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-108" yWindow="-108" windowWidth="19428" windowHeight="10308" tabRatio="722"/>
  </bookViews>
  <sheets>
    <sheet name="CARGAS-AMBICÁ-2024-2028" sheetId="2" r:id="rId1"/>
  </sheets>
  <definedNames>
    <definedName name="_xlnm.Print_Area" localSheetId="0">'CARGAS-AMBICÁ-2024-2028'!$A$1:$D$8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8" i="2" s="1"/>
  <c r="M6" i="2" s="1"/>
  <c r="M8" i="2" s="1"/>
  <c r="G8" i="2"/>
  <c r="I6" i="2" s="1"/>
  <c r="I8" i="2" s="1"/>
  <c r="F8" i="2"/>
  <c r="E8" i="2"/>
  <c r="H6" i="2"/>
  <c r="G6" i="2"/>
  <c r="L6" i="2" l="1"/>
  <c r="O6" i="2"/>
  <c r="S6" i="2" s="1"/>
  <c r="W6" i="2" s="1"/>
  <c r="W8" i="2" s="1"/>
  <c r="H8" i="2"/>
  <c r="J6" i="2" s="1"/>
  <c r="J8" i="2" s="1"/>
  <c r="Y6" i="2"/>
  <c r="Y8" i="2" s="1"/>
  <c r="S8" i="2"/>
  <c r="U6" i="2" s="1"/>
  <c r="U8" i="2" s="1"/>
  <c r="D8" i="2"/>
  <c r="O8" i="2" l="1"/>
  <c r="Q6" i="2" s="1"/>
  <c r="Q8" i="2" s="1"/>
  <c r="L8" i="2"/>
  <c r="N6" i="2" s="1"/>
  <c r="N8" i="2" s="1"/>
  <c r="P6" i="2"/>
  <c r="T6" i="2" l="1"/>
  <c r="P8" i="2"/>
  <c r="R6" i="2" s="1"/>
  <c r="R8" i="2" s="1"/>
  <c r="X6" i="2" l="1"/>
  <c r="X8" i="2" s="1"/>
  <c r="Z6" i="2" s="1"/>
  <c r="Z8" i="2" s="1"/>
  <c r="T8" i="2"/>
  <c r="V6" i="2"/>
  <c r="V8" i="2" s="1"/>
</calcChain>
</file>

<file path=xl/sharedStrings.xml><?xml version="1.0" encoding="utf-8"?>
<sst xmlns="http://schemas.openxmlformats.org/spreadsheetml/2006/main" count="42" uniqueCount="27">
  <si>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</si>
  <si>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</si>
  <si>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</si>
  <si>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</si>
  <si>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</si>
  <si>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</si>
  <si>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</si>
  <si>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</si>
  <si>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</si>
  <si>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</si>
  <si>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</si>
  <si>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</si>
  <si>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</si>
  <si>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</si>
  <si>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RIO AMBICÁ</t>
  </si>
  <si>
    <t>COLOMBIA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</si>
  <si>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</si>
  <si>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</si>
  <si>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</si>
  <si>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</si>
  <si>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</si>
  <si>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</si>
  <si>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</si>
  <si>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Promedio Tasa Crecimiento Prestador</t>
  </si>
  <si>
    <t>CARGA PROYECTADA DE NUEVOS USUARIOS U OTROS VERTEDORES</t>
  </si>
  <si>
    <t>EMPRESA DE SERVICIOS PUBLICOS EMPCOLOMBIA HUILA S.A E.S.P</t>
  </si>
  <si>
    <t>Unico usuario, Empresa de Servicios Publicos de Colombia, el cual tiene la PTAR según PSMV para diciembre de 2023; ya se tienen avances en la construcción; sin embargo el Prestador debera indicar en la propuesta de meta el año de operación del sistema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</si>
</sst>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8"/>
      <color rgb="FF000099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3" fontId="7" fillId="2" borderId="2" xfId="1" applyNumberFormat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 wrapText="1"/>
    </xf>
    <xf numFmtId="43" fontId="9" fillId="0" borderId="2" xfId="7" applyFont="1" applyBorder="1" applyAlignment="1">
      <alignment horizontal="center" vertical="center"/>
    </xf>
    <xf numFmtId="43" fontId="9" fillId="0" borderId="2" xfId="1" applyNumberFormat="1" applyFont="1" applyBorder="1" applyAlignment="1">
      <alignment horizontal="center" vertical="center"/>
    </xf>
    <xf numFmtId="9" fontId="9" fillId="0" borderId="2" xfId="8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5"/>
  <sheetViews>
    <sheetView tabSelected="1" zoomScale="60" zoomScaleNormal="60" zoomScaleSheetLayoutView="70" workbookViewId="0">
      <selection activeCell="D1" sqref="D1:D1048576"/>
    </sheetView>
  </sheetViews>
  <sheetFormatPr baseColWidth="10" defaultColWidth="10" defaultRowHeight="15"/>
  <cols>
    <col min="1" max="1" width="7.5" style="3" customWidth="1"/>
    <col min="2" max="2" width="63.19921875" style="4" customWidth="1"/>
    <col min="3" max="3" width="30.09765625" style="5" customWidth="1"/>
    <col min="4" max="4" width="15.3984375" style="3" customWidth="1"/>
    <col min="5" max="32" width="21" style="4" customWidth="1"/>
    <col min="33" max="16384" width="10" style="4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32" s="2" customFormat="1" ht="15.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32" s="18" customFormat="1" ht="47.4" customHeight="1">
      <c r="A4" s="27" t="s">
        <v>0</v>
      </c>
      <c r="B4" s="27" t="s">
        <v>1</v>
      </c>
      <c r="C4" s="27" t="s">
        <v>2</v>
      </c>
      <c r="D4" s="20" t="s">
        <v>3</v>
      </c>
      <c r="E4" s="20" t="s">
        <v>16</v>
      </c>
      <c r="F4" s="20"/>
      <c r="G4" s="20" t="s">
        <v>17</v>
      </c>
      <c r="H4" s="20"/>
      <c r="I4" s="20"/>
      <c r="J4" s="20"/>
      <c r="K4" s="20" t="s">
        <v>18</v>
      </c>
      <c r="L4" s="20"/>
      <c r="M4" s="20"/>
      <c r="N4" s="20"/>
      <c r="O4" s="20" t="s">
        <v>19</v>
      </c>
      <c r="P4" s="20"/>
      <c r="Q4" s="20"/>
      <c r="R4" s="20"/>
      <c r="S4" s="20" t="s">
        <v>20</v>
      </c>
      <c r="T4" s="20"/>
      <c r="U4" s="20"/>
      <c r="V4" s="20"/>
      <c r="W4" s="20" t="s">
        <v>21</v>
      </c>
      <c r="X4" s="20"/>
      <c r="Y4" s="20"/>
      <c r="Z4" s="20"/>
      <c r="AA4" s="19" t="s">
        <v>4</v>
      </c>
      <c r="AB4" s="20" t="s">
        <v>5</v>
      </c>
      <c r="AC4" s="20"/>
      <c r="AD4" s="20"/>
      <c r="AE4" s="20"/>
      <c r="AF4" s="20"/>
    </row>
    <row r="5" spans="1:32" s="18" customFormat="1" ht="43.2" customHeight="1">
      <c r="A5" s="27"/>
      <c r="B5" s="27"/>
      <c r="C5" s="27"/>
      <c r="D5" s="20"/>
      <c r="E5" s="19" t="s">
        <v>6</v>
      </c>
      <c r="F5" s="19" t="s">
        <v>8</v>
      </c>
      <c r="G5" s="19" t="s">
        <v>7</v>
      </c>
      <c r="H5" s="19" t="s">
        <v>9</v>
      </c>
      <c r="I5" s="19" t="s">
        <v>10</v>
      </c>
      <c r="J5" s="19" t="s">
        <v>11</v>
      </c>
      <c r="K5" s="19" t="s">
        <v>7</v>
      </c>
      <c r="L5" s="19" t="s">
        <v>9</v>
      </c>
      <c r="M5" s="19" t="s">
        <v>10</v>
      </c>
      <c r="N5" s="19" t="s">
        <v>11</v>
      </c>
      <c r="O5" s="19" t="s">
        <v>7</v>
      </c>
      <c r="P5" s="19" t="s">
        <v>9</v>
      </c>
      <c r="Q5" s="19" t="s">
        <v>10</v>
      </c>
      <c r="R5" s="19" t="s">
        <v>11</v>
      </c>
      <c r="S5" s="19" t="s">
        <v>6</v>
      </c>
      <c r="T5" s="19" t="s">
        <v>22</v>
      </c>
      <c r="U5" s="19" t="s">
        <v>10</v>
      </c>
      <c r="V5" s="19" t="s">
        <v>11</v>
      </c>
      <c r="W5" s="19" t="s">
        <v>6</v>
      </c>
      <c r="X5" s="19" t="s">
        <v>9</v>
      </c>
      <c r="Y5" s="19" t="s">
        <v>10</v>
      </c>
      <c r="Z5" s="19" t="s">
        <v>11</v>
      </c>
      <c r="AA5" s="19">
        <v>2023</v>
      </c>
      <c r="AB5" s="19">
        <v>2024</v>
      </c>
      <c r="AC5" s="19">
        <v>2025</v>
      </c>
      <c r="AD5" s="19">
        <v>2026</v>
      </c>
      <c r="AE5" s="19">
        <v>2027</v>
      </c>
      <c r="AF5" s="19">
        <v>2028</v>
      </c>
    </row>
    <row r="6" spans="1:32" s="18" customFormat="1" ht="41.25" customHeight="1">
      <c r="A6" s="13">
        <v>1</v>
      </c>
      <c r="B6" s="14" t="s">
        <v>25</v>
      </c>
      <c r="C6" s="26" t="s">
        <v>15</v>
      </c>
      <c r="D6" s="13" t="s">
        <v>12</v>
      </c>
      <c r="E6" s="15">
        <v>39460.6777</v>
      </c>
      <c r="F6" s="15">
        <v>32456.587874399997</v>
      </c>
      <c r="G6" s="16">
        <f>E6*1.01</f>
        <v>39855.284477000001</v>
      </c>
      <c r="H6" s="16">
        <f>F6*1.01</f>
        <v>32781.153753143997</v>
      </c>
      <c r="I6" s="17">
        <f>G6/G8</f>
        <v>1</v>
      </c>
      <c r="J6" s="17">
        <f>H6/H8</f>
        <v>1</v>
      </c>
      <c r="K6" s="16">
        <f>G6*1.01</f>
        <v>40253.837321769999</v>
      </c>
      <c r="L6" s="16">
        <f>H6*1.01</f>
        <v>33108.965290675435</v>
      </c>
      <c r="M6" s="17">
        <f>K6/K8</f>
        <v>1</v>
      </c>
      <c r="N6" s="17">
        <f>L6/L8</f>
        <v>1</v>
      </c>
      <c r="O6" s="16">
        <f>K6*1.01</f>
        <v>40656.375694987699</v>
      </c>
      <c r="P6" s="16">
        <f>L6*1.01</f>
        <v>33440.054943582189</v>
      </c>
      <c r="Q6" s="17">
        <f>O6/O8</f>
        <v>1</v>
      </c>
      <c r="R6" s="17">
        <f>P6/P8</f>
        <v>1</v>
      </c>
      <c r="S6" s="16">
        <f>O6*1.01</f>
        <v>41062.939451937578</v>
      </c>
      <c r="T6" s="16">
        <f>P6*1.01</f>
        <v>33774.455493018009</v>
      </c>
      <c r="U6" s="17">
        <f>S6/S8</f>
        <v>1</v>
      </c>
      <c r="V6" s="17">
        <f>T6/T8</f>
        <v>1</v>
      </c>
      <c r="W6" s="16">
        <f>S6*1.01</f>
        <v>41473.568846456954</v>
      </c>
      <c r="X6" s="16">
        <f>T6*1.01</f>
        <v>34112.200047948187</v>
      </c>
      <c r="Y6" s="17">
        <f>W6/W8</f>
        <v>1</v>
      </c>
      <c r="Z6" s="17">
        <f>X6/X8</f>
        <v>1</v>
      </c>
      <c r="AA6" s="13">
        <v>1</v>
      </c>
      <c r="AB6" s="13"/>
      <c r="AC6" s="13"/>
      <c r="AD6" s="13"/>
      <c r="AE6" s="13"/>
      <c r="AF6" s="13"/>
    </row>
    <row r="7" spans="1:32" s="18" customFormat="1" ht="41.25" customHeight="1">
      <c r="A7" s="13">
        <v>2</v>
      </c>
      <c r="B7" s="14" t="s">
        <v>24</v>
      </c>
      <c r="C7" s="2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2" customFormat="1" ht="50.25" customHeight="1">
      <c r="A8" s="24" t="s">
        <v>14</v>
      </c>
      <c r="B8" s="25"/>
      <c r="C8" s="8" t="s">
        <v>13</v>
      </c>
      <c r="D8" s="8">
        <f>COUNTA(D6:D7)</f>
        <v>1</v>
      </c>
      <c r="E8" s="9">
        <f t="shared" ref="E8:Z8" si="0">SUM(E6:E7)</f>
        <v>39460.6777</v>
      </c>
      <c r="F8" s="9">
        <f t="shared" si="0"/>
        <v>32456.587874399997</v>
      </c>
      <c r="G8" s="9">
        <f t="shared" si="0"/>
        <v>39855.284477000001</v>
      </c>
      <c r="H8" s="9">
        <f t="shared" si="0"/>
        <v>32781.153753143997</v>
      </c>
      <c r="I8" s="10">
        <f t="shared" si="0"/>
        <v>1</v>
      </c>
      <c r="J8" s="10">
        <f t="shared" si="0"/>
        <v>1</v>
      </c>
      <c r="K8" s="9">
        <f t="shared" si="0"/>
        <v>40253.837321769999</v>
      </c>
      <c r="L8" s="9">
        <f t="shared" si="0"/>
        <v>33108.965290675435</v>
      </c>
      <c r="M8" s="10">
        <f t="shared" si="0"/>
        <v>1</v>
      </c>
      <c r="N8" s="10">
        <f t="shared" si="0"/>
        <v>1</v>
      </c>
      <c r="O8" s="9">
        <f t="shared" si="0"/>
        <v>40656.375694987699</v>
      </c>
      <c r="P8" s="9">
        <f t="shared" si="0"/>
        <v>33440.054943582189</v>
      </c>
      <c r="Q8" s="10">
        <f t="shared" si="0"/>
        <v>1</v>
      </c>
      <c r="R8" s="10">
        <f t="shared" si="0"/>
        <v>1</v>
      </c>
      <c r="S8" s="9">
        <f t="shared" si="0"/>
        <v>41062.939451937578</v>
      </c>
      <c r="T8" s="9">
        <f t="shared" si="0"/>
        <v>33774.455493018009</v>
      </c>
      <c r="U8" s="10">
        <f t="shared" si="0"/>
        <v>1</v>
      </c>
      <c r="V8" s="10">
        <f t="shared" si="0"/>
        <v>1</v>
      </c>
      <c r="W8" s="9">
        <f t="shared" si="0"/>
        <v>41473.568846456954</v>
      </c>
      <c r="X8" s="9">
        <f t="shared" si="0"/>
        <v>34112.200047948187</v>
      </c>
      <c r="Y8" s="10">
        <f t="shared" si="0"/>
        <v>1</v>
      </c>
      <c r="Z8" s="10">
        <f t="shared" si="0"/>
        <v>1</v>
      </c>
      <c r="AA8" s="8">
        <v>1</v>
      </c>
      <c r="AB8" s="11"/>
      <c r="AC8" s="11"/>
      <c r="AD8" s="11"/>
      <c r="AE8" s="11"/>
      <c r="AF8" s="11"/>
    </row>
    <row r="9" spans="1:32" s="2" customFormat="1">
      <c r="A9" s="1"/>
      <c r="D9" s="1"/>
    </row>
    <row r="10" spans="1:32" ht="30">
      <c r="A10" s="21" t="s">
        <v>26</v>
      </c>
      <c r="B10" s="21"/>
      <c r="E10" s="6" t="s">
        <v>23</v>
      </c>
      <c r="F10" s="7">
        <v>0.01</v>
      </c>
    </row>
    <row r="11" spans="1:32">
      <c r="A11" s="21"/>
      <c r="B11" s="21"/>
    </row>
    <row r="12" spans="1:32">
      <c r="A12" s="21"/>
      <c r="B12" s="21"/>
    </row>
    <row r="13" spans="1:32">
      <c r="A13" s="21"/>
      <c r="B13" s="21"/>
    </row>
    <row r="14" spans="1:32">
      <c r="A14" s="21"/>
      <c r="B14" s="21"/>
    </row>
    <row r="15" spans="1:32">
      <c r="A15" s="21"/>
      <c r="B15" s="21"/>
    </row>
  </sheetData>
  <mergeCells count="15">
    <mergeCell ref="D4:D5"/>
    <mergeCell ref="A10:B15"/>
    <mergeCell ref="AB4:AF4"/>
    <mergeCell ref="A2:K3"/>
    <mergeCell ref="A8:B8"/>
    <mergeCell ref="C6:C7"/>
    <mergeCell ref="E4:F4"/>
    <mergeCell ref="G4:J4"/>
    <mergeCell ref="K4:N4"/>
    <mergeCell ref="O4:R4"/>
    <mergeCell ref="S4:V4"/>
    <mergeCell ref="W4:Z4"/>
    <mergeCell ref="A4:A5"/>
    <mergeCell ref="B4:B5"/>
    <mergeCell ref="C4:C5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CARGAS-AMBICÁ-2024-2028</vt:lpstr>
      <vt:lpstr>'CARGAS-AMBICÁ-2024-2028'!Área_de_impresión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2023-09-01T19:53:25Z</dcterms:modified>
</cp:coreProperties>
</file>