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Usuario\Documents\CAM\INFORME DE GESTIÓN 2026\PRIMER SEMESTRE\1. DOCUMENTOS ENVIADOS AL MINISTERIO\"/>
    </mc:Choice>
  </mc:AlternateContent>
  <xr:revisionPtr revIDLastSave="0" documentId="13_ncr:1_{ECDB49FE-B52D-465E-8EEE-21F93F6A6D77}" xr6:coauthVersionLast="47" xr6:coauthVersionMax="47" xr10:uidLastSave="{00000000-0000-0000-0000-000000000000}"/>
  <bookViews>
    <workbookView xWindow="-38510" yWindow="-110" windowWidth="38620" windowHeight="21100" firstSheet="3" activeTab="6" xr2:uid="{00000000-000D-0000-FFFF-FFFF00000000}"/>
  </bookViews>
  <sheets>
    <sheet name="Datos Generales" sheetId="1" r:id="rId1"/>
    <sheet name="Protocolo Diligenciar Ingresos" sheetId="2" r:id="rId2"/>
    <sheet name="Informe INGRESOS" sheetId="11" r:id="rId3"/>
    <sheet name="Protocolo_Diligenciar_Gastos" sheetId="3" r:id="rId4"/>
    <sheet name="Protocolo_Gastos Inversión" sheetId="4" state="hidden" r:id="rId5"/>
    <sheet name="Informe Gastos" sheetId="6" r:id="rId6"/>
    <sheet name="Detallado de Gastos" sheetId="7" r:id="rId7"/>
    <sheet name="comparacion fuentes" sheetId="9"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6" hidden="1">'Detallado de Gastos'!$A$2:$GS$117</definedName>
    <definedName name="_xlnm._FilterDatabase" localSheetId="5" hidden="1">'Informe Gastos'!$A$3:$BJ$181</definedName>
    <definedName name="_xlnm._FilterDatabase" localSheetId="2" hidden="1">'Informe INGRESOS'!$A$6:$Z$477</definedName>
    <definedName name="_xlnm.Print_Area" localSheetId="2">'Informe INGRESOS'!#REF!</definedName>
    <definedName name="ing" localSheetId="2">'[1]Datos Generales'!$H$5:$H$36</definedName>
    <definedName name="ing">'[2]Datos Generales'!$H$5:$H$36</definedName>
    <definedName name="Lista_CAR" localSheetId="7">'[3]Datos Generales'!$H$5:$H$37</definedName>
    <definedName name="Lista_CAR" localSheetId="6">'[4]Datos Generales'!$H$5:$H$36</definedName>
    <definedName name="Lista_CAR" localSheetId="2">'[5]Datos Generales'!$H$5:$H$37</definedName>
    <definedName name="Lista_CAR" localSheetId="1">'[6]Datos Generales'!$H$5:$H$37</definedName>
    <definedName name="Lista_CAR" localSheetId="3">'[7]Datos Generales'!$H$5:$H$37</definedName>
    <definedName name="Lista_CAR" localSheetId="4">'[7]Datos Generales'!$H$5:$H$37</definedName>
    <definedName name="Lista_CAR">'Datos Generales'!$H$5:$H$37</definedName>
    <definedName name="REPORTE" localSheetId="6">[4]Formulas!$F$33:$F$34</definedName>
    <definedName name="REPORTE" comment="SI SE REPORTA" localSheetId="2">[5]Formulas!$F$33:$F$34</definedName>
    <definedName name="REPORTE" localSheetId="1">[6]Formulas!$F$33:$F$34</definedName>
    <definedName name="REPORTE" localSheetId="3">[7]Formulas!$F$33:$F$34</definedName>
    <definedName name="REPORTE" localSheetId="4">[7]Formulas!$F$33:$F$34</definedName>
    <definedName name="REPORTE">#REF!</definedName>
    <definedName name="SI" localSheetId="6">[4]Formulas!$D$33:$D$34</definedName>
    <definedName name="SI" comment="OPCION SI O NO" localSheetId="2">[5]Formulas!$D$33:$D$34</definedName>
    <definedName name="SI" localSheetId="1">[6]Formulas!$D$33:$D$34</definedName>
    <definedName name="SI" localSheetId="3">[7]Formulas!$D$33:$D$34</definedName>
    <definedName name="SI" localSheetId="4">[7]Formulas!$D$33:$D$34</definedName>
    <definedName name="SI">#REF!</definedName>
    <definedName name="Vigencias" localSheetId="6">'[8]Datos Generales'!$H$38:$H$45</definedName>
    <definedName name="Vigencias">'Datos Generales'!$H$39:$H$46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X102" i="7" l="1"/>
  <c r="R97" i="7"/>
  <c r="A3" i="11" l="1"/>
  <c r="EA22" i="7"/>
  <c r="EB22" i="7"/>
  <c r="EC22" i="7"/>
  <c r="ED22" i="7"/>
  <c r="EE22" i="7"/>
  <c r="EF22" i="7"/>
  <c r="EG22" i="7"/>
  <c r="EH22" i="7"/>
  <c r="EI22" i="7"/>
  <c r="EJ22" i="7"/>
  <c r="EK22" i="7"/>
  <c r="EL22" i="7"/>
  <c r="EM22" i="7"/>
  <c r="EN22" i="7"/>
  <c r="EO22" i="7"/>
  <c r="EP22" i="7"/>
  <c r="EQ22" i="7"/>
  <c r="ER22" i="7"/>
  <c r="ES22" i="7"/>
  <c r="ET22" i="7"/>
  <c r="EU22" i="7"/>
  <c r="EV22" i="7"/>
  <c r="EW22" i="7"/>
  <c r="EX22" i="7"/>
  <c r="GD95" i="7"/>
  <c r="V48" i="11"/>
  <c r="V47" i="11"/>
  <c r="AR50" i="6" l="1"/>
  <c r="AQ50" i="6"/>
  <c r="AP50" i="6"/>
  <c r="AO50" i="6"/>
  <c r="AR49" i="6"/>
  <c r="AQ49" i="6"/>
  <c r="AP49" i="6"/>
  <c r="AO49" i="6"/>
  <c r="AR48" i="6"/>
  <c r="AQ48" i="6"/>
  <c r="AP48" i="6"/>
  <c r="AO48" i="6"/>
  <c r="AR47" i="6"/>
  <c r="AQ47" i="6"/>
  <c r="AP47" i="6"/>
  <c r="AO47" i="6"/>
  <c r="AN46" i="6"/>
  <c r="AM46" i="6"/>
  <c r="AL46" i="6"/>
  <c r="AK46" i="6"/>
  <c r="AJ46" i="6"/>
  <c r="AI46" i="6"/>
  <c r="AH46" i="6"/>
  <c r="AG46" i="6"/>
  <c r="AF46" i="6"/>
  <c r="AE46" i="6"/>
  <c r="AD46" i="6"/>
  <c r="AC46" i="6"/>
  <c r="AB46" i="6"/>
  <c r="AA46" i="6"/>
  <c r="AA41" i="6" s="1"/>
  <c r="Z46" i="6"/>
  <c r="Z41" i="6" s="1"/>
  <c r="Y46" i="6"/>
  <c r="Y41" i="6" s="1"/>
  <c r="X46" i="6"/>
  <c r="W46" i="6"/>
  <c r="V46" i="6"/>
  <c r="U46" i="6"/>
  <c r="T46" i="6"/>
  <c r="S46" i="6"/>
  <c r="S41" i="6" s="1"/>
  <c r="R46" i="6"/>
  <c r="R41" i="6" s="1"/>
  <c r="Q46" i="6"/>
  <c r="Q41" i="6" s="1"/>
  <c r="P46" i="6"/>
  <c r="O46" i="6"/>
  <c r="N46" i="6"/>
  <c r="M46" i="6"/>
  <c r="L46" i="6"/>
  <c r="K46" i="6"/>
  <c r="J46" i="6"/>
  <c r="I46" i="6"/>
  <c r="AO46" i="6" s="1"/>
  <c r="AR45" i="6"/>
  <c r="AQ45" i="6"/>
  <c r="AP45" i="6"/>
  <c r="AO45" i="6"/>
  <c r="AR44" i="6"/>
  <c r="AQ44" i="6"/>
  <c r="AP44" i="6"/>
  <c r="AO44" i="6"/>
  <c r="AR43" i="6"/>
  <c r="AQ43" i="6"/>
  <c r="AP43" i="6"/>
  <c r="AO43" i="6"/>
  <c r="AN42" i="6"/>
  <c r="AN41" i="6" s="1"/>
  <c r="AM42" i="6"/>
  <c r="AM41" i="6" s="1"/>
  <c r="AL42" i="6"/>
  <c r="AL41" i="6" s="1"/>
  <c r="AK42" i="6"/>
  <c r="AK41" i="6" s="1"/>
  <c r="AJ42" i="6"/>
  <c r="AI42" i="6"/>
  <c r="AH42" i="6"/>
  <c r="AG42" i="6"/>
  <c r="AF42" i="6"/>
  <c r="AF41" i="6" s="1"/>
  <c r="AE42" i="6"/>
  <c r="AE41" i="6" s="1"/>
  <c r="AD42" i="6"/>
  <c r="AD41" i="6" s="1"/>
  <c r="AC42" i="6"/>
  <c r="AC41" i="6" s="1"/>
  <c r="AB42" i="6"/>
  <c r="AA42" i="6"/>
  <c r="Z42" i="6"/>
  <c r="Y42" i="6"/>
  <c r="X42" i="6"/>
  <c r="X41" i="6" s="1"/>
  <c r="W42" i="6"/>
  <c r="W41" i="6" s="1"/>
  <c r="V42" i="6"/>
  <c r="V41" i="6" s="1"/>
  <c r="U42" i="6"/>
  <c r="U41" i="6" s="1"/>
  <c r="T42" i="6"/>
  <c r="S42" i="6"/>
  <c r="R42" i="6"/>
  <c r="Q42" i="6"/>
  <c r="P42" i="6"/>
  <c r="P41" i="6" s="1"/>
  <c r="O42" i="6"/>
  <c r="O41" i="6" s="1"/>
  <c r="N42" i="6"/>
  <c r="N41" i="6" s="1"/>
  <c r="M42" i="6"/>
  <c r="M41" i="6" s="1"/>
  <c r="L42" i="6"/>
  <c r="K42" i="6"/>
  <c r="J42" i="6"/>
  <c r="I42" i="6"/>
  <c r="AJ41" i="6"/>
  <c r="AI41" i="6"/>
  <c r="AH41" i="6"/>
  <c r="AR40" i="6"/>
  <c r="AQ40" i="6"/>
  <c r="AP40" i="6"/>
  <c r="AO40" i="6"/>
  <c r="AO39" i="6"/>
  <c r="AN38" i="6"/>
  <c r="AN34" i="6" s="1"/>
  <c r="AM38" i="6"/>
  <c r="AM34" i="6" s="1"/>
  <c r="AL38" i="6"/>
  <c r="AL34" i="6" s="1"/>
  <c r="AK38" i="6"/>
  <c r="AK34" i="6" s="1"/>
  <c r="AJ38" i="6"/>
  <c r="AJ34" i="6" s="1"/>
  <c r="AI38" i="6"/>
  <c r="AI34" i="6" s="1"/>
  <c r="AH38" i="6"/>
  <c r="AH34" i="6" s="1"/>
  <c r="AG38" i="6"/>
  <c r="AG34" i="6" s="1"/>
  <c r="AF38" i="6"/>
  <c r="AF34" i="6" s="1"/>
  <c r="AE38" i="6"/>
  <c r="AE34" i="6" s="1"/>
  <c r="AD38" i="6"/>
  <c r="AD34" i="6" s="1"/>
  <c r="AC38" i="6"/>
  <c r="AC34" i="6" s="1"/>
  <c r="AB38" i="6"/>
  <c r="AB34" i="6" s="1"/>
  <c r="AA38" i="6"/>
  <c r="AA34" i="6" s="1"/>
  <c r="Z38" i="6"/>
  <c r="Z34" i="6" s="1"/>
  <c r="Y38" i="6"/>
  <c r="Y34" i="6" s="1"/>
  <c r="X38" i="6"/>
  <c r="X34" i="6" s="1"/>
  <c r="W38" i="6"/>
  <c r="W34" i="6" s="1"/>
  <c r="V38" i="6"/>
  <c r="V34" i="6" s="1"/>
  <c r="U38" i="6"/>
  <c r="U34" i="6" s="1"/>
  <c r="T38" i="6"/>
  <c r="T34" i="6" s="1"/>
  <c r="S38" i="6"/>
  <c r="S34" i="6" s="1"/>
  <c r="R38" i="6"/>
  <c r="R34" i="6" s="1"/>
  <c r="Q38" i="6"/>
  <c r="Q34" i="6" s="1"/>
  <c r="P38" i="6"/>
  <c r="P34" i="6" s="1"/>
  <c r="O38" i="6"/>
  <c r="O34" i="6" s="1"/>
  <c r="N38" i="6"/>
  <c r="N34" i="6" s="1"/>
  <c r="M38" i="6"/>
  <c r="M34" i="6" s="1"/>
  <c r="L38" i="6"/>
  <c r="L34" i="6" s="1"/>
  <c r="K38" i="6"/>
  <c r="K34" i="6" s="1"/>
  <c r="J38" i="6"/>
  <c r="J34" i="6" s="1"/>
  <c r="I38" i="6"/>
  <c r="I34" i="6" s="1"/>
  <c r="AR37" i="6"/>
  <c r="AQ37" i="6"/>
  <c r="AP37" i="6"/>
  <c r="AO37" i="6"/>
  <c r="AR36" i="6"/>
  <c r="AQ36" i="6"/>
  <c r="AP36" i="6"/>
  <c r="AO36" i="6"/>
  <c r="AR35" i="6"/>
  <c r="AQ35" i="6"/>
  <c r="AP35" i="6"/>
  <c r="AO35" i="6"/>
  <c r="AR33" i="6"/>
  <c r="AQ33" i="6"/>
  <c r="AP33" i="6"/>
  <c r="AO33" i="6"/>
  <c r="AR32" i="6"/>
  <c r="AQ32" i="6"/>
  <c r="AP32" i="6"/>
  <c r="AO32" i="6"/>
  <c r="AN31" i="6"/>
  <c r="AM31" i="6"/>
  <c r="AL31"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I31" i="6"/>
  <c r="AR30" i="6"/>
  <c r="AQ30" i="6"/>
  <c r="AP30" i="6"/>
  <c r="AO30" i="6"/>
  <c r="AR29" i="6"/>
  <c r="AQ29" i="6"/>
  <c r="AP29" i="6"/>
  <c r="AO29" i="6"/>
  <c r="AN28" i="6"/>
  <c r="AM28" i="6"/>
  <c r="AL28" i="6"/>
  <c r="AK28" i="6"/>
  <c r="AJ28" i="6"/>
  <c r="AI28" i="6"/>
  <c r="AH28" i="6"/>
  <c r="AG28" i="6"/>
  <c r="AF28" i="6"/>
  <c r="AE28" i="6"/>
  <c r="AD28" i="6"/>
  <c r="AC28" i="6"/>
  <c r="AB28" i="6"/>
  <c r="AA28" i="6"/>
  <c r="Z28" i="6"/>
  <c r="Y28" i="6"/>
  <c r="X28" i="6"/>
  <c r="W28" i="6"/>
  <c r="V28" i="6"/>
  <c r="U28" i="6"/>
  <c r="T28" i="6"/>
  <c r="S28" i="6"/>
  <c r="R28" i="6"/>
  <c r="Q28" i="6"/>
  <c r="P28" i="6"/>
  <c r="O28" i="6"/>
  <c r="N28" i="6"/>
  <c r="M28" i="6"/>
  <c r="L28" i="6"/>
  <c r="K28" i="6"/>
  <c r="J28" i="6"/>
  <c r="I28" i="6"/>
  <c r="AR27" i="6"/>
  <c r="AQ27" i="6"/>
  <c r="AP27" i="6"/>
  <c r="AO27" i="6"/>
  <c r="AR26" i="6"/>
  <c r="AQ26" i="6"/>
  <c r="AP26" i="6"/>
  <c r="AO26" i="6"/>
  <c r="AN25" i="6"/>
  <c r="AM25" i="6"/>
  <c r="AL25" i="6"/>
  <c r="AK25" i="6"/>
  <c r="AJ25" i="6"/>
  <c r="AI25" i="6"/>
  <c r="AH25" i="6"/>
  <c r="AG25" i="6"/>
  <c r="AF25" i="6"/>
  <c r="AE25" i="6"/>
  <c r="AD25" i="6"/>
  <c r="AC25" i="6"/>
  <c r="AB25" i="6"/>
  <c r="AA25" i="6"/>
  <c r="Z25" i="6"/>
  <c r="Y25" i="6"/>
  <c r="X25" i="6"/>
  <c r="W25" i="6"/>
  <c r="V25" i="6"/>
  <c r="U25" i="6"/>
  <c r="T25" i="6"/>
  <c r="S25" i="6"/>
  <c r="R25" i="6"/>
  <c r="Q25" i="6"/>
  <c r="P25" i="6"/>
  <c r="O25" i="6"/>
  <c r="N25" i="6"/>
  <c r="M25" i="6"/>
  <c r="L25" i="6"/>
  <c r="K25" i="6"/>
  <c r="J25" i="6"/>
  <c r="I25" i="6"/>
  <c r="AR24" i="6"/>
  <c r="AQ24" i="6"/>
  <c r="AP24" i="6"/>
  <c r="AO24" i="6"/>
  <c r="AR23" i="6"/>
  <c r="AQ23" i="6"/>
  <c r="AP23" i="6"/>
  <c r="AO23" i="6"/>
  <c r="AR22" i="6"/>
  <c r="AQ22" i="6"/>
  <c r="AP22" i="6"/>
  <c r="AO22" i="6"/>
  <c r="AR21" i="6"/>
  <c r="AQ21" i="6"/>
  <c r="AP21" i="6"/>
  <c r="AO21" i="6"/>
  <c r="AN20" i="6"/>
  <c r="AM20" i="6"/>
  <c r="AL20" i="6"/>
  <c r="AK20" i="6"/>
  <c r="AJ20" i="6"/>
  <c r="AI20" i="6"/>
  <c r="AH20" i="6"/>
  <c r="AG20" i="6"/>
  <c r="AF20" i="6"/>
  <c r="AE20" i="6"/>
  <c r="AD20" i="6"/>
  <c r="AC20" i="6"/>
  <c r="AB20" i="6"/>
  <c r="AA20" i="6"/>
  <c r="Z20" i="6"/>
  <c r="Y20" i="6"/>
  <c r="X20" i="6"/>
  <c r="W20" i="6"/>
  <c r="V20" i="6"/>
  <c r="U20" i="6"/>
  <c r="T20" i="6"/>
  <c r="S20" i="6"/>
  <c r="R20" i="6"/>
  <c r="Q20" i="6"/>
  <c r="P20" i="6"/>
  <c r="O20" i="6"/>
  <c r="N20" i="6"/>
  <c r="M20" i="6"/>
  <c r="L20" i="6"/>
  <c r="K20" i="6"/>
  <c r="J20" i="6"/>
  <c r="I20" i="6"/>
  <c r="AR19" i="6"/>
  <c r="AQ19" i="6"/>
  <c r="AP19" i="6"/>
  <c r="AO19" i="6"/>
  <c r="AR18" i="6"/>
  <c r="AQ18" i="6"/>
  <c r="AP18" i="6"/>
  <c r="AO18" i="6"/>
  <c r="AN17" i="6"/>
  <c r="AM17" i="6"/>
  <c r="AL17" i="6"/>
  <c r="AK17" i="6"/>
  <c r="AJ17" i="6"/>
  <c r="AI17" i="6"/>
  <c r="AH17" i="6"/>
  <c r="AG17" i="6"/>
  <c r="AF17" i="6"/>
  <c r="AE17" i="6"/>
  <c r="AD17" i="6"/>
  <c r="AC17" i="6"/>
  <c r="AB17" i="6"/>
  <c r="AA17" i="6"/>
  <c r="Z17" i="6"/>
  <c r="Y17" i="6"/>
  <c r="X17" i="6"/>
  <c r="W17" i="6"/>
  <c r="V17" i="6"/>
  <c r="U17" i="6"/>
  <c r="T17" i="6"/>
  <c r="S17" i="6"/>
  <c r="R17" i="6"/>
  <c r="Q17" i="6"/>
  <c r="P17" i="6"/>
  <c r="O17" i="6"/>
  <c r="N17" i="6"/>
  <c r="M17" i="6"/>
  <c r="L17" i="6"/>
  <c r="K17" i="6"/>
  <c r="J17" i="6"/>
  <c r="I17" i="6"/>
  <c r="AR16" i="6"/>
  <c r="AQ16" i="6"/>
  <c r="AP16" i="6"/>
  <c r="AO16" i="6"/>
  <c r="AN15" i="6"/>
  <c r="AM15" i="6"/>
  <c r="AL15" i="6"/>
  <c r="AK15" i="6"/>
  <c r="AJ15" i="6"/>
  <c r="AI15" i="6"/>
  <c r="AH15" i="6"/>
  <c r="AG15" i="6"/>
  <c r="AF15" i="6"/>
  <c r="AE15" i="6"/>
  <c r="AD15" i="6"/>
  <c r="AC15" i="6"/>
  <c r="AB15" i="6"/>
  <c r="AA15" i="6"/>
  <c r="Z15" i="6"/>
  <c r="Y15" i="6"/>
  <c r="X15" i="6"/>
  <c r="W15" i="6"/>
  <c r="V15" i="6"/>
  <c r="U15" i="6"/>
  <c r="T15" i="6"/>
  <c r="S15" i="6"/>
  <c r="R15" i="6"/>
  <c r="Q15" i="6"/>
  <c r="P15" i="6"/>
  <c r="O15" i="6"/>
  <c r="N15" i="6"/>
  <c r="M15" i="6"/>
  <c r="L15" i="6"/>
  <c r="K15" i="6"/>
  <c r="J15" i="6"/>
  <c r="I15" i="6"/>
  <c r="AR14" i="6"/>
  <c r="AQ14" i="6"/>
  <c r="AP14" i="6"/>
  <c r="AO14" i="6"/>
  <c r="AR13" i="6"/>
  <c r="AQ13" i="6"/>
  <c r="AP13" i="6"/>
  <c r="AO13" i="6"/>
  <c r="AN12" i="6"/>
  <c r="AM12" i="6"/>
  <c r="AL12" i="6"/>
  <c r="AK12" i="6"/>
  <c r="AK11" i="6" s="1"/>
  <c r="AJ12" i="6"/>
  <c r="AJ11" i="6" s="1"/>
  <c r="AI12" i="6"/>
  <c r="AI11" i="6" s="1"/>
  <c r="AH12" i="6"/>
  <c r="AH11" i="6" s="1"/>
  <c r="AG12" i="6"/>
  <c r="AG11" i="6" s="1"/>
  <c r="AF12" i="6"/>
  <c r="AF11" i="6" s="1"/>
  <c r="AE12" i="6"/>
  <c r="AE11" i="6" s="1"/>
  <c r="AD12" i="6"/>
  <c r="AD11" i="6" s="1"/>
  <c r="AC12" i="6"/>
  <c r="AC11" i="6" s="1"/>
  <c r="AB12" i="6"/>
  <c r="AB11" i="6" s="1"/>
  <c r="AA12" i="6"/>
  <c r="AA11" i="6" s="1"/>
  <c r="Z12" i="6"/>
  <c r="Z11" i="6" s="1"/>
  <c r="Y12" i="6"/>
  <c r="Y11" i="6" s="1"/>
  <c r="X12" i="6"/>
  <c r="X11" i="6" s="1"/>
  <c r="W12" i="6"/>
  <c r="W11" i="6" s="1"/>
  <c r="V12" i="6"/>
  <c r="V11" i="6" s="1"/>
  <c r="U12" i="6"/>
  <c r="U11" i="6" s="1"/>
  <c r="T12" i="6"/>
  <c r="T11" i="6" s="1"/>
  <c r="S12" i="6"/>
  <c r="S11" i="6" s="1"/>
  <c r="R12" i="6"/>
  <c r="R11" i="6" s="1"/>
  <c r="Q12" i="6"/>
  <c r="Q11" i="6" s="1"/>
  <c r="P12" i="6"/>
  <c r="P11" i="6" s="1"/>
  <c r="O12" i="6"/>
  <c r="O11" i="6" s="1"/>
  <c r="N12" i="6"/>
  <c r="N11" i="6" s="1"/>
  <c r="M12" i="6"/>
  <c r="M11" i="6" s="1"/>
  <c r="L12" i="6"/>
  <c r="L11" i="6" s="1"/>
  <c r="K12" i="6"/>
  <c r="J12" i="6"/>
  <c r="I12" i="6"/>
  <c r="I11" i="6" s="1"/>
  <c r="AN11" i="6"/>
  <c r="AM11" i="6"/>
  <c r="AL11" i="6"/>
  <c r="AR10" i="6"/>
  <c r="AQ10" i="6"/>
  <c r="AP10" i="6"/>
  <c r="AO10" i="6"/>
  <c r="AR8" i="6"/>
  <c r="AQ8" i="6"/>
  <c r="AP8" i="6"/>
  <c r="AO8" i="6"/>
  <c r="AR7" i="6"/>
  <c r="AQ7" i="6"/>
  <c r="AP7" i="6"/>
  <c r="AO7" i="6"/>
  <c r="AN6" i="6"/>
  <c r="AM6" i="6"/>
  <c r="AL6" i="6"/>
  <c r="AK6" i="6"/>
  <c r="AJ6" i="6"/>
  <c r="AI6" i="6"/>
  <c r="AH6" i="6"/>
  <c r="AG6" i="6"/>
  <c r="AF6" i="6"/>
  <c r="AE6" i="6"/>
  <c r="AD6" i="6"/>
  <c r="AC6" i="6"/>
  <c r="AB6" i="6"/>
  <c r="AA6" i="6"/>
  <c r="Z6" i="6"/>
  <c r="Y6" i="6"/>
  <c r="X6" i="6"/>
  <c r="W6" i="6"/>
  <c r="V6" i="6"/>
  <c r="U6" i="6"/>
  <c r="T6" i="6"/>
  <c r="S6" i="6"/>
  <c r="R6" i="6"/>
  <c r="Q6" i="6"/>
  <c r="P6" i="6"/>
  <c r="O6" i="6"/>
  <c r="N6" i="6"/>
  <c r="M6" i="6"/>
  <c r="L6" i="6"/>
  <c r="K6" i="6"/>
  <c r="J6" i="6"/>
  <c r="I6" i="6"/>
  <c r="AR5" i="6"/>
  <c r="AQ5" i="6"/>
  <c r="AP5" i="6"/>
  <c r="I5" i="6"/>
  <c r="AO5" i="6" s="1"/>
  <c r="AR46" i="6" l="1"/>
  <c r="T41" i="6"/>
  <c r="AQ46" i="6"/>
  <c r="AG41" i="6"/>
  <c r="AB41" i="6"/>
  <c r="AE9" i="6"/>
  <c r="AE4" i="6" s="1"/>
  <c r="AF9" i="6"/>
  <c r="AF4" i="6" s="1"/>
  <c r="Y9" i="6"/>
  <c r="Y4" i="6" s="1"/>
  <c r="AG9" i="6"/>
  <c r="AG4" i="6" s="1"/>
  <c r="M9" i="6"/>
  <c r="M4" i="6" s="1"/>
  <c r="U9" i="6"/>
  <c r="U4" i="6" s="1"/>
  <c r="AC9" i="6"/>
  <c r="AC4" i="6" s="1"/>
  <c r="AK9" i="6"/>
  <c r="AK4" i="6" s="1"/>
  <c r="AO17" i="6"/>
  <c r="AO20" i="6"/>
  <c r="AO25" i="6"/>
  <c r="AO31" i="6"/>
  <c r="R9" i="6"/>
  <c r="R4" i="6" s="1"/>
  <c r="Z9" i="6"/>
  <c r="Z4" i="6" s="1"/>
  <c r="AH9" i="6"/>
  <c r="AH4" i="6" s="1"/>
  <c r="AP46" i="6"/>
  <c r="AQ12" i="6"/>
  <c r="AI9" i="6"/>
  <c r="AI4" i="6" s="1"/>
  <c r="AM9" i="6"/>
  <c r="AM4" i="6" s="1"/>
  <c r="S9" i="6"/>
  <c r="S4" i="6" s="1"/>
  <c r="AA9" i="6"/>
  <c r="AA4" i="6" s="1"/>
  <c r="AQ15" i="6"/>
  <c r="T9" i="6"/>
  <c r="T4" i="6" s="1"/>
  <c r="AB9" i="6"/>
  <c r="AB4" i="6" s="1"/>
  <c r="AJ9" i="6"/>
  <c r="AJ4" i="6" s="1"/>
  <c r="AN9" i="6"/>
  <c r="AN4" i="6" s="1"/>
  <c r="AR34" i="6"/>
  <c r="I9" i="6"/>
  <c r="I4" i="6" s="1"/>
  <c r="V9" i="6"/>
  <c r="V4" i="6" s="1"/>
  <c r="W9" i="6"/>
  <c r="W4" i="6" s="1"/>
  <c r="X9" i="6"/>
  <c r="X4" i="6" s="1"/>
  <c r="O9" i="6"/>
  <c r="O4" i="6" s="1"/>
  <c r="Q9" i="6"/>
  <c r="Q4" i="6" s="1"/>
  <c r="N9" i="6"/>
  <c r="N4" i="6" s="1"/>
  <c r="AP31" i="6"/>
  <c r="I41" i="6"/>
  <c r="J41" i="6"/>
  <c r="AP41" i="6" s="1"/>
  <c r="AP42" i="6"/>
  <c r="AR17" i="6"/>
  <c r="AR20" i="6"/>
  <c r="AR25" i="6"/>
  <c r="AR28" i="6"/>
  <c r="AR31" i="6"/>
  <c r="K41" i="6"/>
  <c r="AQ41" i="6" s="1"/>
  <c r="AQ42" i="6"/>
  <c r="AR38" i="6"/>
  <c r="P9" i="6"/>
  <c r="P4" i="6" s="1"/>
  <c r="AL9" i="6"/>
  <c r="AL4" i="6" s="1"/>
  <c r="AD9" i="6"/>
  <c r="AD4" i="6" s="1"/>
  <c r="AP17" i="6"/>
  <c r="AP20" i="6"/>
  <c r="AP25" i="6"/>
  <c r="AP28" i="6"/>
  <c r="AO42" i="6"/>
  <c r="AO6" i="6"/>
  <c r="AO38" i="6"/>
  <c r="L41" i="6"/>
  <c r="AR41" i="6" s="1"/>
  <c r="AR42" i="6"/>
  <c r="AQ6" i="6"/>
  <c r="AQ17" i="6"/>
  <c r="AP12" i="6"/>
  <c r="AP15" i="6"/>
  <c r="AP38" i="6"/>
  <c r="AQ38" i="6"/>
  <c r="AR15" i="6"/>
  <c r="AO34" i="6"/>
  <c r="AO28" i="6"/>
  <c r="AP34" i="6"/>
  <c r="AQ34" i="6"/>
  <c r="AQ20" i="6"/>
  <c r="AQ25" i="6"/>
  <c r="AQ28" i="6"/>
  <c r="AQ31" i="6"/>
  <c r="AR6" i="6"/>
  <c r="AO12" i="6"/>
  <c r="AO15" i="6"/>
  <c r="AR11" i="6"/>
  <c r="L9" i="6"/>
  <c r="AO11" i="6"/>
  <c r="K11" i="6"/>
  <c r="AP6" i="6"/>
  <c r="AR12" i="6"/>
  <c r="J11" i="6"/>
  <c r="AO41" i="6" l="1"/>
  <c r="AO9" i="6"/>
  <c r="AO4" i="6"/>
  <c r="L4" i="6"/>
  <c r="AR4" i="6" s="1"/>
  <c r="AR9" i="6"/>
  <c r="AQ11" i="6"/>
  <c r="K9" i="6"/>
  <c r="AP11" i="6"/>
  <c r="J9" i="6"/>
  <c r="AP9" i="6" l="1"/>
  <c r="J4" i="6"/>
  <c r="AP4" i="6" s="1"/>
  <c r="K4" i="6"/>
  <c r="AQ4" i="6" s="1"/>
  <c r="AQ9" i="6"/>
  <c r="V477" i="11" l="1"/>
  <c r="O477" i="11"/>
  <c r="V476" i="11"/>
  <c r="O476" i="11"/>
  <c r="V475" i="11"/>
  <c r="O475" i="11"/>
  <c r="V474" i="11"/>
  <c r="O474" i="11"/>
  <c r="V473" i="11"/>
  <c r="O473" i="11"/>
  <c r="U472" i="11"/>
  <c r="U471" i="11" s="1"/>
  <c r="T472" i="11"/>
  <c r="T471" i="11" s="1"/>
  <c r="S472" i="11"/>
  <c r="S471" i="11" s="1"/>
  <c r="R472" i="11"/>
  <c r="R471" i="11" s="1"/>
  <c r="Q472" i="11"/>
  <c r="Q471" i="11" s="1"/>
  <c r="P472" i="11"/>
  <c r="P471" i="11" s="1"/>
  <c r="N472" i="11"/>
  <c r="N471" i="11" s="1"/>
  <c r="M472" i="11"/>
  <c r="M471" i="11" s="1"/>
  <c r="L472" i="11"/>
  <c r="V470" i="11"/>
  <c r="O470" i="11"/>
  <c r="V469" i="11"/>
  <c r="O469" i="11"/>
  <c r="V468" i="11"/>
  <c r="O468" i="11"/>
  <c r="V467" i="11"/>
  <c r="O467" i="11"/>
  <c r="V466" i="11"/>
  <c r="O466" i="11"/>
  <c r="U465" i="11"/>
  <c r="U464" i="11" s="1"/>
  <c r="T465" i="11"/>
  <c r="T464" i="11" s="1"/>
  <c r="S465" i="11"/>
  <c r="S464" i="11" s="1"/>
  <c r="R465" i="11"/>
  <c r="R464" i="11" s="1"/>
  <c r="Q465" i="11"/>
  <c r="Q464" i="11" s="1"/>
  <c r="P465" i="11"/>
  <c r="P464" i="11" s="1"/>
  <c r="N465" i="11"/>
  <c r="N464" i="11" s="1"/>
  <c r="M465" i="11"/>
  <c r="M464" i="11" s="1"/>
  <c r="L465" i="11"/>
  <c r="V463" i="11"/>
  <c r="O463" i="11"/>
  <c r="V462" i="11"/>
  <c r="O462" i="11"/>
  <c r="V461" i="11"/>
  <c r="O461" i="11"/>
  <c r="V460" i="11"/>
  <c r="O460" i="11"/>
  <c r="V459" i="11"/>
  <c r="O459" i="11"/>
  <c r="U458" i="11"/>
  <c r="T458" i="11"/>
  <c r="T457" i="11" s="1"/>
  <c r="S458" i="11"/>
  <c r="S457" i="11" s="1"/>
  <c r="R458" i="11"/>
  <c r="R457" i="11" s="1"/>
  <c r="Q458" i="11"/>
  <c r="Q457" i="11" s="1"/>
  <c r="P458" i="11"/>
  <c r="P457" i="11" s="1"/>
  <c r="N458" i="11"/>
  <c r="N457" i="11" s="1"/>
  <c r="M458" i="11"/>
  <c r="M457" i="11" s="1"/>
  <c r="L458" i="11"/>
  <c r="V455" i="11"/>
  <c r="O455" i="11"/>
  <c r="U454" i="11"/>
  <c r="T454" i="11"/>
  <c r="S454" i="11"/>
  <c r="R454" i="11"/>
  <c r="Q454" i="11"/>
  <c r="P454" i="11"/>
  <c r="N454" i="11"/>
  <c r="M454" i="11"/>
  <c r="L454" i="11"/>
  <c r="V453" i="11"/>
  <c r="O453" i="11"/>
  <c r="V452" i="11"/>
  <c r="O452" i="11"/>
  <c r="V451" i="11"/>
  <c r="O451" i="11"/>
  <c r="V450" i="11"/>
  <c r="O450" i="11"/>
  <c r="V449" i="11"/>
  <c r="O449" i="11"/>
  <c r="U448" i="11"/>
  <c r="U447" i="11" s="1"/>
  <c r="T448" i="11"/>
  <c r="T447" i="11" s="1"/>
  <c r="S448" i="11"/>
  <c r="S447" i="11" s="1"/>
  <c r="R448" i="11"/>
  <c r="R447" i="11" s="1"/>
  <c r="Q448" i="11"/>
  <c r="Q447" i="11" s="1"/>
  <c r="P448" i="11"/>
  <c r="P447" i="11" s="1"/>
  <c r="N448" i="11"/>
  <c r="N447" i="11" s="1"/>
  <c r="M448" i="11"/>
  <c r="L448" i="11"/>
  <c r="M447" i="11"/>
  <c r="V446" i="11"/>
  <c r="O446" i="11"/>
  <c r="V445" i="11"/>
  <c r="O445" i="11"/>
  <c r="V444" i="11"/>
  <c r="O444" i="11"/>
  <c r="V443" i="11"/>
  <c r="O443" i="11"/>
  <c r="V442" i="11"/>
  <c r="O442" i="11"/>
  <c r="U441" i="11"/>
  <c r="T441" i="11"/>
  <c r="T440" i="11" s="1"/>
  <c r="S441" i="11"/>
  <c r="S440" i="11" s="1"/>
  <c r="R441" i="11"/>
  <c r="R440" i="11" s="1"/>
  <c r="Q441" i="11"/>
  <c r="Q440" i="11" s="1"/>
  <c r="P441" i="11"/>
  <c r="P440" i="11" s="1"/>
  <c r="N441" i="11"/>
  <c r="N440" i="11" s="1"/>
  <c r="M441" i="11"/>
  <c r="L441" i="11"/>
  <c r="U440" i="11"/>
  <c r="M440" i="11"/>
  <c r="V438" i="11"/>
  <c r="O438" i="11"/>
  <c r="V437" i="11"/>
  <c r="O437" i="11"/>
  <c r="U436" i="11"/>
  <c r="T436" i="11"/>
  <c r="S436" i="11"/>
  <c r="R436" i="11"/>
  <c r="Q436" i="11"/>
  <c r="P436" i="11"/>
  <c r="N436" i="11"/>
  <c r="M436" i="11"/>
  <c r="L436" i="11"/>
  <c r="V435" i="11"/>
  <c r="O435" i="11"/>
  <c r="V434" i="11"/>
  <c r="O434" i="11"/>
  <c r="V433" i="11"/>
  <c r="O433" i="11"/>
  <c r="V432" i="11"/>
  <c r="O432" i="11"/>
  <c r="V431" i="11"/>
  <c r="O431" i="11"/>
  <c r="V430" i="11"/>
  <c r="O430" i="11"/>
  <c r="V429" i="11"/>
  <c r="O429" i="11"/>
  <c r="V428" i="11"/>
  <c r="O428" i="11"/>
  <c r="V427" i="11"/>
  <c r="O427" i="11"/>
  <c r="V426" i="11"/>
  <c r="O426" i="11"/>
  <c r="V425" i="11"/>
  <c r="O425" i="11"/>
  <c r="V424" i="11"/>
  <c r="O424" i="11"/>
  <c r="V423" i="11"/>
  <c r="O423" i="11"/>
  <c r="V422" i="11"/>
  <c r="O422" i="11"/>
  <c r="V421" i="11"/>
  <c r="O421" i="11"/>
  <c r="V420" i="11"/>
  <c r="O420" i="11"/>
  <c r="V419" i="11"/>
  <c r="O419" i="11"/>
  <c r="V418" i="11"/>
  <c r="O418" i="11"/>
  <c r="V417" i="11"/>
  <c r="O417" i="11"/>
  <c r="V416" i="11"/>
  <c r="O416" i="11"/>
  <c r="V415" i="11"/>
  <c r="O415" i="11"/>
  <c r="V414" i="11"/>
  <c r="O414" i="11"/>
  <c r="V413" i="11"/>
  <c r="O413" i="11"/>
  <c r="V412" i="11"/>
  <c r="O412" i="11"/>
  <c r="V411" i="11"/>
  <c r="O411" i="11"/>
  <c r="V410" i="11"/>
  <c r="O410" i="11"/>
  <c r="V409" i="11"/>
  <c r="O409" i="11"/>
  <c r="V408" i="11"/>
  <c r="O408" i="11"/>
  <c r="V407" i="11"/>
  <c r="O407" i="11"/>
  <c r="V406" i="11"/>
  <c r="O406" i="11"/>
  <c r="V405" i="11"/>
  <c r="O405" i="11"/>
  <c r="U404" i="11"/>
  <c r="T404" i="11"/>
  <c r="S404" i="11"/>
  <c r="R404" i="11"/>
  <c r="Q404" i="11"/>
  <c r="P404" i="11"/>
  <c r="N404" i="11"/>
  <c r="M404" i="11"/>
  <c r="L404" i="11"/>
  <c r="V403" i="11"/>
  <c r="O403" i="11"/>
  <c r="V402" i="11"/>
  <c r="O402" i="11"/>
  <c r="V401" i="11"/>
  <c r="O401" i="11"/>
  <c r="V400" i="11"/>
  <c r="O400" i="11"/>
  <c r="V399" i="11"/>
  <c r="O399" i="11"/>
  <c r="V398" i="11"/>
  <c r="O398" i="11"/>
  <c r="V397" i="11"/>
  <c r="O397" i="11"/>
  <c r="V396" i="11"/>
  <c r="O396" i="11"/>
  <c r="V395" i="11"/>
  <c r="O395" i="11"/>
  <c r="V394" i="11"/>
  <c r="O394" i="11"/>
  <c r="V393" i="11"/>
  <c r="O393" i="11"/>
  <c r="V392" i="11"/>
  <c r="O392" i="11"/>
  <c r="V391" i="11"/>
  <c r="O391" i="11"/>
  <c r="V390" i="11"/>
  <c r="O390" i="11"/>
  <c r="V389" i="11"/>
  <c r="O389" i="11"/>
  <c r="V388" i="11"/>
  <c r="O388" i="11"/>
  <c r="V387" i="11"/>
  <c r="O387" i="11"/>
  <c r="V386" i="11"/>
  <c r="O386" i="11"/>
  <c r="V385" i="11"/>
  <c r="O385" i="11"/>
  <c r="V384" i="11"/>
  <c r="O384" i="11"/>
  <c r="V383" i="11"/>
  <c r="O383" i="11"/>
  <c r="V382" i="11"/>
  <c r="O382" i="11"/>
  <c r="V381" i="11"/>
  <c r="O381" i="11"/>
  <c r="V380" i="11"/>
  <c r="O380" i="11"/>
  <c r="V379" i="11"/>
  <c r="O379" i="11"/>
  <c r="V378" i="11"/>
  <c r="O378" i="11"/>
  <c r="V377" i="11"/>
  <c r="O377" i="11"/>
  <c r="V376" i="11"/>
  <c r="O376" i="11"/>
  <c r="V375" i="11"/>
  <c r="O375" i="11"/>
  <c r="V374" i="11"/>
  <c r="O374" i="11"/>
  <c r="V373" i="11"/>
  <c r="O373" i="11"/>
  <c r="U372" i="11"/>
  <c r="T372" i="11"/>
  <c r="S372" i="11"/>
  <c r="R372" i="11"/>
  <c r="Q372" i="11"/>
  <c r="P372" i="11"/>
  <c r="N372" i="11"/>
  <c r="M372" i="11"/>
  <c r="L372" i="11"/>
  <c r="V371" i="11"/>
  <c r="O371" i="11"/>
  <c r="V370" i="11"/>
  <c r="O370" i="11"/>
  <c r="V369" i="11"/>
  <c r="O369" i="11"/>
  <c r="V368" i="11"/>
  <c r="O368" i="11"/>
  <c r="V367" i="11"/>
  <c r="O367" i="11"/>
  <c r="V366" i="11"/>
  <c r="O366" i="11"/>
  <c r="V365" i="11"/>
  <c r="O365" i="11"/>
  <c r="V364" i="11"/>
  <c r="O364" i="11"/>
  <c r="V363" i="11"/>
  <c r="O363" i="11"/>
  <c r="V362" i="11"/>
  <c r="O362" i="11"/>
  <c r="V361" i="11"/>
  <c r="O361" i="11"/>
  <c r="V360" i="11"/>
  <c r="O360" i="11"/>
  <c r="V359" i="11"/>
  <c r="O359" i="11"/>
  <c r="V358" i="11"/>
  <c r="O358" i="11"/>
  <c r="V357" i="11"/>
  <c r="O357" i="11"/>
  <c r="V356" i="11"/>
  <c r="O356" i="11"/>
  <c r="V355" i="11"/>
  <c r="O355" i="11"/>
  <c r="V354" i="11"/>
  <c r="O354" i="11"/>
  <c r="V353" i="11"/>
  <c r="O353" i="11"/>
  <c r="V352" i="11"/>
  <c r="O352" i="11"/>
  <c r="V351" i="11"/>
  <c r="O351" i="11"/>
  <c r="V350" i="11"/>
  <c r="O350" i="11"/>
  <c r="V349" i="11"/>
  <c r="O349" i="11"/>
  <c r="V348" i="11"/>
  <c r="O348" i="11"/>
  <c r="V347" i="11"/>
  <c r="O347" i="11"/>
  <c r="V346" i="11"/>
  <c r="O346" i="11"/>
  <c r="V345" i="11"/>
  <c r="O345" i="11"/>
  <c r="V344" i="11"/>
  <c r="Q344" i="11"/>
  <c r="Q340" i="11" s="1"/>
  <c r="O344" i="11"/>
  <c r="V343" i="11"/>
  <c r="O343" i="11"/>
  <c r="V342" i="11"/>
  <c r="M342" i="11"/>
  <c r="O342" i="11" s="1"/>
  <c r="V341" i="11"/>
  <c r="M341" i="11"/>
  <c r="O341" i="11" s="1"/>
  <c r="U340" i="11"/>
  <c r="T340" i="11"/>
  <c r="S340" i="11"/>
  <c r="R340" i="11"/>
  <c r="P340" i="11"/>
  <c r="N340" i="11"/>
  <c r="L340" i="11"/>
  <c r="V338" i="11"/>
  <c r="Q338" i="11"/>
  <c r="O338" i="11"/>
  <c r="V336" i="11"/>
  <c r="O336" i="11"/>
  <c r="V335" i="11"/>
  <c r="O335" i="11"/>
  <c r="V334" i="11"/>
  <c r="O334" i="11"/>
  <c r="V333" i="11"/>
  <c r="O333" i="11"/>
  <c r="V332" i="11"/>
  <c r="O332" i="11"/>
  <c r="U331" i="11"/>
  <c r="T331" i="11"/>
  <c r="S331" i="11"/>
  <c r="R331" i="11"/>
  <c r="Q331" i="11"/>
  <c r="P331" i="11"/>
  <c r="N331" i="11"/>
  <c r="M331" i="11"/>
  <c r="L331" i="11"/>
  <c r="V330" i="11"/>
  <c r="O330" i="11"/>
  <c r="V329" i="11"/>
  <c r="O329" i="11"/>
  <c r="U328" i="11"/>
  <c r="T328" i="11"/>
  <c r="S328" i="11"/>
  <c r="R328" i="11"/>
  <c r="Q328" i="11"/>
  <c r="P328" i="11"/>
  <c r="N328" i="11"/>
  <c r="M328" i="11"/>
  <c r="L328" i="11"/>
  <c r="V327" i="11"/>
  <c r="O327" i="11"/>
  <c r="V326" i="11"/>
  <c r="O326" i="11"/>
  <c r="U325" i="11"/>
  <c r="T325" i="11"/>
  <c r="S325" i="11"/>
  <c r="R325" i="11"/>
  <c r="Q325" i="11"/>
  <c r="P325" i="11"/>
  <c r="N325" i="11"/>
  <c r="M325" i="11"/>
  <c r="L325" i="11"/>
  <c r="V324" i="11"/>
  <c r="O324" i="11"/>
  <c r="V323" i="11"/>
  <c r="O323" i="11"/>
  <c r="V322" i="11"/>
  <c r="O322" i="11"/>
  <c r="U321" i="11"/>
  <c r="T321" i="11"/>
  <c r="S321" i="11"/>
  <c r="R321" i="11"/>
  <c r="Q321" i="11"/>
  <c r="P321" i="11"/>
  <c r="N321" i="11"/>
  <c r="M321" i="11"/>
  <c r="L321" i="11"/>
  <c r="V320" i="11"/>
  <c r="O320" i="11"/>
  <c r="V319" i="11"/>
  <c r="O319" i="11"/>
  <c r="U318" i="11"/>
  <c r="T318" i="11"/>
  <c r="S318" i="11"/>
  <c r="R318" i="11"/>
  <c r="Q318" i="11"/>
  <c r="P318" i="11"/>
  <c r="N318" i="11"/>
  <c r="M318" i="11"/>
  <c r="L318" i="11"/>
  <c r="V317" i="11"/>
  <c r="O317" i="11"/>
  <c r="V316" i="11"/>
  <c r="O316" i="11"/>
  <c r="U315" i="11"/>
  <c r="V315" i="11" s="1"/>
  <c r="T315" i="11"/>
  <c r="S315" i="11"/>
  <c r="R315" i="11"/>
  <c r="Q315" i="11"/>
  <c r="P315" i="11"/>
  <c r="N315" i="11"/>
  <c r="M315" i="11"/>
  <c r="L315" i="11"/>
  <c r="V312" i="11"/>
  <c r="O312" i="11"/>
  <c r="V311" i="11"/>
  <c r="O311" i="11"/>
  <c r="V310" i="11"/>
  <c r="O310" i="11"/>
  <c r="V309" i="11"/>
  <c r="O309" i="11"/>
  <c r="V308" i="11"/>
  <c r="O308" i="11"/>
  <c r="V307" i="11"/>
  <c r="O307" i="11"/>
  <c r="U306" i="11"/>
  <c r="U305" i="11" s="1"/>
  <c r="T306" i="11"/>
  <c r="T305" i="11" s="1"/>
  <c r="S306" i="11"/>
  <c r="S305" i="11" s="1"/>
  <c r="R306" i="11"/>
  <c r="R305" i="11" s="1"/>
  <c r="Q306" i="11"/>
  <c r="P306" i="11"/>
  <c r="N306" i="11"/>
  <c r="N305" i="11" s="1"/>
  <c r="M306" i="11"/>
  <c r="M305" i="11" s="1"/>
  <c r="L306" i="11"/>
  <c r="L305" i="11" s="1"/>
  <c r="L298" i="11" s="1"/>
  <c r="Q305" i="11"/>
  <c r="P305" i="11"/>
  <c r="V304" i="11"/>
  <c r="O304" i="11"/>
  <c r="V303" i="11"/>
  <c r="O303" i="11"/>
  <c r="V302" i="11"/>
  <c r="O302" i="11"/>
  <c r="V301" i="11"/>
  <c r="O301" i="11"/>
  <c r="V300" i="11"/>
  <c r="O300" i="11"/>
  <c r="U299" i="11"/>
  <c r="T299" i="11"/>
  <c r="S299" i="11"/>
  <c r="R299" i="11"/>
  <c r="Q299" i="11"/>
  <c r="P299" i="11"/>
  <c r="N299" i="11"/>
  <c r="M299" i="11"/>
  <c r="L299" i="11"/>
  <c r="V297" i="11"/>
  <c r="O297" i="11"/>
  <c r="V296" i="11"/>
  <c r="O296" i="11"/>
  <c r="U295" i="11"/>
  <c r="V295" i="11" s="1"/>
  <c r="T295" i="11"/>
  <c r="S295" i="11"/>
  <c r="R295" i="11"/>
  <c r="Q295" i="11"/>
  <c r="P295" i="11"/>
  <c r="N295" i="11"/>
  <c r="M295" i="11"/>
  <c r="L295" i="11"/>
  <c r="V294" i="11"/>
  <c r="O294" i="11"/>
  <c r="V293" i="11"/>
  <c r="O293" i="11"/>
  <c r="V292" i="11"/>
  <c r="O292" i="11"/>
  <c r="U291" i="11"/>
  <c r="T291" i="11"/>
  <c r="S291" i="11"/>
  <c r="R291" i="11"/>
  <c r="Q291" i="11"/>
  <c r="P291" i="11"/>
  <c r="N291" i="11"/>
  <c r="M291" i="11"/>
  <c r="L291" i="11"/>
  <c r="V290" i="11"/>
  <c r="O290" i="11"/>
  <c r="V289" i="11"/>
  <c r="O289" i="11"/>
  <c r="V288" i="11"/>
  <c r="O288" i="11"/>
  <c r="U287" i="11"/>
  <c r="T287" i="11"/>
  <c r="S287" i="11"/>
  <c r="R287" i="11"/>
  <c r="Q287" i="11"/>
  <c r="P287" i="11"/>
  <c r="N287" i="11"/>
  <c r="M287" i="11"/>
  <c r="L287" i="11"/>
  <c r="V286" i="11"/>
  <c r="O286" i="11"/>
  <c r="V285" i="11"/>
  <c r="O285" i="11"/>
  <c r="U284" i="11"/>
  <c r="T284" i="11"/>
  <c r="S284" i="11"/>
  <c r="R284" i="11"/>
  <c r="Q284" i="11"/>
  <c r="P284" i="11"/>
  <c r="N284" i="11"/>
  <c r="M284" i="11"/>
  <c r="L284" i="11"/>
  <c r="V283" i="11"/>
  <c r="O283" i="11"/>
  <c r="V282" i="11"/>
  <c r="O282" i="11"/>
  <c r="V279" i="11"/>
  <c r="O279" i="11"/>
  <c r="V278" i="11"/>
  <c r="O278" i="11"/>
  <c r="V277" i="11"/>
  <c r="O277" i="11"/>
  <c r="V276" i="11"/>
  <c r="O276" i="11"/>
  <c r="V275" i="11"/>
  <c r="O275" i="11"/>
  <c r="V274" i="11"/>
  <c r="O274" i="11"/>
  <c r="V273" i="11"/>
  <c r="O273" i="11"/>
  <c r="V272" i="11"/>
  <c r="O272" i="11"/>
  <c r="V271" i="11"/>
  <c r="O271" i="11"/>
  <c r="V270" i="11"/>
  <c r="O270" i="11"/>
  <c r="V269" i="11"/>
  <c r="O269" i="11"/>
  <c r="V268" i="11"/>
  <c r="O268" i="11"/>
  <c r="V267" i="11"/>
  <c r="O267" i="11"/>
  <c r="V266" i="11"/>
  <c r="O266" i="11"/>
  <c r="V265" i="11"/>
  <c r="O265" i="11"/>
  <c r="V264" i="11"/>
  <c r="O264" i="11"/>
  <c r="V263" i="11"/>
  <c r="O263" i="11"/>
  <c r="V262" i="11"/>
  <c r="O262" i="11"/>
  <c r="V261" i="11"/>
  <c r="O261" i="11"/>
  <c r="V260" i="11"/>
  <c r="O260" i="11"/>
  <c r="V259" i="11"/>
  <c r="O259" i="11"/>
  <c r="V258" i="11"/>
  <c r="O258" i="11"/>
  <c r="V257" i="11"/>
  <c r="O257" i="11"/>
  <c r="V256" i="11"/>
  <c r="O256" i="11"/>
  <c r="V255" i="11"/>
  <c r="O255" i="11"/>
  <c r="V254" i="11"/>
  <c r="O254" i="11"/>
  <c r="V253" i="11"/>
  <c r="O253" i="11"/>
  <c r="V252" i="11"/>
  <c r="O252" i="11"/>
  <c r="V251" i="11"/>
  <c r="O251" i="11"/>
  <c r="V250" i="11"/>
  <c r="O250" i="11"/>
  <c r="V249" i="11"/>
  <c r="O249" i="11"/>
  <c r="V248" i="11"/>
  <c r="O248" i="11"/>
  <c r="V247" i="11"/>
  <c r="O247" i="11"/>
  <c r="V246" i="11"/>
  <c r="O246" i="11"/>
  <c r="U245" i="11"/>
  <c r="U243" i="11" s="1"/>
  <c r="T245" i="11"/>
  <c r="T243" i="11" s="1"/>
  <c r="S245" i="11"/>
  <c r="S243" i="11" s="1"/>
  <c r="R245" i="11"/>
  <c r="R243" i="11" s="1"/>
  <c r="Q245" i="11"/>
  <c r="Q243" i="11" s="1"/>
  <c r="P245" i="11"/>
  <c r="N245" i="11"/>
  <c r="N243" i="11" s="1"/>
  <c r="M245" i="11"/>
  <c r="M243" i="11" s="1"/>
  <c r="L245" i="11"/>
  <c r="V244" i="11"/>
  <c r="O244" i="11"/>
  <c r="P243" i="11"/>
  <c r="V242" i="11"/>
  <c r="O242" i="11"/>
  <c r="V241" i="11"/>
  <c r="O241" i="11"/>
  <c r="U240" i="11"/>
  <c r="T240" i="11"/>
  <c r="S240" i="11"/>
  <c r="R240" i="11"/>
  <c r="Q240" i="11"/>
  <c r="P240" i="11"/>
  <c r="N240" i="11"/>
  <c r="M240" i="11"/>
  <c r="L240" i="11"/>
  <c r="V239" i="11"/>
  <c r="O239" i="11"/>
  <c r="V238" i="11"/>
  <c r="O238" i="11"/>
  <c r="U237" i="11"/>
  <c r="T237" i="11"/>
  <c r="S237" i="11"/>
  <c r="R237" i="11"/>
  <c r="Q237" i="11"/>
  <c r="P237" i="11"/>
  <c r="N237" i="11"/>
  <c r="M237" i="11"/>
  <c r="L237" i="11"/>
  <c r="V236" i="11"/>
  <c r="O236" i="11"/>
  <c r="V235" i="11"/>
  <c r="O235" i="11"/>
  <c r="U234" i="11"/>
  <c r="T234" i="11"/>
  <c r="S234" i="11"/>
  <c r="R234" i="11"/>
  <c r="Q234" i="11"/>
  <c r="P234" i="11"/>
  <c r="N234" i="11"/>
  <c r="M234" i="11"/>
  <c r="L234" i="11"/>
  <c r="V233" i="11"/>
  <c r="O233" i="11"/>
  <c r="V232" i="11"/>
  <c r="O232" i="11"/>
  <c r="U231" i="11"/>
  <c r="T231" i="11"/>
  <c r="S231" i="11"/>
  <c r="R231" i="11"/>
  <c r="Q231" i="11"/>
  <c r="P231" i="11"/>
  <c r="N231" i="11"/>
  <c r="M231" i="11"/>
  <c r="L231" i="11"/>
  <c r="V230" i="11"/>
  <c r="O230" i="11"/>
  <c r="V229" i="11"/>
  <c r="O229" i="11"/>
  <c r="U228" i="11"/>
  <c r="T228" i="11"/>
  <c r="S228" i="11"/>
  <c r="R228" i="11"/>
  <c r="Q228" i="11"/>
  <c r="P228" i="11"/>
  <c r="N228" i="11"/>
  <c r="M228" i="11"/>
  <c r="L228" i="11"/>
  <c r="V226" i="11"/>
  <c r="O226" i="11"/>
  <c r="V225" i="11"/>
  <c r="O225" i="11"/>
  <c r="U224" i="11"/>
  <c r="T224" i="11"/>
  <c r="S224" i="11"/>
  <c r="R224" i="11"/>
  <c r="Q224" i="11"/>
  <c r="P224" i="11"/>
  <c r="N224" i="11"/>
  <c r="M224" i="11"/>
  <c r="L224" i="11"/>
  <c r="V223" i="11"/>
  <c r="O223" i="11"/>
  <c r="V222" i="11"/>
  <c r="O222" i="11"/>
  <c r="U221" i="11"/>
  <c r="T221" i="11"/>
  <c r="S221" i="11"/>
  <c r="R221" i="11"/>
  <c r="Q221" i="11"/>
  <c r="P221" i="11"/>
  <c r="N221" i="11"/>
  <c r="M221" i="11"/>
  <c r="L221" i="11"/>
  <c r="V219" i="11"/>
  <c r="O219" i="11"/>
  <c r="V218" i="11"/>
  <c r="O218" i="11"/>
  <c r="U217" i="11"/>
  <c r="T217" i="11"/>
  <c r="V217" i="11" s="1"/>
  <c r="S217" i="11"/>
  <c r="R217" i="11"/>
  <c r="Q217" i="11"/>
  <c r="P217" i="11"/>
  <c r="N217" i="11"/>
  <c r="M217" i="11"/>
  <c r="L217" i="11"/>
  <c r="V216" i="11"/>
  <c r="O216" i="11"/>
  <c r="V215" i="11"/>
  <c r="O215" i="11"/>
  <c r="U214" i="11"/>
  <c r="T214" i="11"/>
  <c r="S214" i="11"/>
  <c r="R214" i="11"/>
  <c r="Q214" i="11"/>
  <c r="P214" i="11"/>
  <c r="N214" i="11"/>
  <c r="M214" i="11"/>
  <c r="L214" i="11"/>
  <c r="V213" i="11"/>
  <c r="O213" i="11"/>
  <c r="V212" i="11"/>
  <c r="O212" i="11"/>
  <c r="U211" i="11"/>
  <c r="T211" i="11"/>
  <c r="S211" i="11"/>
  <c r="R211" i="11"/>
  <c r="Q211" i="11"/>
  <c r="P211" i="11"/>
  <c r="P210" i="11" s="1"/>
  <c r="N211" i="11"/>
  <c r="M211" i="11"/>
  <c r="L211" i="11"/>
  <c r="V209" i="11"/>
  <c r="O209" i="11"/>
  <c r="V208" i="11"/>
  <c r="O208" i="11"/>
  <c r="U207" i="11"/>
  <c r="T207" i="11"/>
  <c r="S207" i="11"/>
  <c r="R207" i="11"/>
  <c r="Q207" i="11"/>
  <c r="P207" i="11"/>
  <c r="N207" i="11"/>
  <c r="M207" i="11"/>
  <c r="L207" i="11"/>
  <c r="V206" i="11"/>
  <c r="O206" i="11"/>
  <c r="V205" i="11"/>
  <c r="O205" i="11"/>
  <c r="U204" i="11"/>
  <c r="T204" i="11"/>
  <c r="S204" i="11"/>
  <c r="R204" i="11"/>
  <c r="Q204" i="11"/>
  <c r="P204" i="11"/>
  <c r="N204" i="11"/>
  <c r="M204" i="11"/>
  <c r="L204" i="11"/>
  <c r="V202" i="11"/>
  <c r="O202" i="11"/>
  <c r="V201" i="11"/>
  <c r="O201" i="11"/>
  <c r="U200" i="11"/>
  <c r="V200" i="11" s="1"/>
  <c r="T200" i="11"/>
  <c r="S200" i="11"/>
  <c r="R200" i="11"/>
  <c r="Q200" i="11"/>
  <c r="P200" i="11"/>
  <c r="N200" i="11"/>
  <c r="M200" i="11"/>
  <c r="L200" i="11"/>
  <c r="V199" i="11"/>
  <c r="O199" i="11"/>
  <c r="V198" i="11"/>
  <c r="O198" i="11"/>
  <c r="U197" i="11"/>
  <c r="T197" i="11"/>
  <c r="S197" i="11"/>
  <c r="R197" i="11"/>
  <c r="Q197" i="11"/>
  <c r="P197" i="11"/>
  <c r="N197" i="11"/>
  <c r="M197" i="11"/>
  <c r="L197" i="11"/>
  <c r="V194" i="11"/>
  <c r="O194" i="11"/>
  <c r="V193" i="11"/>
  <c r="O193" i="11"/>
  <c r="U192" i="11"/>
  <c r="T192" i="11"/>
  <c r="S192" i="11"/>
  <c r="R192" i="11"/>
  <c r="Q192" i="11"/>
  <c r="P192" i="11"/>
  <c r="N192" i="11"/>
  <c r="M192" i="11"/>
  <c r="L192" i="11"/>
  <c r="V191" i="11"/>
  <c r="O191" i="11"/>
  <c r="V190" i="11"/>
  <c r="O190" i="11"/>
  <c r="U189" i="11"/>
  <c r="T189" i="11"/>
  <c r="S189" i="11"/>
  <c r="R189" i="11"/>
  <c r="Q189" i="11"/>
  <c r="P189" i="11"/>
  <c r="N189" i="11"/>
  <c r="M189" i="11"/>
  <c r="L189" i="11"/>
  <c r="V188" i="11"/>
  <c r="O188" i="11"/>
  <c r="V187" i="11"/>
  <c r="O187" i="11"/>
  <c r="U186" i="11"/>
  <c r="V186" i="11" s="1"/>
  <c r="T186" i="11"/>
  <c r="S186" i="11"/>
  <c r="R186" i="11"/>
  <c r="Q186" i="11"/>
  <c r="P186" i="11"/>
  <c r="N186" i="11"/>
  <c r="M186" i="11"/>
  <c r="L186" i="11"/>
  <c r="V185" i="11"/>
  <c r="O185" i="11"/>
  <c r="V184" i="11"/>
  <c r="O184" i="11"/>
  <c r="U183" i="11"/>
  <c r="T183" i="11"/>
  <c r="S183" i="11"/>
  <c r="R183" i="11"/>
  <c r="Q183" i="11"/>
  <c r="P183" i="11"/>
  <c r="N183" i="11"/>
  <c r="M183" i="11"/>
  <c r="L183" i="11"/>
  <c r="V179" i="11"/>
  <c r="O179" i="11"/>
  <c r="V178" i="11"/>
  <c r="O178" i="11"/>
  <c r="U177" i="11"/>
  <c r="T177" i="11"/>
  <c r="S177" i="11"/>
  <c r="R177" i="11"/>
  <c r="Q177" i="11"/>
  <c r="P177" i="11"/>
  <c r="N177" i="11"/>
  <c r="M177" i="11"/>
  <c r="L177" i="11"/>
  <c r="V176" i="11"/>
  <c r="O176" i="11"/>
  <c r="V175" i="11"/>
  <c r="O175" i="11"/>
  <c r="U174" i="11"/>
  <c r="T174" i="11"/>
  <c r="S174" i="11"/>
  <c r="R174" i="11"/>
  <c r="Q174" i="11"/>
  <c r="P174" i="11"/>
  <c r="N174" i="11"/>
  <c r="M174" i="11"/>
  <c r="L174" i="11"/>
  <c r="V173" i="11"/>
  <c r="O173" i="11"/>
  <c r="V172" i="11"/>
  <c r="O172" i="11"/>
  <c r="U171" i="11"/>
  <c r="T171" i="11"/>
  <c r="S171" i="11"/>
  <c r="R171" i="11"/>
  <c r="Q171" i="11"/>
  <c r="P171" i="11"/>
  <c r="N171" i="11"/>
  <c r="M171" i="11"/>
  <c r="L171" i="11"/>
  <c r="V170" i="11"/>
  <c r="O170" i="11"/>
  <c r="V169" i="11"/>
  <c r="O169" i="11"/>
  <c r="U168" i="11"/>
  <c r="T168" i="11"/>
  <c r="S168" i="11"/>
  <c r="R168" i="11"/>
  <c r="Q168" i="11"/>
  <c r="P168" i="11"/>
  <c r="N168" i="11"/>
  <c r="M168" i="11"/>
  <c r="L168" i="11"/>
  <c r="V167" i="11"/>
  <c r="O167" i="11"/>
  <c r="V166" i="11"/>
  <c r="O166" i="11"/>
  <c r="U165" i="11"/>
  <c r="T165" i="11"/>
  <c r="S165" i="11"/>
  <c r="R165" i="11"/>
  <c r="Q165" i="11"/>
  <c r="P165" i="11"/>
  <c r="N165" i="11"/>
  <c r="M165" i="11"/>
  <c r="L165" i="11"/>
  <c r="V162" i="11"/>
  <c r="O162" i="11"/>
  <c r="V161" i="11"/>
  <c r="O161" i="11"/>
  <c r="U160" i="11"/>
  <c r="U159" i="11" s="1"/>
  <c r="U158" i="11" s="1"/>
  <c r="T160" i="11"/>
  <c r="T159" i="11" s="1"/>
  <c r="T158" i="11" s="1"/>
  <c r="S160" i="11"/>
  <c r="S159" i="11" s="1"/>
  <c r="S158" i="11" s="1"/>
  <c r="R160" i="11"/>
  <c r="R159" i="11" s="1"/>
  <c r="R158" i="11" s="1"/>
  <c r="Q160" i="11"/>
  <c r="Q159" i="11" s="1"/>
  <c r="Q158" i="11" s="1"/>
  <c r="P160" i="11"/>
  <c r="P159" i="11" s="1"/>
  <c r="P158" i="11" s="1"/>
  <c r="N160" i="11"/>
  <c r="N159" i="11" s="1"/>
  <c r="N158" i="11" s="1"/>
  <c r="M160" i="11"/>
  <c r="L160" i="11"/>
  <c r="M159" i="11"/>
  <c r="M158" i="11" s="1"/>
  <c r="V157" i="11"/>
  <c r="O157" i="11"/>
  <c r="V156" i="11"/>
  <c r="O156" i="11"/>
  <c r="U155" i="11"/>
  <c r="T155" i="11"/>
  <c r="T154" i="11" s="1"/>
  <c r="S155" i="11"/>
  <c r="S154" i="11" s="1"/>
  <c r="R155" i="11"/>
  <c r="R154" i="11" s="1"/>
  <c r="Q155" i="11"/>
  <c r="Q154" i="11" s="1"/>
  <c r="P155" i="11"/>
  <c r="P154" i="11" s="1"/>
  <c r="N155" i="11"/>
  <c r="N154" i="11" s="1"/>
  <c r="M155" i="11"/>
  <c r="M154" i="11" s="1"/>
  <c r="L155" i="11"/>
  <c r="V153" i="11"/>
  <c r="O153" i="11"/>
  <c r="V152" i="11"/>
  <c r="O152" i="11"/>
  <c r="U151" i="11"/>
  <c r="U150" i="11" s="1"/>
  <c r="T151" i="11"/>
  <c r="T150" i="11" s="1"/>
  <c r="S151" i="11"/>
  <c r="S150" i="11" s="1"/>
  <c r="R151" i="11"/>
  <c r="R150" i="11" s="1"/>
  <c r="Q151" i="11"/>
  <c r="Q150" i="11" s="1"/>
  <c r="P151" i="11"/>
  <c r="P150" i="11" s="1"/>
  <c r="N151" i="11"/>
  <c r="N150" i="11" s="1"/>
  <c r="N149" i="11" s="1"/>
  <c r="M151" i="11"/>
  <c r="M150" i="11" s="1"/>
  <c r="L151" i="11"/>
  <c r="L150" i="11" s="1"/>
  <c r="V147" i="11"/>
  <c r="O147" i="11"/>
  <c r="V146" i="11"/>
  <c r="O146" i="11"/>
  <c r="U145" i="11"/>
  <c r="T145" i="11"/>
  <c r="S145" i="11"/>
  <c r="R145" i="11"/>
  <c r="Q145" i="11"/>
  <c r="P145" i="11"/>
  <c r="N145" i="11"/>
  <c r="M145" i="11"/>
  <c r="L145" i="11"/>
  <c r="V144" i="11"/>
  <c r="O144" i="11"/>
  <c r="V143" i="11"/>
  <c r="O143" i="11"/>
  <c r="U142" i="11"/>
  <c r="T142" i="11"/>
  <c r="S142" i="11"/>
  <c r="R142" i="11"/>
  <c r="Q142" i="11"/>
  <c r="P142" i="11"/>
  <c r="N142" i="11"/>
  <c r="M142" i="11"/>
  <c r="L142" i="11"/>
  <c r="V141" i="11"/>
  <c r="O141" i="11"/>
  <c r="V140" i="11"/>
  <c r="O140" i="11"/>
  <c r="U139" i="11"/>
  <c r="T139" i="11"/>
  <c r="V139" i="11" s="1"/>
  <c r="S139" i="11"/>
  <c r="R139" i="11"/>
  <c r="Q139" i="11"/>
  <c r="P139" i="11"/>
  <c r="N139" i="11"/>
  <c r="M139" i="11"/>
  <c r="L139" i="11"/>
  <c r="V138" i="11"/>
  <c r="O138" i="11"/>
  <c r="V137" i="11"/>
  <c r="O137" i="11"/>
  <c r="U136" i="11"/>
  <c r="T136" i="11"/>
  <c r="S136" i="11"/>
  <c r="R136" i="11"/>
  <c r="Q136" i="11"/>
  <c r="P136" i="11"/>
  <c r="N136" i="11"/>
  <c r="M136" i="11"/>
  <c r="L136" i="11"/>
  <c r="O136" i="11" s="1"/>
  <c r="V135" i="11"/>
  <c r="O135" i="11"/>
  <c r="V134" i="11"/>
  <c r="O134" i="11"/>
  <c r="U133" i="11"/>
  <c r="T133" i="11"/>
  <c r="S133" i="11"/>
  <c r="R133" i="11"/>
  <c r="Q133" i="11"/>
  <c r="P133" i="11"/>
  <c r="N133" i="11"/>
  <c r="M133" i="11"/>
  <c r="L133" i="11"/>
  <c r="V132" i="11"/>
  <c r="O132" i="11"/>
  <c r="V131" i="11"/>
  <c r="O131" i="11"/>
  <c r="U130" i="11"/>
  <c r="T130" i="11"/>
  <c r="S130" i="11"/>
  <c r="R130" i="11"/>
  <c r="Q130" i="11"/>
  <c r="P130" i="11"/>
  <c r="N130" i="11"/>
  <c r="M130" i="11"/>
  <c r="L130" i="11"/>
  <c r="V129" i="11"/>
  <c r="O129" i="11"/>
  <c r="V128" i="11"/>
  <c r="O128" i="11"/>
  <c r="U127" i="11"/>
  <c r="T127" i="11"/>
  <c r="S127" i="11"/>
  <c r="R127" i="11"/>
  <c r="Q127" i="11"/>
  <c r="P127" i="11"/>
  <c r="N127" i="11"/>
  <c r="M127" i="11"/>
  <c r="L127" i="11"/>
  <c r="O127" i="11" s="1"/>
  <c r="V126" i="11"/>
  <c r="O126" i="11"/>
  <c r="V125" i="11"/>
  <c r="O125" i="11"/>
  <c r="U124" i="11"/>
  <c r="T124" i="11"/>
  <c r="S124" i="11"/>
  <c r="R124" i="11"/>
  <c r="Q124" i="11"/>
  <c r="P124" i="11"/>
  <c r="N124" i="11"/>
  <c r="M124" i="11"/>
  <c r="L124" i="11"/>
  <c r="V123" i="11"/>
  <c r="O123" i="11"/>
  <c r="V122" i="11"/>
  <c r="O122" i="11"/>
  <c r="U121" i="11"/>
  <c r="T121" i="11"/>
  <c r="S121" i="11"/>
  <c r="R121" i="11"/>
  <c r="Q121" i="11"/>
  <c r="P121" i="11"/>
  <c r="N121" i="11"/>
  <c r="M121" i="11"/>
  <c r="L121" i="11"/>
  <c r="V120" i="11"/>
  <c r="O120" i="11"/>
  <c r="V119" i="11"/>
  <c r="O119" i="11"/>
  <c r="U118" i="11"/>
  <c r="T118" i="11"/>
  <c r="S118" i="11"/>
  <c r="R118" i="11"/>
  <c r="Q118" i="11"/>
  <c r="P118" i="11"/>
  <c r="N118" i="11"/>
  <c r="M118" i="11"/>
  <c r="L118" i="11"/>
  <c r="V116" i="11"/>
  <c r="O116" i="11"/>
  <c r="V115" i="11"/>
  <c r="O115" i="11"/>
  <c r="U114" i="11"/>
  <c r="T114" i="11"/>
  <c r="S114" i="11"/>
  <c r="R114" i="11"/>
  <c r="Q114" i="11"/>
  <c r="P114" i="11"/>
  <c r="N114" i="11"/>
  <c r="M114" i="11"/>
  <c r="L114" i="11"/>
  <c r="V113" i="11"/>
  <c r="O113" i="11"/>
  <c r="V112" i="11"/>
  <c r="O112" i="11"/>
  <c r="U111" i="11"/>
  <c r="T111" i="11"/>
  <c r="S111" i="11"/>
  <c r="R111" i="11"/>
  <c r="Q111" i="11"/>
  <c r="P111" i="11"/>
  <c r="N111" i="11"/>
  <c r="M111" i="11"/>
  <c r="L111" i="11"/>
  <c r="V110" i="11"/>
  <c r="O110" i="11"/>
  <c r="V109" i="11"/>
  <c r="O109" i="11"/>
  <c r="U108" i="11"/>
  <c r="T108" i="11"/>
  <c r="S108" i="11"/>
  <c r="R108" i="11"/>
  <c r="Q108" i="11"/>
  <c r="P108" i="11"/>
  <c r="N108" i="11"/>
  <c r="M108" i="11"/>
  <c r="L108" i="11"/>
  <c r="V107" i="11"/>
  <c r="O107" i="11"/>
  <c r="V106" i="11"/>
  <c r="O106" i="11"/>
  <c r="U105" i="11"/>
  <c r="T105" i="11"/>
  <c r="S105" i="11"/>
  <c r="R105" i="11"/>
  <c r="Q105" i="11"/>
  <c r="P105" i="11"/>
  <c r="N105" i="11"/>
  <c r="M105" i="11"/>
  <c r="L105" i="11"/>
  <c r="V104" i="11"/>
  <c r="O104" i="11"/>
  <c r="V103" i="11"/>
  <c r="O103" i="11"/>
  <c r="U102" i="11"/>
  <c r="T102" i="11"/>
  <c r="S102" i="11"/>
  <c r="R102" i="11"/>
  <c r="Q102" i="11"/>
  <c r="P102" i="11"/>
  <c r="N102" i="11"/>
  <c r="M102" i="11"/>
  <c r="L102" i="11"/>
  <c r="V101" i="11"/>
  <c r="O101" i="11"/>
  <c r="V100" i="11"/>
  <c r="O100" i="11"/>
  <c r="U99" i="11"/>
  <c r="T99" i="11"/>
  <c r="S99" i="11"/>
  <c r="R99" i="11"/>
  <c r="Q99" i="11"/>
  <c r="P99" i="11"/>
  <c r="N99" i="11"/>
  <c r="M99" i="11"/>
  <c r="L99" i="11"/>
  <c r="V98" i="11"/>
  <c r="O98" i="11"/>
  <c r="V97" i="11"/>
  <c r="O97" i="11"/>
  <c r="U96" i="11"/>
  <c r="T96" i="11"/>
  <c r="S96" i="11"/>
  <c r="R96" i="11"/>
  <c r="Q96" i="11"/>
  <c r="P96" i="11"/>
  <c r="N96" i="11"/>
  <c r="M96" i="11"/>
  <c r="L96" i="11"/>
  <c r="V95" i="11"/>
  <c r="O95" i="11"/>
  <c r="V94" i="11"/>
  <c r="O94" i="11"/>
  <c r="U93" i="11"/>
  <c r="T93" i="11"/>
  <c r="V93" i="11" s="1"/>
  <c r="S93" i="11"/>
  <c r="R93" i="11"/>
  <c r="Q93" i="11"/>
  <c r="P93" i="11"/>
  <c r="N93" i="11"/>
  <c r="M93" i="11"/>
  <c r="L93" i="11"/>
  <c r="V92" i="11"/>
  <c r="O92" i="11"/>
  <c r="V91" i="11"/>
  <c r="O91" i="11"/>
  <c r="U90" i="11"/>
  <c r="T90" i="11"/>
  <c r="S90" i="11"/>
  <c r="R90" i="11"/>
  <c r="Q90" i="11"/>
  <c r="P90" i="11"/>
  <c r="N90" i="11"/>
  <c r="M90" i="11"/>
  <c r="L90" i="11"/>
  <c r="V89" i="11"/>
  <c r="O89" i="11"/>
  <c r="V88" i="11"/>
  <c r="O88" i="11"/>
  <c r="U87" i="11"/>
  <c r="T87" i="11"/>
  <c r="S87" i="11"/>
  <c r="R87" i="11"/>
  <c r="Q87" i="11"/>
  <c r="P87" i="11"/>
  <c r="N87" i="11"/>
  <c r="M87" i="11"/>
  <c r="L87" i="11"/>
  <c r="V86" i="11"/>
  <c r="O86" i="11"/>
  <c r="V85" i="11"/>
  <c r="O85" i="11"/>
  <c r="U84" i="11"/>
  <c r="T84" i="11"/>
  <c r="S84" i="11"/>
  <c r="R84" i="11"/>
  <c r="Q84" i="11"/>
  <c r="P84" i="11"/>
  <c r="N84" i="11"/>
  <c r="M84" i="11"/>
  <c r="L84" i="11"/>
  <c r="V81" i="11"/>
  <c r="R81" i="11"/>
  <c r="Q81" i="11"/>
  <c r="O81" i="11"/>
  <c r="V80" i="11"/>
  <c r="O80" i="11"/>
  <c r="V79" i="11"/>
  <c r="O79" i="11"/>
  <c r="U78" i="11"/>
  <c r="T78" i="11"/>
  <c r="S78" i="11"/>
  <c r="R78" i="11"/>
  <c r="Q78" i="11"/>
  <c r="P78" i="11"/>
  <c r="N78" i="11"/>
  <c r="M78" i="11"/>
  <c r="L78" i="11"/>
  <c r="V77" i="11"/>
  <c r="O77" i="11"/>
  <c r="V76" i="11"/>
  <c r="O76" i="11"/>
  <c r="U75" i="11"/>
  <c r="T75" i="11"/>
  <c r="S75" i="11"/>
  <c r="R75" i="11"/>
  <c r="Q75" i="11"/>
  <c r="P75" i="11"/>
  <c r="N75" i="11"/>
  <c r="M75" i="11"/>
  <c r="L75" i="11"/>
  <c r="V74" i="11"/>
  <c r="O74" i="11"/>
  <c r="V73" i="11"/>
  <c r="O73" i="11"/>
  <c r="U72" i="11"/>
  <c r="T72" i="11"/>
  <c r="S72" i="11"/>
  <c r="R72" i="11"/>
  <c r="Q72" i="11"/>
  <c r="P72" i="11"/>
  <c r="N72" i="11"/>
  <c r="M72" i="11"/>
  <c r="L72" i="11"/>
  <c r="V71" i="11"/>
  <c r="O71" i="11"/>
  <c r="V70" i="11"/>
  <c r="O70" i="11"/>
  <c r="U69" i="11"/>
  <c r="T69" i="11"/>
  <c r="S69" i="11"/>
  <c r="R69" i="11"/>
  <c r="Q69" i="11"/>
  <c r="P69" i="11"/>
  <c r="N69" i="11"/>
  <c r="M69" i="11"/>
  <c r="L69" i="11"/>
  <c r="V68" i="11"/>
  <c r="O68" i="11"/>
  <c r="V67" i="11"/>
  <c r="O67" i="11"/>
  <c r="U66" i="11"/>
  <c r="T66" i="11"/>
  <c r="S66" i="11"/>
  <c r="R66" i="11"/>
  <c r="Q66" i="11"/>
  <c r="P66" i="11"/>
  <c r="N66" i="11"/>
  <c r="M66" i="11"/>
  <c r="L66" i="11"/>
  <c r="V63" i="11"/>
  <c r="O63" i="11"/>
  <c r="V62" i="11"/>
  <c r="O62" i="11"/>
  <c r="U61" i="11"/>
  <c r="T61" i="11"/>
  <c r="S61" i="11"/>
  <c r="R61" i="11"/>
  <c r="Q61" i="11"/>
  <c r="P61" i="11"/>
  <c r="N61" i="11"/>
  <c r="M61" i="11"/>
  <c r="L61" i="11"/>
  <c r="V60" i="11"/>
  <c r="O60" i="11"/>
  <c r="V59" i="11"/>
  <c r="O59" i="11"/>
  <c r="U58" i="11"/>
  <c r="T58" i="11"/>
  <c r="S58" i="11"/>
  <c r="R58" i="11"/>
  <c r="Q58" i="11"/>
  <c r="P58" i="11"/>
  <c r="N58" i="11"/>
  <c r="M58" i="11"/>
  <c r="L58" i="11"/>
  <c r="V57" i="11"/>
  <c r="O57" i="11"/>
  <c r="V56" i="11"/>
  <c r="O56" i="11"/>
  <c r="U55" i="11"/>
  <c r="T55" i="11"/>
  <c r="S55" i="11"/>
  <c r="R55" i="11"/>
  <c r="Q55" i="11"/>
  <c r="P55" i="11"/>
  <c r="N55" i="11"/>
  <c r="M55" i="11"/>
  <c r="L55" i="11"/>
  <c r="V54" i="11"/>
  <c r="O54" i="11"/>
  <c r="V53" i="11"/>
  <c r="O53" i="11"/>
  <c r="U52" i="11"/>
  <c r="T52" i="11"/>
  <c r="S52" i="11"/>
  <c r="R52" i="11"/>
  <c r="Q52" i="11"/>
  <c r="P52" i="11"/>
  <c r="N52" i="11"/>
  <c r="M52" i="11"/>
  <c r="L52" i="11"/>
  <c r="V51" i="11"/>
  <c r="O51" i="11"/>
  <c r="V50" i="11"/>
  <c r="O50" i="11"/>
  <c r="U49" i="11"/>
  <c r="T49" i="11"/>
  <c r="S49" i="11"/>
  <c r="R49" i="11"/>
  <c r="Q49" i="11"/>
  <c r="P49" i="11"/>
  <c r="N49" i="11"/>
  <c r="M49" i="11"/>
  <c r="L49" i="11"/>
  <c r="O48" i="11"/>
  <c r="O47" i="11"/>
  <c r="U46" i="11"/>
  <c r="T46" i="11"/>
  <c r="S46" i="11"/>
  <c r="R46" i="11"/>
  <c r="Q46" i="11"/>
  <c r="P46" i="11"/>
  <c r="N46" i="11"/>
  <c r="M46" i="11"/>
  <c r="L46" i="11"/>
  <c r="V45" i="11"/>
  <c r="O45" i="11"/>
  <c r="V44" i="11"/>
  <c r="O44" i="11"/>
  <c r="U43" i="11"/>
  <c r="T43" i="11"/>
  <c r="S43" i="11"/>
  <c r="R43" i="11"/>
  <c r="Q43" i="11"/>
  <c r="P43" i="11"/>
  <c r="N43" i="11"/>
  <c r="M43" i="11"/>
  <c r="L43" i="11"/>
  <c r="V42" i="11"/>
  <c r="O42" i="11"/>
  <c r="V41" i="11"/>
  <c r="O41" i="11"/>
  <c r="V40" i="11"/>
  <c r="O40" i="11"/>
  <c r="U39" i="11"/>
  <c r="T39" i="11"/>
  <c r="S39" i="11"/>
  <c r="R39" i="11"/>
  <c r="Q39" i="11"/>
  <c r="P39" i="11"/>
  <c r="N39" i="11"/>
  <c r="M39" i="11"/>
  <c r="L39" i="11"/>
  <c r="V38" i="11"/>
  <c r="O38" i="11"/>
  <c r="V37" i="11"/>
  <c r="O37" i="11"/>
  <c r="U36" i="11"/>
  <c r="T36" i="11"/>
  <c r="S36" i="11"/>
  <c r="R36" i="11"/>
  <c r="Q36" i="11"/>
  <c r="P36" i="11"/>
  <c r="N36" i="11"/>
  <c r="M36" i="11"/>
  <c r="L36" i="11"/>
  <c r="V35" i="11"/>
  <c r="O35" i="11"/>
  <c r="V34" i="11"/>
  <c r="O34" i="11"/>
  <c r="U33" i="11"/>
  <c r="T33" i="11"/>
  <c r="S33" i="11"/>
  <c r="R33" i="11"/>
  <c r="Q33" i="11"/>
  <c r="P33" i="11"/>
  <c r="N33" i="11"/>
  <c r="M33" i="11"/>
  <c r="L33" i="11"/>
  <c r="V31" i="11"/>
  <c r="O31" i="11"/>
  <c r="V30" i="11"/>
  <c r="O30" i="11"/>
  <c r="U29" i="11"/>
  <c r="T29" i="11"/>
  <c r="S29" i="11"/>
  <c r="R29" i="11"/>
  <c r="Q29" i="11"/>
  <c r="P29" i="11"/>
  <c r="N29" i="11"/>
  <c r="M29" i="11"/>
  <c r="L29" i="11"/>
  <c r="V28" i="11"/>
  <c r="O28" i="11"/>
  <c r="V27" i="11"/>
  <c r="O27" i="11"/>
  <c r="U26" i="11"/>
  <c r="T26" i="11"/>
  <c r="S26" i="11"/>
  <c r="R26" i="11"/>
  <c r="Q26" i="11"/>
  <c r="P26" i="11"/>
  <c r="N26" i="11"/>
  <c r="M26" i="11"/>
  <c r="L26" i="11"/>
  <c r="V21" i="11"/>
  <c r="O21" i="11"/>
  <c r="V20" i="11"/>
  <c r="O20" i="11"/>
  <c r="U19" i="11"/>
  <c r="T19" i="11"/>
  <c r="S19" i="11"/>
  <c r="R19" i="11"/>
  <c r="Q19" i="11"/>
  <c r="P19" i="11"/>
  <c r="N19" i="11"/>
  <c r="M19" i="11"/>
  <c r="L19" i="11"/>
  <c r="V18" i="11"/>
  <c r="O18" i="11"/>
  <c r="V17" i="11"/>
  <c r="O17" i="11"/>
  <c r="U16" i="11"/>
  <c r="T16" i="11"/>
  <c r="S16" i="11"/>
  <c r="R16" i="11"/>
  <c r="Q16" i="11"/>
  <c r="P16" i="11"/>
  <c r="N16" i="11"/>
  <c r="M16" i="11"/>
  <c r="L16" i="11"/>
  <c r="V15" i="11"/>
  <c r="O15" i="11"/>
  <c r="V14" i="11"/>
  <c r="O14" i="11"/>
  <c r="U13" i="11"/>
  <c r="T13" i="11"/>
  <c r="S13" i="11"/>
  <c r="R13" i="11"/>
  <c r="Q13" i="11"/>
  <c r="P13" i="11"/>
  <c r="P12" i="11" s="1"/>
  <c r="N13" i="11"/>
  <c r="M13" i="11"/>
  <c r="M12" i="11" s="1"/>
  <c r="L13" i="11"/>
  <c r="P11" i="11" l="1"/>
  <c r="P10" i="11" s="1"/>
  <c r="U25" i="11"/>
  <c r="V111" i="11"/>
  <c r="V291" i="11"/>
  <c r="M340" i="11"/>
  <c r="M339" i="11" s="1"/>
  <c r="M337" i="11" s="1"/>
  <c r="V464" i="11"/>
  <c r="O72" i="11"/>
  <c r="V78" i="11"/>
  <c r="Q210" i="11"/>
  <c r="V224" i="11"/>
  <c r="O331" i="11"/>
  <c r="U12" i="11"/>
  <c r="M164" i="11"/>
  <c r="M163" i="11" s="1"/>
  <c r="R210" i="11"/>
  <c r="P281" i="11"/>
  <c r="P280" i="11" s="1"/>
  <c r="O108" i="11"/>
  <c r="O142" i="11"/>
  <c r="O150" i="11"/>
  <c r="O90" i="11"/>
  <c r="U182" i="11"/>
  <c r="O105" i="11"/>
  <c r="O29" i="11"/>
  <c r="V145" i="11"/>
  <c r="O295" i="11"/>
  <c r="V142" i="11"/>
  <c r="R339" i="11"/>
  <c r="R337" i="11" s="1"/>
  <c r="V471" i="11"/>
  <c r="Q182" i="11"/>
  <c r="N25" i="11"/>
  <c r="N24" i="11" s="1"/>
  <c r="N23" i="11" s="1"/>
  <c r="O99" i="11"/>
  <c r="V124" i="11"/>
  <c r="O436" i="11"/>
  <c r="O160" i="11"/>
  <c r="T298" i="11"/>
  <c r="N314" i="11"/>
  <c r="S32" i="11"/>
  <c r="N281" i="11"/>
  <c r="N280" i="11" s="1"/>
  <c r="S281" i="11"/>
  <c r="S280" i="11" s="1"/>
  <c r="M281" i="11"/>
  <c r="M280" i="11" s="1"/>
  <c r="V52" i="11"/>
  <c r="Q25" i="11"/>
  <c r="Q24" i="11" s="1"/>
  <c r="Q23" i="11" s="1"/>
  <c r="V69" i="11"/>
  <c r="M11" i="11"/>
  <c r="M10" i="11" s="1"/>
  <c r="V58" i="11"/>
  <c r="O174" i="11"/>
  <c r="O192" i="11"/>
  <c r="P25" i="11"/>
  <c r="P24" i="11" s="1"/>
  <c r="P23" i="11" s="1"/>
  <c r="O43" i="11"/>
  <c r="O75" i="11"/>
  <c r="V90" i="11"/>
  <c r="V105" i="11"/>
  <c r="O114" i="11"/>
  <c r="O325" i="11"/>
  <c r="V447" i="11"/>
  <c r="T25" i="11"/>
  <c r="T24" i="11" s="1"/>
  <c r="T23" i="11" s="1"/>
  <c r="V121" i="11"/>
  <c r="O186" i="11"/>
  <c r="O240" i="11"/>
  <c r="S298" i="11"/>
  <c r="O321" i="11"/>
  <c r="R182" i="11"/>
  <c r="R25" i="11"/>
  <c r="R24" i="11" s="1"/>
  <c r="R23" i="11" s="1"/>
  <c r="O13" i="11"/>
  <c r="O55" i="11"/>
  <c r="V87" i="11"/>
  <c r="V158" i="11"/>
  <c r="L182" i="11"/>
  <c r="N203" i="11"/>
  <c r="N196" i="11" s="1"/>
  <c r="O237" i="11"/>
  <c r="P227" i="11"/>
  <c r="O284" i="11"/>
  <c r="Q281" i="11"/>
  <c r="Q280" i="11" s="1"/>
  <c r="P339" i="11"/>
  <c r="P337" i="11" s="1"/>
  <c r="M182" i="11"/>
  <c r="P203" i="11"/>
  <c r="P196" i="11" s="1"/>
  <c r="N12" i="11"/>
  <c r="N11" i="11" s="1"/>
  <c r="N10" i="11" s="1"/>
  <c r="Q164" i="11"/>
  <c r="Q163" i="11" s="1"/>
  <c r="Q203" i="11"/>
  <c r="Q196" i="11" s="1"/>
  <c r="P220" i="11"/>
  <c r="S339" i="11"/>
  <c r="S337" i="11" s="1"/>
  <c r="R164" i="11"/>
  <c r="R163" i="11" s="1"/>
  <c r="R203" i="11"/>
  <c r="R196" i="11" s="1"/>
  <c r="M210" i="11"/>
  <c r="Q220" i="11"/>
  <c r="O33" i="11"/>
  <c r="R83" i="11"/>
  <c r="O124" i="11"/>
  <c r="R298" i="11"/>
  <c r="O315" i="11"/>
  <c r="U339" i="11"/>
  <c r="U337" i="11" s="1"/>
  <c r="O49" i="11"/>
  <c r="M314" i="11"/>
  <c r="M313" i="11" s="1"/>
  <c r="N313" i="11"/>
  <c r="R439" i="11"/>
  <c r="V55" i="11"/>
  <c r="V221" i="11"/>
  <c r="V243" i="11"/>
  <c r="S439" i="11"/>
  <c r="M25" i="11"/>
  <c r="M24" i="11" s="1"/>
  <c r="M23" i="11" s="1"/>
  <c r="V72" i="11"/>
  <c r="V183" i="11"/>
  <c r="Q339" i="11"/>
  <c r="O61" i="11"/>
  <c r="O228" i="11"/>
  <c r="O19" i="11"/>
  <c r="O46" i="11"/>
  <c r="N164" i="11"/>
  <c r="N163" i="11" s="1"/>
  <c r="N148" i="11" s="1"/>
  <c r="V177" i="11"/>
  <c r="M298" i="11"/>
  <c r="O298" i="11" s="1"/>
  <c r="T456" i="11"/>
  <c r="N32" i="11"/>
  <c r="R65" i="11"/>
  <c r="R64" i="11" s="1"/>
  <c r="O168" i="11"/>
  <c r="P164" i="11"/>
  <c r="P163" i="11" s="1"/>
  <c r="N298" i="11"/>
  <c r="T32" i="11"/>
  <c r="Q439" i="11"/>
  <c r="N456" i="11"/>
  <c r="P439" i="11"/>
  <c r="P456" i="11"/>
  <c r="Q456" i="11"/>
  <c r="T182" i="11"/>
  <c r="V182" i="11" s="1"/>
  <c r="V454" i="11"/>
  <c r="V33" i="11"/>
  <c r="U65" i="11"/>
  <c r="U64" i="11" s="1"/>
  <c r="R117" i="11"/>
  <c r="R82" i="11" s="1"/>
  <c r="V151" i="11"/>
  <c r="O177" i="11"/>
  <c r="V43" i="11"/>
  <c r="O52" i="11"/>
  <c r="O87" i="11"/>
  <c r="V114" i="11"/>
  <c r="V127" i="11"/>
  <c r="S117" i="11"/>
  <c r="O151" i="11"/>
  <c r="L159" i="11"/>
  <c r="L158" i="11" s="1"/>
  <c r="O158" i="11" s="1"/>
  <c r="V160" i="11"/>
  <c r="V174" i="11"/>
  <c r="R220" i="11"/>
  <c r="V234" i="11"/>
  <c r="R281" i="11"/>
  <c r="R280" i="11" s="1"/>
  <c r="P298" i="11"/>
  <c r="O306" i="11"/>
  <c r="P314" i="11"/>
  <c r="P313" i="11" s="1"/>
  <c r="V331" i="11"/>
  <c r="T339" i="11"/>
  <c r="T337" i="11" s="1"/>
  <c r="O404" i="11"/>
  <c r="V404" i="11"/>
  <c r="V436" i="11"/>
  <c r="Q337" i="11"/>
  <c r="V13" i="11"/>
  <c r="S65" i="11"/>
  <c r="S64" i="11" s="1"/>
  <c r="M456" i="11"/>
  <c r="N65" i="11"/>
  <c r="N64" i="11" s="1"/>
  <c r="V136" i="11"/>
  <c r="T149" i="11"/>
  <c r="T148" i="11" s="1"/>
  <c r="V214" i="11"/>
  <c r="V284" i="11"/>
  <c r="M65" i="11"/>
  <c r="M64" i="11" s="1"/>
  <c r="O78" i="11"/>
  <c r="R149" i="11"/>
  <c r="R148" i="11" s="1"/>
  <c r="P149" i="11"/>
  <c r="P148" i="11" s="1"/>
  <c r="M149" i="11"/>
  <c r="M148" i="11" s="1"/>
  <c r="T210" i="11"/>
  <c r="N210" i="11"/>
  <c r="S220" i="11"/>
  <c r="Q298" i="11"/>
  <c r="Q12" i="11"/>
  <c r="Q11" i="11" s="1"/>
  <c r="Q10" i="11" s="1"/>
  <c r="T12" i="11"/>
  <c r="T11" i="11" s="1"/>
  <c r="T10" i="11" s="1"/>
  <c r="O26" i="11"/>
  <c r="M32" i="11"/>
  <c r="V75" i="11"/>
  <c r="P65" i="11"/>
  <c r="P64" i="11" s="1"/>
  <c r="V102" i="11"/>
  <c r="O133" i="11"/>
  <c r="O145" i="11"/>
  <c r="S149" i="11"/>
  <c r="Q149" i="11"/>
  <c r="O189" i="11"/>
  <c r="V189" i="11"/>
  <c r="O207" i="11"/>
  <c r="V207" i="11"/>
  <c r="T220" i="11"/>
  <c r="N220" i="11"/>
  <c r="Q227" i="11"/>
  <c r="T227" i="11"/>
  <c r="N227" i="11"/>
  <c r="V240" i="11"/>
  <c r="U281" i="11"/>
  <c r="O318" i="11"/>
  <c r="T439" i="11"/>
  <c r="R456" i="11"/>
  <c r="S456" i="11"/>
  <c r="S83" i="11"/>
  <c r="O139" i="11"/>
  <c r="V305" i="11"/>
  <c r="T65" i="11"/>
  <c r="T64" i="11" s="1"/>
  <c r="O454" i="11"/>
  <c r="V19" i="11"/>
  <c r="S25" i="11"/>
  <c r="S24" i="11" s="1"/>
  <c r="S23" i="11" s="1"/>
  <c r="L12" i="11"/>
  <c r="U32" i="11"/>
  <c r="V61" i="11"/>
  <c r="V84" i="11"/>
  <c r="Q117" i="11"/>
  <c r="O16" i="11"/>
  <c r="Q65" i="11"/>
  <c r="Q64" i="11" s="1"/>
  <c r="O111" i="11"/>
  <c r="O171" i="11"/>
  <c r="S203" i="11"/>
  <c r="S196" i="11" s="1"/>
  <c r="R227" i="11"/>
  <c r="O231" i="11"/>
  <c r="T281" i="11"/>
  <c r="T280" i="11" s="1"/>
  <c r="O291" i="11"/>
  <c r="R32" i="11"/>
  <c r="V36" i="11"/>
  <c r="O58" i="11"/>
  <c r="O93" i="11"/>
  <c r="V108" i="11"/>
  <c r="O121" i="11"/>
  <c r="O200" i="11"/>
  <c r="O217" i="11"/>
  <c r="M220" i="11"/>
  <c r="S227" i="11"/>
  <c r="M227" i="11"/>
  <c r="V237" i="11"/>
  <c r="U298" i="11"/>
  <c r="N339" i="11"/>
  <c r="N337" i="11" s="1"/>
  <c r="U24" i="11"/>
  <c r="L220" i="11"/>
  <c r="O221" i="11"/>
  <c r="V99" i="11"/>
  <c r="V171" i="11"/>
  <c r="V321" i="11"/>
  <c r="U314" i="11"/>
  <c r="V231" i="11"/>
  <c r="U439" i="11"/>
  <c r="V440" i="11"/>
  <c r="L457" i="11"/>
  <c r="O458" i="11"/>
  <c r="S12" i="11"/>
  <c r="S11" i="11" s="1"/>
  <c r="S10" i="11" s="1"/>
  <c r="V29" i="11"/>
  <c r="R12" i="11"/>
  <c r="R11" i="11" s="1"/>
  <c r="R10" i="11" s="1"/>
  <c r="V16" i="11"/>
  <c r="V325" i="11"/>
  <c r="V458" i="11"/>
  <c r="U457" i="11"/>
  <c r="U11" i="11"/>
  <c r="P32" i="11"/>
  <c r="Q83" i="11"/>
  <c r="P117" i="11"/>
  <c r="L210" i="11"/>
  <c r="O210" i="11" s="1"/>
  <c r="O211" i="11"/>
  <c r="V211" i="11"/>
  <c r="U210" i="11"/>
  <c r="U227" i="11"/>
  <c r="S314" i="11"/>
  <c r="S313" i="11" s="1"/>
  <c r="Q32" i="11"/>
  <c r="V49" i="11"/>
  <c r="O69" i="11"/>
  <c r="V192" i="11"/>
  <c r="U220" i="11"/>
  <c r="T314" i="11"/>
  <c r="T313" i="11" s="1"/>
  <c r="O36" i="11"/>
  <c r="L32" i="11"/>
  <c r="P83" i="11"/>
  <c r="L154" i="11"/>
  <c r="O155" i="11"/>
  <c r="U154" i="11"/>
  <c r="V155" i="11"/>
  <c r="V168" i="11"/>
  <c r="N182" i="11"/>
  <c r="O183" i="11"/>
  <c r="S182" i="11"/>
  <c r="O197" i="11"/>
  <c r="V197" i="11"/>
  <c r="L314" i="11"/>
  <c r="L65" i="11"/>
  <c r="O66" i="11"/>
  <c r="M83" i="11"/>
  <c r="T83" i="11"/>
  <c r="V26" i="11"/>
  <c r="V96" i="11"/>
  <c r="U117" i="11"/>
  <c r="V159" i="11"/>
  <c r="U164" i="11"/>
  <c r="T203" i="11"/>
  <c r="T196" i="11" s="1"/>
  <c r="V299" i="11"/>
  <c r="L440" i="11"/>
  <c r="O441" i="11"/>
  <c r="O84" i="11"/>
  <c r="N117" i="11"/>
  <c r="V118" i="11"/>
  <c r="V130" i="11"/>
  <c r="T117" i="11"/>
  <c r="T164" i="11"/>
  <c r="T163" i="11" s="1"/>
  <c r="L203" i="11"/>
  <c r="O204" i="11"/>
  <c r="U203" i="11"/>
  <c r="U196" i="11" s="1"/>
  <c r="L227" i="11"/>
  <c r="O299" i="11"/>
  <c r="R314" i="11"/>
  <c r="R313" i="11" s="1"/>
  <c r="V318" i="11"/>
  <c r="O372" i="11"/>
  <c r="L339" i="11"/>
  <c r="V372" i="11"/>
  <c r="M439" i="11"/>
  <c r="L471" i="11"/>
  <c r="O471" i="11" s="1"/>
  <c r="O472" i="11"/>
  <c r="V472" i="11"/>
  <c r="V245" i="11"/>
  <c r="M117" i="11"/>
  <c r="V150" i="11"/>
  <c r="S164" i="11"/>
  <c r="S163" i="11" s="1"/>
  <c r="P182" i="11"/>
  <c r="V228" i="11"/>
  <c r="O102" i="11"/>
  <c r="O118" i="11"/>
  <c r="O130" i="11"/>
  <c r="L117" i="11"/>
  <c r="L164" i="11"/>
  <c r="O165" i="11"/>
  <c r="V165" i="11"/>
  <c r="M203" i="11"/>
  <c r="M196" i="11" s="1"/>
  <c r="V204" i="11"/>
  <c r="O214" i="11"/>
  <c r="O234" i="11"/>
  <c r="O328" i="11"/>
  <c r="V328" i="11"/>
  <c r="O340" i="11"/>
  <c r="N439" i="11"/>
  <c r="L447" i="11"/>
  <c r="O447" i="11" s="1"/>
  <c r="O448" i="11"/>
  <c r="V448" i="11"/>
  <c r="V46" i="11"/>
  <c r="V66" i="11"/>
  <c r="U83" i="11"/>
  <c r="V133" i="11"/>
  <c r="O245" i="11"/>
  <c r="L243" i="11"/>
  <c r="O243" i="11" s="1"/>
  <c r="L464" i="11"/>
  <c r="O464" i="11" s="1"/>
  <c r="O465" i="11"/>
  <c r="V465" i="11"/>
  <c r="L25" i="11"/>
  <c r="N83" i="11"/>
  <c r="O96" i="11"/>
  <c r="L83" i="11"/>
  <c r="Q314" i="11"/>
  <c r="Q313" i="11" s="1"/>
  <c r="V340" i="11"/>
  <c r="V441" i="11"/>
  <c r="O39" i="11"/>
  <c r="V39" i="11"/>
  <c r="S210" i="11"/>
  <c r="O224" i="11"/>
  <c r="O287" i="11"/>
  <c r="L281" i="11"/>
  <c r="V287" i="11"/>
  <c r="O305" i="11"/>
  <c r="V306" i="11"/>
  <c r="N82" i="11" l="1"/>
  <c r="N22" i="11" s="1"/>
  <c r="N9" i="11" s="1"/>
  <c r="S82" i="11"/>
  <c r="T195" i="11"/>
  <c r="T181" i="11" s="1"/>
  <c r="N195" i="11"/>
  <c r="V25" i="11"/>
  <c r="M195" i="11"/>
  <c r="M181" i="11" s="1"/>
  <c r="M180" i="11" s="1"/>
  <c r="P195" i="11"/>
  <c r="P181" i="11" s="1"/>
  <c r="P180" i="11" s="1"/>
  <c r="R195" i="11"/>
  <c r="R181" i="11" s="1"/>
  <c r="R180" i="11" s="1"/>
  <c r="V298" i="11"/>
  <c r="V210" i="11"/>
  <c r="V65" i="11"/>
  <c r="O12" i="11"/>
  <c r="Q82" i="11"/>
  <c r="Q148" i="11"/>
  <c r="S195" i="11"/>
  <c r="V12" i="11"/>
  <c r="O182" i="11"/>
  <c r="O159" i="11"/>
  <c r="Q195" i="11"/>
  <c r="Q181" i="11" s="1"/>
  <c r="V32" i="11"/>
  <c r="T180" i="11"/>
  <c r="S148" i="11"/>
  <c r="S22" i="11" s="1"/>
  <c r="S9" i="11" s="1"/>
  <c r="O117" i="11"/>
  <c r="L11" i="11"/>
  <c r="O203" i="11"/>
  <c r="V339" i="11"/>
  <c r="V439" i="11"/>
  <c r="O220" i="11"/>
  <c r="V281" i="11"/>
  <c r="U280" i="11"/>
  <c r="V280" i="11" s="1"/>
  <c r="V64" i="11"/>
  <c r="O32" i="11"/>
  <c r="O227" i="11"/>
  <c r="R22" i="11"/>
  <c r="R9" i="11" s="1"/>
  <c r="Q180" i="11"/>
  <c r="V337" i="11"/>
  <c r="V220" i="11"/>
  <c r="V227" i="11"/>
  <c r="O83" i="11"/>
  <c r="L82" i="11"/>
  <c r="V196" i="11"/>
  <c r="U195" i="11"/>
  <c r="V154" i="11"/>
  <c r="U149" i="11"/>
  <c r="L10" i="11"/>
  <c r="O11" i="11"/>
  <c r="V11" i="11"/>
  <c r="U10" i="11"/>
  <c r="U313" i="11"/>
  <c r="V313" i="11" s="1"/>
  <c r="V314" i="11"/>
  <c r="U456" i="11"/>
  <c r="V456" i="11" s="1"/>
  <c r="V457" i="11"/>
  <c r="V83" i="11"/>
  <c r="U82" i="11"/>
  <c r="M82" i="11"/>
  <c r="M22" i="11" s="1"/>
  <c r="M9" i="11" s="1"/>
  <c r="L196" i="11"/>
  <c r="L149" i="11"/>
  <c r="O154" i="11"/>
  <c r="L163" i="11"/>
  <c r="O163" i="11" s="1"/>
  <c r="O164" i="11"/>
  <c r="P82" i="11"/>
  <c r="P22" i="11" s="1"/>
  <c r="P9" i="11" s="1"/>
  <c r="L456" i="11"/>
  <c r="O456" i="11" s="1"/>
  <c r="O457" i="11"/>
  <c r="V117" i="11"/>
  <c r="L64" i="11"/>
  <c r="O64" i="11" s="1"/>
  <c r="O65" i="11"/>
  <c r="O281" i="11"/>
  <c r="L280" i="11"/>
  <c r="O280" i="11" s="1"/>
  <c r="O339" i="11"/>
  <c r="L337" i="11"/>
  <c r="O337" i="11" s="1"/>
  <c r="L439" i="11"/>
  <c r="O439" i="11" s="1"/>
  <c r="O440" i="11"/>
  <c r="T82" i="11"/>
  <c r="T22" i="11" s="1"/>
  <c r="T9" i="11" s="1"/>
  <c r="U163" i="11"/>
  <c r="V163" i="11" s="1"/>
  <c r="V164" i="11"/>
  <c r="O25" i="11"/>
  <c r="L24" i="11"/>
  <c r="S181" i="11"/>
  <c r="S180" i="11" s="1"/>
  <c r="V24" i="11"/>
  <c r="U23" i="11"/>
  <c r="V203" i="11"/>
  <c r="L313" i="11"/>
  <c r="O313" i="11" s="1"/>
  <c r="O314" i="11"/>
  <c r="N181" i="11"/>
  <c r="N180" i="11" s="1"/>
  <c r="Q22" i="11" l="1"/>
  <c r="Q9" i="11" s="1"/>
  <c r="Q8" i="11" s="1"/>
  <c r="Q7" i="11" s="1"/>
  <c r="O82" i="11"/>
  <c r="R8" i="11"/>
  <c r="R7" i="11" s="1"/>
  <c r="S8" i="11"/>
  <c r="S7" i="11" s="1"/>
  <c r="N8" i="11"/>
  <c r="N7" i="11" s="1"/>
  <c r="M8" i="11"/>
  <c r="M7" i="11" s="1"/>
  <c r="T8" i="11"/>
  <c r="T7" i="11" s="1"/>
  <c r="V195" i="11"/>
  <c r="U181" i="11"/>
  <c r="L195" i="11"/>
  <c r="O196" i="11"/>
  <c r="L148" i="11"/>
  <c r="O148" i="11" s="1"/>
  <c r="O149" i="11"/>
  <c r="V10" i="11"/>
  <c r="O24" i="11"/>
  <c r="L23" i="11"/>
  <c r="V82" i="11"/>
  <c r="U148" i="11"/>
  <c r="V148" i="11" s="1"/>
  <c r="V149" i="11"/>
  <c r="V23" i="11"/>
  <c r="P8" i="11"/>
  <c r="P7" i="11" s="1"/>
  <c r="O10" i="11"/>
  <c r="U22" i="11" l="1"/>
  <c r="V22" i="11" s="1"/>
  <c r="O195" i="11"/>
  <c r="L181" i="11"/>
  <c r="O23" i="11"/>
  <c r="L22" i="11"/>
  <c r="U180" i="11"/>
  <c r="V180" i="11" s="1"/>
  <c r="V181" i="11"/>
  <c r="U9" i="11" l="1"/>
  <c r="V9" i="11" s="1"/>
  <c r="O22" i="11"/>
  <c r="L9" i="11"/>
  <c r="L180" i="11"/>
  <c r="O180" i="11" s="1"/>
  <c r="O181" i="11"/>
  <c r="U8" i="11"/>
  <c r="V8" i="11" l="1"/>
  <c r="U7" i="11"/>
  <c r="V7" i="11" s="1"/>
  <c r="L8" i="11"/>
  <c r="O9" i="11"/>
  <c r="O8" i="11" l="1"/>
  <c r="O7" i="11" s="1"/>
  <c r="L7" i="11"/>
  <c r="B116" i="7" l="1"/>
  <c r="B115" i="7"/>
  <c r="B114" i="7"/>
  <c r="B113" i="7"/>
  <c r="B112" i="7"/>
  <c r="B111" i="7"/>
  <c r="B110" i="7"/>
  <c r="B109" i="7"/>
  <c r="B108" i="7"/>
  <c r="B107" i="7"/>
  <c r="B106" i="7"/>
  <c r="B105" i="7"/>
  <c r="B104" i="7"/>
  <c r="B103" i="7"/>
  <c r="B102" i="7"/>
  <c r="B101" i="7"/>
  <c r="B100" i="7"/>
  <c r="B98" i="7"/>
  <c r="B97" i="7"/>
  <c r="B96" i="7"/>
  <c r="B95" i="7"/>
  <c r="B92" i="7"/>
  <c r="B91" i="7"/>
  <c r="B90" i="7"/>
  <c r="B86" i="7"/>
  <c r="B85" i="7"/>
  <c r="B84" i="7"/>
  <c r="B81" i="7"/>
  <c r="B80" i="7"/>
  <c r="B78" i="7"/>
  <c r="B77" i="7"/>
  <c r="B76" i="7"/>
  <c r="B75" i="7"/>
  <c r="B74" i="7"/>
  <c r="B72" i="7"/>
  <c r="B71" i="7"/>
  <c r="B70" i="7"/>
  <c r="B69" i="7"/>
  <c r="B68" i="7"/>
  <c r="B67" i="7"/>
  <c r="B64" i="7"/>
  <c r="B63" i="7"/>
  <c r="B59" i="7"/>
  <c r="B58" i="7"/>
  <c r="B56" i="7"/>
  <c r="B55" i="7"/>
  <c r="B54" i="7"/>
  <c r="B53" i="7"/>
  <c r="B52" i="7"/>
  <c r="B51" i="7"/>
  <c r="B50" i="7"/>
  <c r="B49" i="7"/>
  <c r="B48" i="7"/>
  <c r="B46" i="7"/>
  <c r="B45" i="7"/>
  <c r="B44" i="7"/>
  <c r="B43" i="7"/>
  <c r="B42" i="7"/>
  <c r="B41" i="7"/>
  <c r="B40" i="7"/>
  <c r="B39" i="7"/>
  <c r="B35" i="7"/>
  <c r="B34" i="7"/>
  <c r="B33" i="7"/>
  <c r="B32" i="7"/>
  <c r="B30" i="7"/>
  <c r="B29" i="7"/>
  <c r="B28" i="7"/>
  <c r="B27" i="7"/>
  <c r="B26" i="7"/>
  <c r="B25" i="7"/>
  <c r="B24" i="7"/>
  <c r="B23" i="7"/>
  <c r="B19" i="7"/>
  <c r="B18" i="7"/>
  <c r="B17" i="7"/>
  <c r="B16" i="7"/>
  <c r="B15" i="7"/>
  <c r="B14" i="7"/>
  <c r="B13" i="7"/>
  <c r="B11" i="7"/>
  <c r="B10" i="7"/>
  <c r="B9" i="7"/>
  <c r="B8" i="7"/>
  <c r="B7" i="7"/>
  <c r="B6" i="7"/>
  <c r="FW99" i="7" l="1"/>
  <c r="FX99" i="7"/>
  <c r="FY99" i="7"/>
  <c r="FZ99" i="7"/>
  <c r="FW94" i="7"/>
  <c r="FW93" i="7" s="1"/>
  <c r="FX94" i="7"/>
  <c r="FY94" i="7"/>
  <c r="FZ94" i="7"/>
  <c r="FW89" i="7"/>
  <c r="FW88" i="7" s="1"/>
  <c r="FX89" i="7"/>
  <c r="FX88" i="7" s="1"/>
  <c r="FY89" i="7"/>
  <c r="FY88" i="7" s="1"/>
  <c r="FZ89" i="7"/>
  <c r="FZ88" i="7" s="1"/>
  <c r="FZ82" i="7"/>
  <c r="FW83" i="7"/>
  <c r="FW82" i="7" s="1"/>
  <c r="FX83" i="7"/>
  <c r="FX82" i="7" s="1"/>
  <c r="FY83" i="7"/>
  <c r="FY82" i="7" s="1"/>
  <c r="FZ83" i="7"/>
  <c r="FW79" i="7"/>
  <c r="FX79" i="7"/>
  <c r="FY79" i="7"/>
  <c r="FZ79" i="7"/>
  <c r="FW73" i="7"/>
  <c r="FX73" i="7"/>
  <c r="FY73" i="7"/>
  <c r="FZ73" i="7"/>
  <c r="FW66" i="7"/>
  <c r="FX66" i="7"/>
  <c r="FY66" i="7"/>
  <c r="FZ66" i="7"/>
  <c r="FW62" i="7"/>
  <c r="FW61" i="7" s="1"/>
  <c r="FX62" i="7"/>
  <c r="FX61" i="7" s="1"/>
  <c r="FY62" i="7"/>
  <c r="FY61" i="7" s="1"/>
  <c r="FZ62" i="7"/>
  <c r="FZ61" i="7" s="1"/>
  <c r="FW57" i="7"/>
  <c r="FX57" i="7"/>
  <c r="FY57" i="7"/>
  <c r="FZ57" i="7"/>
  <c r="FW47" i="7"/>
  <c r="FX47" i="7"/>
  <c r="FY47" i="7"/>
  <c r="FZ47" i="7"/>
  <c r="FW38" i="7"/>
  <c r="FX38" i="7"/>
  <c r="FY38" i="7"/>
  <c r="FZ38" i="7"/>
  <c r="FW31" i="7"/>
  <c r="FX31" i="7"/>
  <c r="FY31" i="7"/>
  <c r="FZ31" i="7"/>
  <c r="FW22" i="7"/>
  <c r="FX22" i="7"/>
  <c r="FY22" i="7"/>
  <c r="FZ22" i="7"/>
  <c r="FZ21" i="7" s="1"/>
  <c r="FZ20" i="7" s="1"/>
  <c r="FW12" i="7"/>
  <c r="FX12" i="7"/>
  <c r="FY12" i="7"/>
  <c r="FZ12" i="7"/>
  <c r="FX5" i="7"/>
  <c r="FY5" i="7"/>
  <c r="FZ5" i="7"/>
  <c r="GD116" i="7"/>
  <c r="GC116" i="7"/>
  <c r="GB116" i="7"/>
  <c r="GA116" i="7"/>
  <c r="GD115" i="7"/>
  <c r="GC115" i="7"/>
  <c r="GB115" i="7"/>
  <c r="GA115" i="7"/>
  <c r="GD114" i="7"/>
  <c r="GC114" i="7"/>
  <c r="GB114" i="7"/>
  <c r="GA114" i="7"/>
  <c r="GD113" i="7"/>
  <c r="GC113" i="7"/>
  <c r="GB113" i="7"/>
  <c r="GA113" i="7"/>
  <c r="GD112" i="7"/>
  <c r="GC112" i="7"/>
  <c r="GB112" i="7"/>
  <c r="GA112" i="7"/>
  <c r="GD111" i="7"/>
  <c r="GC111" i="7"/>
  <c r="GB111" i="7"/>
  <c r="GA111" i="7"/>
  <c r="GD110" i="7"/>
  <c r="GC110" i="7"/>
  <c r="GB110" i="7"/>
  <c r="GA110" i="7"/>
  <c r="GD109" i="7"/>
  <c r="GC109" i="7"/>
  <c r="GB109" i="7"/>
  <c r="GA109" i="7"/>
  <c r="GD108" i="7"/>
  <c r="GC108" i="7"/>
  <c r="GB108" i="7"/>
  <c r="GA108" i="7"/>
  <c r="GD107" i="7"/>
  <c r="GC107" i="7"/>
  <c r="GB107" i="7"/>
  <c r="GA107" i="7"/>
  <c r="GD106" i="7"/>
  <c r="GC106" i="7"/>
  <c r="GB106" i="7"/>
  <c r="GA106" i="7"/>
  <c r="GD105" i="7"/>
  <c r="GC105" i="7"/>
  <c r="GB105" i="7"/>
  <c r="GA105" i="7"/>
  <c r="GD104" i="7"/>
  <c r="GC104" i="7"/>
  <c r="GB104" i="7"/>
  <c r="GA104" i="7"/>
  <c r="GD103" i="7"/>
  <c r="GC103" i="7"/>
  <c r="GB103" i="7"/>
  <c r="GA103" i="7"/>
  <c r="GD102" i="7"/>
  <c r="GC102" i="7"/>
  <c r="GB102" i="7"/>
  <c r="GA102" i="7"/>
  <c r="GD101" i="7"/>
  <c r="GC101" i="7"/>
  <c r="GB101" i="7"/>
  <c r="GA101" i="7"/>
  <c r="GD100" i="7"/>
  <c r="GC100" i="7"/>
  <c r="GB100" i="7"/>
  <c r="GA100" i="7"/>
  <c r="GD98" i="7"/>
  <c r="GC98" i="7"/>
  <c r="GB98" i="7"/>
  <c r="GA98" i="7"/>
  <c r="GD97" i="7"/>
  <c r="GC97" i="7"/>
  <c r="GB97" i="7"/>
  <c r="GA97" i="7"/>
  <c r="GD96" i="7"/>
  <c r="GC96" i="7"/>
  <c r="GB96" i="7"/>
  <c r="GA96" i="7"/>
  <c r="GC95" i="7"/>
  <c r="GB95" i="7"/>
  <c r="GA95" i="7"/>
  <c r="GD92" i="7"/>
  <c r="GC92" i="7"/>
  <c r="GB92" i="7"/>
  <c r="GA92" i="7"/>
  <c r="GD91" i="7"/>
  <c r="GC91" i="7"/>
  <c r="GB91" i="7"/>
  <c r="GA91" i="7"/>
  <c r="GD90" i="7"/>
  <c r="GC90" i="7"/>
  <c r="GB90" i="7"/>
  <c r="GA90" i="7"/>
  <c r="GD86" i="7"/>
  <c r="GC86" i="7"/>
  <c r="GB86" i="7"/>
  <c r="GA86" i="7"/>
  <c r="GD85" i="7"/>
  <c r="GC85" i="7"/>
  <c r="GB85" i="7"/>
  <c r="GA85" i="7"/>
  <c r="GD84" i="7"/>
  <c r="GC84" i="7"/>
  <c r="GB84" i="7"/>
  <c r="GA84" i="7"/>
  <c r="GD81" i="7"/>
  <c r="GC81" i="7"/>
  <c r="GB81" i="7"/>
  <c r="GA81" i="7"/>
  <c r="GD80" i="7"/>
  <c r="GC80" i="7"/>
  <c r="GB80" i="7"/>
  <c r="GA80" i="7"/>
  <c r="GA79" i="7" s="1"/>
  <c r="GD78" i="7"/>
  <c r="GC78" i="7"/>
  <c r="GB78" i="7"/>
  <c r="GA78" i="7"/>
  <c r="GD77" i="7"/>
  <c r="GC77" i="7"/>
  <c r="GB77" i="7"/>
  <c r="GA77" i="7"/>
  <c r="GD76" i="7"/>
  <c r="GC76" i="7"/>
  <c r="GB76" i="7"/>
  <c r="GA76" i="7"/>
  <c r="GD75" i="7"/>
  <c r="GC75" i="7"/>
  <c r="GB75" i="7"/>
  <c r="GA75" i="7"/>
  <c r="GD74" i="7"/>
  <c r="GC74" i="7"/>
  <c r="GB74" i="7"/>
  <c r="GA74" i="7"/>
  <c r="GD72" i="7"/>
  <c r="GC72" i="7"/>
  <c r="GB72" i="7"/>
  <c r="GA72" i="7"/>
  <c r="GD71" i="7"/>
  <c r="GC71" i="7"/>
  <c r="GB71" i="7"/>
  <c r="GA71" i="7"/>
  <c r="GD70" i="7"/>
  <c r="GC70" i="7"/>
  <c r="GB70" i="7"/>
  <c r="GA70" i="7"/>
  <c r="GD69" i="7"/>
  <c r="GC69" i="7"/>
  <c r="GB69" i="7"/>
  <c r="GA69" i="7"/>
  <c r="GD68" i="7"/>
  <c r="GC68" i="7"/>
  <c r="GB68" i="7"/>
  <c r="GA68" i="7"/>
  <c r="GD67" i="7"/>
  <c r="GC67" i="7"/>
  <c r="GB67" i="7"/>
  <c r="GA67" i="7"/>
  <c r="GD64" i="7"/>
  <c r="GC64" i="7"/>
  <c r="GB64" i="7"/>
  <c r="GA64" i="7"/>
  <c r="GD63" i="7"/>
  <c r="GC63" i="7"/>
  <c r="GB63" i="7"/>
  <c r="GA63" i="7"/>
  <c r="GD59" i="7"/>
  <c r="GC59" i="7"/>
  <c r="GB59" i="7"/>
  <c r="GA59" i="7"/>
  <c r="GD58" i="7"/>
  <c r="GC58" i="7"/>
  <c r="GB58" i="7"/>
  <c r="GA58" i="7"/>
  <c r="GD56" i="7"/>
  <c r="GC56" i="7"/>
  <c r="GB56" i="7"/>
  <c r="GA56" i="7"/>
  <c r="GD55" i="7"/>
  <c r="GC55" i="7"/>
  <c r="GB55" i="7"/>
  <c r="GA55" i="7"/>
  <c r="GD54" i="7"/>
  <c r="GC54" i="7"/>
  <c r="GB54" i="7"/>
  <c r="GA54" i="7"/>
  <c r="GD53" i="7"/>
  <c r="GC53" i="7"/>
  <c r="GB53" i="7"/>
  <c r="GA53" i="7"/>
  <c r="GD52" i="7"/>
  <c r="GC52" i="7"/>
  <c r="GB52" i="7"/>
  <c r="GA52" i="7"/>
  <c r="GD51" i="7"/>
  <c r="GC51" i="7"/>
  <c r="GB51" i="7"/>
  <c r="GA51" i="7"/>
  <c r="GD50" i="7"/>
  <c r="GC50" i="7"/>
  <c r="GB50" i="7"/>
  <c r="GA50" i="7"/>
  <c r="GD49" i="7"/>
  <c r="GC49" i="7"/>
  <c r="GB49" i="7"/>
  <c r="GA49" i="7"/>
  <c r="GD48" i="7"/>
  <c r="GC48" i="7"/>
  <c r="GB48" i="7"/>
  <c r="GA48" i="7"/>
  <c r="GD46" i="7"/>
  <c r="GC46" i="7"/>
  <c r="GB46" i="7"/>
  <c r="GA46" i="7"/>
  <c r="GD45" i="7"/>
  <c r="GC45" i="7"/>
  <c r="GB45" i="7"/>
  <c r="GA45" i="7"/>
  <c r="GD44" i="7"/>
  <c r="GC44" i="7"/>
  <c r="GB44" i="7"/>
  <c r="GA44" i="7"/>
  <c r="GD43" i="7"/>
  <c r="GC43" i="7"/>
  <c r="GB43" i="7"/>
  <c r="GA43" i="7"/>
  <c r="GD42" i="7"/>
  <c r="GC42" i="7"/>
  <c r="GB42" i="7"/>
  <c r="GA42" i="7"/>
  <c r="GD41" i="7"/>
  <c r="GC41" i="7"/>
  <c r="GB41" i="7"/>
  <c r="GA41" i="7"/>
  <c r="GD40" i="7"/>
  <c r="GC40" i="7"/>
  <c r="GB40" i="7"/>
  <c r="GA40" i="7"/>
  <c r="GD39" i="7"/>
  <c r="GC39" i="7"/>
  <c r="GB39" i="7"/>
  <c r="GA39" i="7"/>
  <c r="GD35" i="7"/>
  <c r="GC35" i="7"/>
  <c r="GB35" i="7"/>
  <c r="GA35" i="7"/>
  <c r="GD34" i="7"/>
  <c r="GC34" i="7"/>
  <c r="GB34" i="7"/>
  <c r="GA34" i="7"/>
  <c r="GD33" i="7"/>
  <c r="GC33" i="7"/>
  <c r="GB33" i="7"/>
  <c r="GA33" i="7"/>
  <c r="GD32" i="7"/>
  <c r="GC32" i="7"/>
  <c r="GB32" i="7"/>
  <c r="GA32" i="7"/>
  <c r="GD30" i="7"/>
  <c r="GC30" i="7"/>
  <c r="GB30" i="7"/>
  <c r="GA30" i="7"/>
  <c r="GD29" i="7"/>
  <c r="GC29" i="7"/>
  <c r="GB29" i="7"/>
  <c r="GA29" i="7"/>
  <c r="GD28" i="7"/>
  <c r="GC28" i="7"/>
  <c r="GB28" i="7"/>
  <c r="GA28" i="7"/>
  <c r="GD27" i="7"/>
  <c r="GC27" i="7"/>
  <c r="GB27" i="7"/>
  <c r="GA27" i="7"/>
  <c r="GD26" i="7"/>
  <c r="GC26" i="7"/>
  <c r="GB26" i="7"/>
  <c r="GA26" i="7"/>
  <c r="GD25" i="7"/>
  <c r="GC25" i="7"/>
  <c r="GB25" i="7"/>
  <c r="GA25" i="7"/>
  <c r="GD24" i="7"/>
  <c r="GC24" i="7"/>
  <c r="GB24" i="7"/>
  <c r="GA24" i="7"/>
  <c r="GD23" i="7"/>
  <c r="GC23" i="7"/>
  <c r="GB23" i="7"/>
  <c r="GA23" i="7"/>
  <c r="GD19" i="7"/>
  <c r="GC19" i="7"/>
  <c r="GB19" i="7"/>
  <c r="GA19" i="7"/>
  <c r="GD18" i="7"/>
  <c r="GC18" i="7"/>
  <c r="GB18" i="7"/>
  <c r="GA18" i="7"/>
  <c r="GD17" i="7"/>
  <c r="GC17" i="7"/>
  <c r="GB17" i="7"/>
  <c r="GA17" i="7"/>
  <c r="GD16" i="7"/>
  <c r="GC16" i="7"/>
  <c r="GB16" i="7"/>
  <c r="GA16" i="7"/>
  <c r="GD15" i="7"/>
  <c r="GC15" i="7"/>
  <c r="GB15" i="7"/>
  <c r="GA15" i="7"/>
  <c r="GD14" i="7"/>
  <c r="GC14" i="7"/>
  <c r="GB14" i="7"/>
  <c r="GA14" i="7"/>
  <c r="GD13" i="7"/>
  <c r="GC13" i="7"/>
  <c r="GB13" i="7"/>
  <c r="GA13" i="7"/>
  <c r="GD11" i="7"/>
  <c r="GC11" i="7"/>
  <c r="GB11" i="7"/>
  <c r="GA11" i="7"/>
  <c r="GD10" i="7"/>
  <c r="GC10" i="7"/>
  <c r="GB10" i="7"/>
  <c r="GA10" i="7"/>
  <c r="GD9" i="7"/>
  <c r="GC9" i="7"/>
  <c r="GB9" i="7"/>
  <c r="GA9" i="7"/>
  <c r="GD8" i="7"/>
  <c r="GC8" i="7"/>
  <c r="GB8" i="7"/>
  <c r="GA8" i="7"/>
  <c r="GD7" i="7"/>
  <c r="GC7" i="7"/>
  <c r="GB7" i="7"/>
  <c r="GA7" i="7"/>
  <c r="GB6" i="7"/>
  <c r="GC6" i="7"/>
  <c r="GD6" i="7"/>
  <c r="GA6" i="7"/>
  <c r="FW5" i="7"/>
  <c r="GB31" i="7" l="1"/>
  <c r="FZ4" i="7"/>
  <c r="FZ3" i="7" s="1"/>
  <c r="FY4" i="7"/>
  <c r="FY3" i="7" s="1"/>
  <c r="FY21" i="7"/>
  <c r="FY20" i="7" s="1"/>
  <c r="GA5" i="7"/>
  <c r="GB47" i="7"/>
  <c r="FW4" i="7"/>
  <c r="FW3" i="7" s="1"/>
  <c r="GB12" i="7"/>
  <c r="GB22" i="7"/>
  <c r="GB38" i="7"/>
  <c r="GB57" i="7"/>
  <c r="GB62" i="7"/>
  <c r="GB61" i="7" s="1"/>
  <c r="GB66" i="7"/>
  <c r="GB73" i="7"/>
  <c r="GB79" i="7"/>
  <c r="GB89" i="7"/>
  <c r="GB88" i="7" s="1"/>
  <c r="FX65" i="7"/>
  <c r="FX60" i="7" s="1"/>
  <c r="FZ93" i="7"/>
  <c r="GD5" i="7"/>
  <c r="GC5" i="7"/>
  <c r="GC12" i="7"/>
  <c r="GC22" i="7"/>
  <c r="GC31" i="7"/>
  <c r="GC38" i="7"/>
  <c r="GC47" i="7"/>
  <c r="GC57" i="7"/>
  <c r="GC62" i="7"/>
  <c r="GC61" i="7" s="1"/>
  <c r="GC66" i="7"/>
  <c r="GC73" i="7"/>
  <c r="GC89" i="7"/>
  <c r="GC88" i="7" s="1"/>
  <c r="FX4" i="7"/>
  <c r="FX3" i="7" s="1"/>
  <c r="FW65" i="7"/>
  <c r="FW60" i="7" s="1"/>
  <c r="GD57" i="7"/>
  <c r="GD62" i="7"/>
  <c r="GD61" i="7" s="1"/>
  <c r="GD66" i="7"/>
  <c r="GD73" i="7"/>
  <c r="GD89" i="7"/>
  <c r="GD88" i="7" s="1"/>
  <c r="GA12" i="7"/>
  <c r="GA22" i="7"/>
  <c r="GA31" i="7"/>
  <c r="GA38" i="7"/>
  <c r="GA47" i="7"/>
  <c r="GA57" i="7"/>
  <c r="GA62" i="7"/>
  <c r="GA61" i="7" s="1"/>
  <c r="GA66" i="7"/>
  <c r="GA73" i="7"/>
  <c r="GA94" i="7"/>
  <c r="GA99" i="7"/>
  <c r="FX21" i="7"/>
  <c r="FX20" i="7" s="1"/>
  <c r="FZ87" i="7"/>
  <c r="FW21" i="7"/>
  <c r="FW20" i="7" s="1"/>
  <c r="GC79" i="7"/>
  <c r="FX37" i="7"/>
  <c r="FX36" i="7" s="1"/>
  <c r="GD12" i="7"/>
  <c r="GD22" i="7"/>
  <c r="GD31" i="7"/>
  <c r="GD38" i="7"/>
  <c r="GD47" i="7"/>
  <c r="FW37" i="7"/>
  <c r="FW36" i="7" s="1"/>
  <c r="GB5" i="7"/>
  <c r="FY37" i="7"/>
  <c r="FY36" i="7" s="1"/>
  <c r="GA89" i="7"/>
  <c r="GA88" i="7" s="1"/>
  <c r="GB83" i="7"/>
  <c r="GB82" i="7" s="1"/>
  <c r="GA83" i="7"/>
  <c r="GA82" i="7" s="1"/>
  <c r="GC83" i="7"/>
  <c r="GC82" i="7" s="1"/>
  <c r="FX93" i="7"/>
  <c r="FX87" i="7" s="1"/>
  <c r="FW87" i="7"/>
  <c r="FY93" i="7"/>
  <c r="FZ65" i="7"/>
  <c r="FZ60" i="7" s="1"/>
  <c r="FY65" i="7"/>
  <c r="FY60" i="7" s="1"/>
  <c r="FZ37" i="7"/>
  <c r="FZ36" i="7" s="1"/>
  <c r="GA21" i="7"/>
  <c r="GA20" i="7" s="1"/>
  <c r="GB21" i="7"/>
  <c r="GB20" i="7" s="1"/>
  <c r="FV99" i="7"/>
  <c r="FU99" i="7"/>
  <c r="FT99" i="7"/>
  <c r="FS99" i="7"/>
  <c r="FV94" i="7"/>
  <c r="FU94" i="7"/>
  <c r="FT94" i="7"/>
  <c r="FS94" i="7"/>
  <c r="FV89" i="7"/>
  <c r="FV88" i="7" s="1"/>
  <c r="FU89" i="7"/>
  <c r="FU88" i="7" s="1"/>
  <c r="FT89" i="7"/>
  <c r="FT88" i="7" s="1"/>
  <c r="FS89" i="7"/>
  <c r="FS88" i="7" s="1"/>
  <c r="FV83" i="7"/>
  <c r="FV82" i="7" s="1"/>
  <c r="FU83" i="7"/>
  <c r="FU82" i="7" s="1"/>
  <c r="FT83" i="7"/>
  <c r="FT82" i="7" s="1"/>
  <c r="FS83" i="7"/>
  <c r="FS82" i="7" s="1"/>
  <c r="FV79" i="7"/>
  <c r="FU79" i="7"/>
  <c r="FT79" i="7"/>
  <c r="FS79" i="7"/>
  <c r="FV73" i="7"/>
  <c r="FU73" i="7"/>
  <c r="FT73" i="7"/>
  <c r="FS73" i="7"/>
  <c r="FV66" i="7"/>
  <c r="FU66" i="7"/>
  <c r="FT66" i="7"/>
  <c r="FS66" i="7"/>
  <c r="FV62" i="7"/>
  <c r="FV61" i="7" s="1"/>
  <c r="FU62" i="7"/>
  <c r="FU61" i="7" s="1"/>
  <c r="FT62" i="7"/>
  <c r="FT61" i="7" s="1"/>
  <c r="FS62" i="7"/>
  <c r="FS61" i="7" s="1"/>
  <c r="FV57" i="7"/>
  <c r="FU57" i="7"/>
  <c r="FT57" i="7"/>
  <c r="FS57" i="7"/>
  <c r="FV47" i="7"/>
  <c r="FU47" i="7"/>
  <c r="FT47" i="7"/>
  <c r="FS47" i="7"/>
  <c r="FV38" i="7"/>
  <c r="FU38" i="7"/>
  <c r="FT38" i="7"/>
  <c r="FS38" i="7"/>
  <c r="FV31" i="7"/>
  <c r="FU31" i="7"/>
  <c r="FT31" i="7"/>
  <c r="FS31" i="7"/>
  <c r="FV22" i="7"/>
  <c r="FU22" i="7"/>
  <c r="FT22" i="7"/>
  <c r="FS22" i="7"/>
  <c r="FV12" i="7"/>
  <c r="FU12" i="7"/>
  <c r="FT12" i="7"/>
  <c r="FS12" i="7"/>
  <c r="FV5" i="7"/>
  <c r="FU5" i="7"/>
  <c r="FT5" i="7"/>
  <c r="FS5" i="7"/>
  <c r="GA4" i="7" l="1"/>
  <c r="GA3" i="7" s="1"/>
  <c r="GB4" i="7"/>
  <c r="GB3" i="7" s="1"/>
  <c r="GA37" i="7"/>
  <c r="GA36" i="7" s="1"/>
  <c r="GB37" i="7"/>
  <c r="GB36" i="7" s="1"/>
  <c r="GD37" i="7"/>
  <c r="GD36" i="7" s="1"/>
  <c r="GC37" i="7"/>
  <c r="GC36" i="7" s="1"/>
  <c r="GA93" i="7"/>
  <c r="GA87" i="7" s="1"/>
  <c r="GA65" i="7"/>
  <c r="GA60" i="7" s="1"/>
  <c r="GC21" i="7"/>
  <c r="GC20" i="7" s="1"/>
  <c r="GB65" i="7"/>
  <c r="GB60" i="7" s="1"/>
  <c r="GC4" i="7"/>
  <c r="GC3" i="7" s="1"/>
  <c r="GC65" i="7"/>
  <c r="GC60" i="7" s="1"/>
  <c r="GD4" i="7"/>
  <c r="GD3" i="7" s="1"/>
  <c r="FT4" i="7"/>
  <c r="FT3" i="7" s="1"/>
  <c r="FW117" i="7"/>
  <c r="FS4" i="7"/>
  <c r="FS3" i="7" s="1"/>
  <c r="GD21" i="7"/>
  <c r="GD20" i="7" s="1"/>
  <c r="FT37" i="7"/>
  <c r="FT36" i="7" s="1"/>
  <c r="FS93" i="7"/>
  <c r="FS87" i="7" s="1"/>
  <c r="FZ117" i="7"/>
  <c r="FX117" i="7"/>
  <c r="FU37" i="7"/>
  <c r="FU36" i="7" s="1"/>
  <c r="FT93" i="7"/>
  <c r="FT87" i="7" s="1"/>
  <c r="FU21" i="7"/>
  <c r="FU20" i="7" s="1"/>
  <c r="FY87" i="7"/>
  <c r="FY117" i="7" s="1"/>
  <c r="FS21" i="7"/>
  <c r="FS20" i="7" s="1"/>
  <c r="FV93" i="7"/>
  <c r="FV87" i="7" s="1"/>
  <c r="FT21" i="7"/>
  <c r="FT20" i="7" s="1"/>
  <c r="FU93" i="7"/>
  <c r="FU87" i="7" s="1"/>
  <c r="FS37" i="7"/>
  <c r="FS36" i="7" s="1"/>
  <c r="FS65" i="7"/>
  <c r="FS60" i="7" s="1"/>
  <c r="FT65" i="7"/>
  <c r="FT60" i="7" s="1"/>
  <c r="FU65" i="7"/>
  <c r="FU60" i="7" s="1"/>
  <c r="FV65" i="7"/>
  <c r="FV60" i="7" s="1"/>
  <c r="FV37" i="7"/>
  <c r="FV36" i="7" s="1"/>
  <c r="FV21" i="7"/>
  <c r="FV20" i="7" s="1"/>
  <c r="FU4" i="7"/>
  <c r="FU3" i="7" s="1"/>
  <c r="FV4" i="7"/>
  <c r="FV3" i="7" s="1"/>
  <c r="GA117" i="7" l="1"/>
  <c r="FV117" i="7"/>
  <c r="FU117" i="7"/>
  <c r="FT117" i="7"/>
  <c r="FS117" i="7"/>
  <c r="AO57" i="6" l="1"/>
  <c r="J47" i="9" l="1"/>
  <c r="J48" i="9"/>
  <c r="H48" i="9"/>
  <c r="H47" i="9"/>
  <c r="E45" i="9"/>
  <c r="C45" i="9"/>
  <c r="E44" i="9"/>
  <c r="C44" i="9"/>
  <c r="E29" i="9"/>
  <c r="C29" i="9"/>
  <c r="E28" i="9"/>
  <c r="C28" i="9"/>
  <c r="E27" i="9"/>
  <c r="C27" i="9"/>
  <c r="E26" i="9"/>
  <c r="C26" i="9"/>
  <c r="E25" i="9"/>
  <c r="C25" i="9"/>
  <c r="E24" i="9"/>
  <c r="C24" i="9"/>
  <c r="E23" i="9"/>
  <c r="C23" i="9"/>
  <c r="E22" i="9"/>
  <c r="C22" i="9"/>
  <c r="E21" i="9"/>
  <c r="C21" i="9"/>
  <c r="E20" i="9"/>
  <c r="C20" i="9"/>
  <c r="E19" i="9"/>
  <c r="C19" i="9"/>
  <c r="E18" i="9"/>
  <c r="C18" i="9"/>
  <c r="E17" i="9"/>
  <c r="C17" i="9"/>
  <c r="E16" i="9"/>
  <c r="C16" i="9"/>
  <c r="E15" i="9"/>
  <c r="C15" i="9"/>
  <c r="E14" i="9"/>
  <c r="C14" i="9"/>
  <c r="E13" i="9"/>
  <c r="C13" i="9"/>
  <c r="E12" i="9"/>
  <c r="C12" i="9"/>
  <c r="E11" i="9"/>
  <c r="C11" i="9"/>
  <c r="E10" i="9"/>
  <c r="C10" i="9"/>
  <c r="E9" i="9"/>
  <c r="C9" i="9"/>
  <c r="E8" i="9"/>
  <c r="C8" i="9"/>
  <c r="E7" i="9"/>
  <c r="C7" i="9"/>
  <c r="E6" i="9"/>
  <c r="C6" i="9"/>
  <c r="E5" i="9"/>
  <c r="C5" i="9"/>
  <c r="E4" i="9"/>
  <c r="C4" i="9"/>
  <c r="C48" i="9" l="1"/>
  <c r="E48" i="9"/>
  <c r="C47" i="9"/>
  <c r="E47" i="9"/>
  <c r="B62" i="7"/>
  <c r="B61" i="7" s="1"/>
  <c r="DT99" i="7"/>
  <c r="DR99" i="7"/>
  <c r="DQ99" i="7"/>
  <c r="DP99" i="7"/>
  <c r="DO99" i="7"/>
  <c r="DR94" i="7"/>
  <c r="DQ94" i="7"/>
  <c r="DP94" i="7"/>
  <c r="DO94" i="7"/>
  <c r="DR89" i="7"/>
  <c r="DR88" i="7" s="1"/>
  <c r="DQ89" i="7"/>
  <c r="DQ88" i="7" s="1"/>
  <c r="DP89" i="7"/>
  <c r="DP88" i="7" s="1"/>
  <c r="DO89" i="7"/>
  <c r="DO88" i="7" s="1"/>
  <c r="DR83" i="7"/>
  <c r="DR82" i="7" s="1"/>
  <c r="DQ83" i="7"/>
  <c r="DQ82" i="7" s="1"/>
  <c r="DP83" i="7"/>
  <c r="DP82" i="7" s="1"/>
  <c r="DO83" i="7"/>
  <c r="DO82" i="7" s="1"/>
  <c r="DR79" i="7"/>
  <c r="DQ79" i="7"/>
  <c r="DP79" i="7"/>
  <c r="DO79" i="7"/>
  <c r="DR73" i="7"/>
  <c r="DQ73" i="7"/>
  <c r="DP73" i="7"/>
  <c r="DO73" i="7"/>
  <c r="DR66" i="7"/>
  <c r="DQ66" i="7"/>
  <c r="DP66" i="7"/>
  <c r="DO66" i="7"/>
  <c r="DR62" i="7"/>
  <c r="DR61" i="7" s="1"/>
  <c r="DQ62" i="7"/>
  <c r="DQ61" i="7" s="1"/>
  <c r="DP62" i="7"/>
  <c r="DP61" i="7" s="1"/>
  <c r="DO62" i="7"/>
  <c r="DO61" i="7" s="1"/>
  <c r="DR57" i="7"/>
  <c r="DQ57" i="7"/>
  <c r="DP57" i="7"/>
  <c r="DO57" i="7"/>
  <c r="DR47" i="7"/>
  <c r="DQ47" i="7"/>
  <c r="DP47" i="7"/>
  <c r="DO47" i="7"/>
  <c r="DR38" i="7"/>
  <c r="DQ38" i="7"/>
  <c r="DP38" i="7"/>
  <c r="DO38" i="7"/>
  <c r="DR31" i="7"/>
  <c r="DQ31" i="7"/>
  <c r="DP31" i="7"/>
  <c r="DO31" i="7"/>
  <c r="DR22" i="7"/>
  <c r="DQ22" i="7"/>
  <c r="DP22" i="7"/>
  <c r="DO22" i="7"/>
  <c r="DR12" i="7"/>
  <c r="DQ12" i="7"/>
  <c r="DP12" i="7"/>
  <c r="DO12" i="7"/>
  <c r="DR5" i="7"/>
  <c r="DQ5" i="7"/>
  <c r="DP5" i="7"/>
  <c r="DO5" i="7"/>
  <c r="DS5" i="7"/>
  <c r="DT5" i="7"/>
  <c r="DU5" i="7"/>
  <c r="DV5" i="7"/>
  <c r="DS12" i="7"/>
  <c r="DT12" i="7"/>
  <c r="DU12" i="7"/>
  <c r="DV12" i="7"/>
  <c r="DS22" i="7"/>
  <c r="DT22" i="7"/>
  <c r="DU22" i="7"/>
  <c r="DV22" i="7"/>
  <c r="DS31" i="7"/>
  <c r="DV31" i="7"/>
  <c r="DS38" i="7"/>
  <c r="DT38" i="7"/>
  <c r="DU38" i="7"/>
  <c r="DV38" i="7"/>
  <c r="DS47" i="7"/>
  <c r="DT47" i="7"/>
  <c r="DU47" i="7"/>
  <c r="DV47" i="7"/>
  <c r="DS57" i="7"/>
  <c r="DT57" i="7"/>
  <c r="DU57" i="7"/>
  <c r="DV57" i="7"/>
  <c r="DS62" i="7"/>
  <c r="DS61" i="7" s="1"/>
  <c r="DT62" i="7"/>
  <c r="DT61" i="7" s="1"/>
  <c r="DU62" i="7"/>
  <c r="DU61" i="7" s="1"/>
  <c r="DV62" i="7"/>
  <c r="DV61" i="7" s="1"/>
  <c r="DS66" i="7"/>
  <c r="DT66" i="7"/>
  <c r="DU66" i="7"/>
  <c r="DV66" i="7"/>
  <c r="DS73" i="7"/>
  <c r="DT73" i="7"/>
  <c r="DU73" i="7"/>
  <c r="DV73" i="7"/>
  <c r="DS79" i="7"/>
  <c r="DT79" i="7"/>
  <c r="DU79" i="7"/>
  <c r="DV79" i="7"/>
  <c r="DS83" i="7"/>
  <c r="DS82" i="7" s="1"/>
  <c r="DT83" i="7"/>
  <c r="DT82" i="7" s="1"/>
  <c r="DU83" i="7"/>
  <c r="DU82" i="7" s="1"/>
  <c r="DV83" i="7"/>
  <c r="DV82" i="7" s="1"/>
  <c r="DS89" i="7"/>
  <c r="DS88" i="7" s="1"/>
  <c r="DT89" i="7"/>
  <c r="DT88" i="7" s="1"/>
  <c r="DU89" i="7"/>
  <c r="DU88" i="7" s="1"/>
  <c r="DV89" i="7"/>
  <c r="DV88" i="7" s="1"/>
  <c r="DS94" i="7"/>
  <c r="DT94" i="7"/>
  <c r="DU94" i="7"/>
  <c r="DV94" i="7"/>
  <c r="DS99" i="7"/>
  <c r="DA47" i="7"/>
  <c r="DB99" i="7"/>
  <c r="DA99" i="7"/>
  <c r="CZ99" i="7"/>
  <c r="CY99" i="7"/>
  <c r="DB94" i="7"/>
  <c r="DA94" i="7"/>
  <c r="CZ94" i="7"/>
  <c r="CY94" i="7"/>
  <c r="DB89" i="7"/>
  <c r="DB88" i="7" s="1"/>
  <c r="DA89" i="7"/>
  <c r="DA88" i="7" s="1"/>
  <c r="CZ89" i="7"/>
  <c r="CZ88" i="7" s="1"/>
  <c r="CY89" i="7"/>
  <c r="CY88" i="7" s="1"/>
  <c r="DB83" i="7"/>
  <c r="DB82" i="7" s="1"/>
  <c r="DA83" i="7"/>
  <c r="DA82" i="7" s="1"/>
  <c r="CZ83" i="7"/>
  <c r="CZ82" i="7" s="1"/>
  <c r="CY83" i="7"/>
  <c r="CY82" i="7" s="1"/>
  <c r="DB79" i="7"/>
  <c r="DA79" i="7"/>
  <c r="CZ79" i="7"/>
  <c r="CY79" i="7"/>
  <c r="DB73" i="7"/>
  <c r="DA73" i="7"/>
  <c r="CZ73" i="7"/>
  <c r="CY73" i="7"/>
  <c r="DB66" i="7"/>
  <c r="DA66" i="7"/>
  <c r="CZ66" i="7"/>
  <c r="CY66" i="7"/>
  <c r="DB62" i="7"/>
  <c r="DB61" i="7" s="1"/>
  <c r="DA62" i="7"/>
  <c r="DA61" i="7" s="1"/>
  <c r="CZ62" i="7"/>
  <c r="CZ61" i="7" s="1"/>
  <c r="CY62" i="7"/>
  <c r="CY61" i="7" s="1"/>
  <c r="DB57" i="7"/>
  <c r="DA57" i="7"/>
  <c r="CZ57" i="7"/>
  <c r="CY57" i="7"/>
  <c r="DB47" i="7"/>
  <c r="CZ47" i="7"/>
  <c r="CY47" i="7"/>
  <c r="DB38" i="7"/>
  <c r="DA38" i="7"/>
  <c r="CZ38" i="7"/>
  <c r="CY38" i="7"/>
  <c r="DB31" i="7"/>
  <c r="DA31" i="7"/>
  <c r="CZ31" i="7"/>
  <c r="CY31" i="7"/>
  <c r="DB22" i="7"/>
  <c r="DA22" i="7"/>
  <c r="CZ22" i="7"/>
  <c r="CY22" i="7"/>
  <c r="DB12" i="7"/>
  <c r="DA12" i="7"/>
  <c r="CZ12" i="7"/>
  <c r="CY12" i="7"/>
  <c r="DB5" i="7"/>
  <c r="DA5" i="7"/>
  <c r="CZ5" i="7"/>
  <c r="CY5" i="7"/>
  <c r="DF99" i="7"/>
  <c r="DE99" i="7"/>
  <c r="DD99" i="7"/>
  <c r="DC99" i="7"/>
  <c r="DF94" i="7"/>
  <c r="DE94" i="7"/>
  <c r="DD94" i="7"/>
  <c r="DC94" i="7"/>
  <c r="DF89" i="7"/>
  <c r="DF88" i="7" s="1"/>
  <c r="DE89" i="7"/>
  <c r="DE88" i="7" s="1"/>
  <c r="DD89" i="7"/>
  <c r="DD88" i="7" s="1"/>
  <c r="DC89" i="7"/>
  <c r="DC88" i="7" s="1"/>
  <c r="DF83" i="7"/>
  <c r="DF82" i="7" s="1"/>
  <c r="DE83" i="7"/>
  <c r="DE82" i="7" s="1"/>
  <c r="DD83" i="7"/>
  <c r="DD82" i="7" s="1"/>
  <c r="DC83" i="7"/>
  <c r="DC82" i="7" s="1"/>
  <c r="DF79" i="7"/>
  <c r="DE79" i="7"/>
  <c r="DD79" i="7"/>
  <c r="DC79" i="7"/>
  <c r="DF73" i="7"/>
  <c r="DE73" i="7"/>
  <c r="DD73" i="7"/>
  <c r="DC73" i="7"/>
  <c r="DF66" i="7"/>
  <c r="DE66" i="7"/>
  <c r="DD66" i="7"/>
  <c r="DC66" i="7"/>
  <c r="DF62" i="7"/>
  <c r="DF61" i="7" s="1"/>
  <c r="DE62" i="7"/>
  <c r="DE61" i="7" s="1"/>
  <c r="DD62" i="7"/>
  <c r="DD61" i="7" s="1"/>
  <c r="DC62" i="7"/>
  <c r="DC61" i="7" s="1"/>
  <c r="DF57" i="7"/>
  <c r="DE57" i="7"/>
  <c r="DD57" i="7"/>
  <c r="DC57" i="7"/>
  <c r="DF47" i="7"/>
  <c r="DE47" i="7"/>
  <c r="DD47" i="7"/>
  <c r="DC47" i="7"/>
  <c r="DF38" i="7"/>
  <c r="DE38" i="7"/>
  <c r="DD38" i="7"/>
  <c r="DC38" i="7"/>
  <c r="DF31" i="7"/>
  <c r="DE31" i="7"/>
  <c r="DD31" i="7"/>
  <c r="DC31" i="7"/>
  <c r="DF22" i="7"/>
  <c r="DE22" i="7"/>
  <c r="DD22" i="7"/>
  <c r="DC22" i="7"/>
  <c r="DF12" i="7"/>
  <c r="DE12" i="7"/>
  <c r="DD12" i="7"/>
  <c r="DC12" i="7"/>
  <c r="DF5" i="7"/>
  <c r="DE5" i="7"/>
  <c r="DD5" i="7"/>
  <c r="DC5" i="7"/>
  <c r="CP99" i="7"/>
  <c r="CO99" i="7"/>
  <c r="CN99" i="7"/>
  <c r="CM99" i="7"/>
  <c r="CP94" i="7"/>
  <c r="CO94" i="7"/>
  <c r="CN94" i="7"/>
  <c r="CM94" i="7"/>
  <c r="CP89" i="7"/>
  <c r="CP88" i="7" s="1"/>
  <c r="CO89" i="7"/>
  <c r="CO88" i="7" s="1"/>
  <c r="CN89" i="7"/>
  <c r="CN88" i="7" s="1"/>
  <c r="CM89" i="7"/>
  <c r="CM88" i="7" s="1"/>
  <c r="CP83" i="7"/>
  <c r="CP82" i="7" s="1"/>
  <c r="CO83" i="7"/>
  <c r="CO82" i="7" s="1"/>
  <c r="CN83" i="7"/>
  <c r="CN82" i="7" s="1"/>
  <c r="CM83" i="7"/>
  <c r="CM82" i="7" s="1"/>
  <c r="CP79" i="7"/>
  <c r="CO79" i="7"/>
  <c r="CN79" i="7"/>
  <c r="CM79" i="7"/>
  <c r="CP73" i="7"/>
  <c r="CO73" i="7"/>
  <c r="CN73" i="7"/>
  <c r="CM73" i="7"/>
  <c r="CP66" i="7"/>
  <c r="CO66" i="7"/>
  <c r="CN66" i="7"/>
  <c r="CM66" i="7"/>
  <c r="CP62" i="7"/>
  <c r="CP61" i="7" s="1"/>
  <c r="CO62" i="7"/>
  <c r="CO61" i="7" s="1"/>
  <c r="CN62" i="7"/>
  <c r="CN61" i="7" s="1"/>
  <c r="CM62" i="7"/>
  <c r="CM61" i="7" s="1"/>
  <c r="CP57" i="7"/>
  <c r="CO57" i="7"/>
  <c r="CN57" i="7"/>
  <c r="CM57" i="7"/>
  <c r="CP47" i="7"/>
  <c r="CO47" i="7"/>
  <c r="CN47" i="7"/>
  <c r="CM47" i="7"/>
  <c r="CP38" i="7"/>
  <c r="CO38" i="7"/>
  <c r="CN38" i="7"/>
  <c r="CM38" i="7"/>
  <c r="CP31" i="7"/>
  <c r="CO31" i="7"/>
  <c r="CN31" i="7"/>
  <c r="CM31" i="7"/>
  <c r="CP22" i="7"/>
  <c r="CO22" i="7"/>
  <c r="CN22" i="7"/>
  <c r="CM22" i="7"/>
  <c r="CP12" i="7"/>
  <c r="CO12" i="7"/>
  <c r="CN12" i="7"/>
  <c r="CM12" i="7"/>
  <c r="CP5" i="7"/>
  <c r="CO5" i="7"/>
  <c r="CN5" i="7"/>
  <c r="CM5" i="7"/>
  <c r="CT99" i="7"/>
  <c r="CS99" i="7"/>
  <c r="CR99" i="7"/>
  <c r="CQ99" i="7"/>
  <c r="CT94" i="7"/>
  <c r="CS94" i="7"/>
  <c r="CR94" i="7"/>
  <c r="CQ94" i="7"/>
  <c r="CT89" i="7"/>
  <c r="CT88" i="7" s="1"/>
  <c r="CS89" i="7"/>
  <c r="CS88" i="7" s="1"/>
  <c r="CR89" i="7"/>
  <c r="CR88" i="7" s="1"/>
  <c r="CQ89" i="7"/>
  <c r="CQ88" i="7" s="1"/>
  <c r="CT83" i="7"/>
  <c r="CT82" i="7" s="1"/>
  <c r="CS83" i="7"/>
  <c r="CS82" i="7" s="1"/>
  <c r="CR83" i="7"/>
  <c r="CR82" i="7" s="1"/>
  <c r="CQ83" i="7"/>
  <c r="CQ82" i="7" s="1"/>
  <c r="CT79" i="7"/>
  <c r="CS79" i="7"/>
  <c r="CR79" i="7"/>
  <c r="CQ79" i="7"/>
  <c r="CT73" i="7"/>
  <c r="CS73" i="7"/>
  <c r="CR73" i="7"/>
  <c r="CQ73" i="7"/>
  <c r="CT66" i="7"/>
  <c r="CS66" i="7"/>
  <c r="CR66" i="7"/>
  <c r="CQ66" i="7"/>
  <c r="CT62" i="7"/>
  <c r="CT61" i="7" s="1"/>
  <c r="CS62" i="7"/>
  <c r="CS61" i="7" s="1"/>
  <c r="CR62" i="7"/>
  <c r="CR61" i="7" s="1"/>
  <c r="CQ62" i="7"/>
  <c r="CQ61" i="7" s="1"/>
  <c r="CT57" i="7"/>
  <c r="CS57" i="7"/>
  <c r="CR57" i="7"/>
  <c r="CQ57" i="7"/>
  <c r="CT47" i="7"/>
  <c r="CS47" i="7"/>
  <c r="CR47" i="7"/>
  <c r="CQ47" i="7"/>
  <c r="CT38" i="7"/>
  <c r="CS38" i="7"/>
  <c r="CR38" i="7"/>
  <c r="CQ38" i="7"/>
  <c r="CT31" i="7"/>
  <c r="CS31" i="7"/>
  <c r="CR31" i="7"/>
  <c r="CQ31" i="7"/>
  <c r="CT22" i="7"/>
  <c r="CS22" i="7"/>
  <c r="CR22" i="7"/>
  <c r="CQ22" i="7"/>
  <c r="CT12" i="7"/>
  <c r="CS12" i="7"/>
  <c r="CR12" i="7"/>
  <c r="CQ12" i="7"/>
  <c r="CT5" i="7"/>
  <c r="CS5" i="7"/>
  <c r="CR5" i="7"/>
  <c r="CQ5" i="7"/>
  <c r="CA5" i="7"/>
  <c r="CB5" i="7"/>
  <c r="CC5" i="7"/>
  <c r="CD5" i="7"/>
  <c r="CE5" i="7"/>
  <c r="CF5" i="7"/>
  <c r="CG5" i="7"/>
  <c r="CH5" i="7"/>
  <c r="CA12" i="7"/>
  <c r="CB12" i="7"/>
  <c r="CC12" i="7"/>
  <c r="CD12" i="7"/>
  <c r="CE12" i="7"/>
  <c r="CF12" i="7"/>
  <c r="CG12" i="7"/>
  <c r="CH12" i="7"/>
  <c r="CA22" i="7"/>
  <c r="CB22" i="7"/>
  <c r="CC22" i="7"/>
  <c r="CD22" i="7"/>
  <c r="CE22" i="7"/>
  <c r="CF22" i="7"/>
  <c r="CG22" i="7"/>
  <c r="CH22" i="7"/>
  <c r="CA31" i="7"/>
  <c r="CB31" i="7"/>
  <c r="CC31" i="7"/>
  <c r="CD31" i="7"/>
  <c r="CE31" i="7"/>
  <c r="CF31" i="7"/>
  <c r="CG31" i="7"/>
  <c r="CH31" i="7"/>
  <c r="CA38" i="7"/>
  <c r="CB38" i="7"/>
  <c r="CC38" i="7"/>
  <c r="CD38" i="7"/>
  <c r="CE38" i="7"/>
  <c r="CF38" i="7"/>
  <c r="CG38" i="7"/>
  <c r="CH38" i="7"/>
  <c r="CA47" i="7"/>
  <c r="CB47" i="7"/>
  <c r="CC47" i="7"/>
  <c r="CD47" i="7"/>
  <c r="CE47" i="7"/>
  <c r="CF47" i="7"/>
  <c r="CG47" i="7"/>
  <c r="CH47" i="7"/>
  <c r="CA57" i="7"/>
  <c r="CB57" i="7"/>
  <c r="CC57" i="7"/>
  <c r="CD57" i="7"/>
  <c r="CE57" i="7"/>
  <c r="CF57" i="7"/>
  <c r="CG57" i="7"/>
  <c r="CH57" i="7"/>
  <c r="CA62" i="7"/>
  <c r="CA61" i="7" s="1"/>
  <c r="CB62" i="7"/>
  <c r="CB61" i="7" s="1"/>
  <c r="CC62" i="7"/>
  <c r="CC61" i="7" s="1"/>
  <c r="CD62" i="7"/>
  <c r="CD61" i="7" s="1"/>
  <c r="CE62" i="7"/>
  <c r="CE61" i="7" s="1"/>
  <c r="CF62" i="7"/>
  <c r="CF61" i="7" s="1"/>
  <c r="CG62" i="7"/>
  <c r="CG61" i="7" s="1"/>
  <c r="CH62" i="7"/>
  <c r="CH61" i="7" s="1"/>
  <c r="CA66" i="7"/>
  <c r="CB66" i="7"/>
  <c r="CC66" i="7"/>
  <c r="CD66" i="7"/>
  <c r="CE66" i="7"/>
  <c r="CF66" i="7"/>
  <c r="CG66" i="7"/>
  <c r="CH66" i="7"/>
  <c r="CA73" i="7"/>
  <c r="CB73" i="7"/>
  <c r="CC73" i="7"/>
  <c r="CD73" i="7"/>
  <c r="CE73" i="7"/>
  <c r="CF73" i="7"/>
  <c r="CG73" i="7"/>
  <c r="CH73" i="7"/>
  <c r="CA79" i="7"/>
  <c r="CB79" i="7"/>
  <c r="CC79" i="7"/>
  <c r="CD79" i="7"/>
  <c r="CE79" i="7"/>
  <c r="CF79" i="7"/>
  <c r="CG79" i="7"/>
  <c r="CH79" i="7"/>
  <c r="CA83" i="7"/>
  <c r="CA82" i="7" s="1"/>
  <c r="CB83" i="7"/>
  <c r="CB82" i="7" s="1"/>
  <c r="CC83" i="7"/>
  <c r="CC82" i="7" s="1"/>
  <c r="CD83" i="7"/>
  <c r="CD82" i="7" s="1"/>
  <c r="CE83" i="7"/>
  <c r="CE82" i="7" s="1"/>
  <c r="CF83" i="7"/>
  <c r="CF82" i="7" s="1"/>
  <c r="CG83" i="7"/>
  <c r="CG82" i="7" s="1"/>
  <c r="CH83" i="7"/>
  <c r="CH82" i="7" s="1"/>
  <c r="CA89" i="7"/>
  <c r="CA88" i="7" s="1"/>
  <c r="CB89" i="7"/>
  <c r="CB88" i="7" s="1"/>
  <c r="CC89" i="7"/>
  <c r="CC88" i="7" s="1"/>
  <c r="CD89" i="7"/>
  <c r="CD88" i="7" s="1"/>
  <c r="CE89" i="7"/>
  <c r="CE88" i="7" s="1"/>
  <c r="CF89" i="7"/>
  <c r="CF88" i="7" s="1"/>
  <c r="CG89" i="7"/>
  <c r="CG88" i="7" s="1"/>
  <c r="CH89" i="7"/>
  <c r="CH88" i="7" s="1"/>
  <c r="CA94" i="7"/>
  <c r="CB94" i="7"/>
  <c r="CC94" i="7"/>
  <c r="CD94" i="7"/>
  <c r="CE94" i="7"/>
  <c r="CF94" i="7"/>
  <c r="CG94" i="7"/>
  <c r="CH94" i="7"/>
  <c r="CA99" i="7"/>
  <c r="CB99" i="7"/>
  <c r="CC99" i="7"/>
  <c r="CD99" i="7"/>
  <c r="CE99" i="7"/>
  <c r="CF99" i="7"/>
  <c r="CG99" i="7"/>
  <c r="CH99" i="7"/>
  <c r="BG5" i="7"/>
  <c r="BH5" i="7"/>
  <c r="BI5" i="7"/>
  <c r="BJ5" i="7"/>
  <c r="BK5" i="7"/>
  <c r="BL5" i="7"/>
  <c r="BM5" i="7"/>
  <c r="BN5" i="7"/>
  <c r="DG5" i="7"/>
  <c r="DH5" i="7"/>
  <c r="DI5" i="7"/>
  <c r="DJ5" i="7"/>
  <c r="BG12" i="7"/>
  <c r="BH12" i="7"/>
  <c r="BI12" i="7"/>
  <c r="BJ12" i="7"/>
  <c r="BK12" i="7"/>
  <c r="BL12" i="7"/>
  <c r="BM12" i="7"/>
  <c r="BN12" i="7"/>
  <c r="DG12" i="7"/>
  <c r="DH12" i="7"/>
  <c r="DI12" i="7"/>
  <c r="DJ12" i="7"/>
  <c r="BG22" i="7"/>
  <c r="BH22" i="7"/>
  <c r="BI22" i="7"/>
  <c r="BJ22" i="7"/>
  <c r="BK22" i="7"/>
  <c r="BL22" i="7"/>
  <c r="BM22" i="7"/>
  <c r="BN22" i="7"/>
  <c r="DG22" i="7"/>
  <c r="DH22" i="7"/>
  <c r="DI22" i="7"/>
  <c r="DJ22" i="7"/>
  <c r="BG31" i="7"/>
  <c r="BH31" i="7"/>
  <c r="BI31" i="7"/>
  <c r="BJ31" i="7"/>
  <c r="BK31" i="7"/>
  <c r="BL31" i="7"/>
  <c r="BM31" i="7"/>
  <c r="BN31" i="7"/>
  <c r="DG31" i="7"/>
  <c r="DH31" i="7"/>
  <c r="DI31" i="7"/>
  <c r="DJ31" i="7"/>
  <c r="BG38" i="7"/>
  <c r="BH38" i="7"/>
  <c r="BI38" i="7"/>
  <c r="BJ38" i="7"/>
  <c r="BK38" i="7"/>
  <c r="BL38" i="7"/>
  <c r="BM38" i="7"/>
  <c r="BN38" i="7"/>
  <c r="DG38" i="7"/>
  <c r="BG47" i="7"/>
  <c r="BH47" i="7"/>
  <c r="BI47" i="7"/>
  <c r="BJ47" i="7"/>
  <c r="BK47" i="7"/>
  <c r="BL47" i="7"/>
  <c r="BM47" i="7"/>
  <c r="BN47" i="7"/>
  <c r="DG47" i="7"/>
  <c r="DH47" i="7"/>
  <c r="DI47" i="7"/>
  <c r="DJ47" i="7"/>
  <c r="BG57" i="7"/>
  <c r="BH57" i="7"/>
  <c r="BI57" i="7"/>
  <c r="BJ57" i="7"/>
  <c r="BK57" i="7"/>
  <c r="BL57" i="7"/>
  <c r="BM57" i="7"/>
  <c r="BN57" i="7"/>
  <c r="DG57" i="7"/>
  <c r="DI57" i="7"/>
  <c r="DJ57" i="7"/>
  <c r="BG62" i="7"/>
  <c r="BG61" i="7" s="1"/>
  <c r="BH62" i="7"/>
  <c r="BH61" i="7" s="1"/>
  <c r="BI62" i="7"/>
  <c r="BI61" i="7" s="1"/>
  <c r="BJ62" i="7"/>
  <c r="BJ61" i="7" s="1"/>
  <c r="BK62" i="7"/>
  <c r="BK61" i="7" s="1"/>
  <c r="BL62" i="7"/>
  <c r="BL61" i="7" s="1"/>
  <c r="BM62" i="7"/>
  <c r="BM61" i="7" s="1"/>
  <c r="BN62" i="7"/>
  <c r="BN61" i="7" s="1"/>
  <c r="DG62" i="7"/>
  <c r="DG61" i="7" s="1"/>
  <c r="DH62" i="7"/>
  <c r="DH61" i="7" s="1"/>
  <c r="DI62" i="7"/>
  <c r="DI61" i="7" s="1"/>
  <c r="DJ62" i="7"/>
  <c r="DJ61" i="7" s="1"/>
  <c r="BG66" i="7"/>
  <c r="BH66" i="7"/>
  <c r="BI66" i="7"/>
  <c r="BJ66" i="7"/>
  <c r="BK66" i="7"/>
  <c r="BL66" i="7"/>
  <c r="BM66" i="7"/>
  <c r="BN66" i="7"/>
  <c r="DG66" i="7"/>
  <c r="DH66" i="7"/>
  <c r="DI66" i="7"/>
  <c r="DJ66" i="7"/>
  <c r="BG73" i="7"/>
  <c r="BH73" i="7"/>
  <c r="BI73" i="7"/>
  <c r="BJ73" i="7"/>
  <c r="BK73" i="7"/>
  <c r="BL73" i="7"/>
  <c r="BM73" i="7"/>
  <c r="BN73" i="7"/>
  <c r="DG73" i="7"/>
  <c r="DH73" i="7"/>
  <c r="DI73" i="7"/>
  <c r="DJ73" i="7"/>
  <c r="BG79" i="7"/>
  <c r="BH79" i="7"/>
  <c r="BI79" i="7"/>
  <c r="BJ79" i="7"/>
  <c r="BK79" i="7"/>
  <c r="BL79" i="7"/>
  <c r="BM79" i="7"/>
  <c r="BN79" i="7"/>
  <c r="DG79" i="7"/>
  <c r="DH79" i="7"/>
  <c r="DI79" i="7"/>
  <c r="DJ79" i="7"/>
  <c r="BG83" i="7"/>
  <c r="BG82" i="7" s="1"/>
  <c r="BH83" i="7"/>
  <c r="BH82" i="7" s="1"/>
  <c r="BI83" i="7"/>
  <c r="BI82" i="7" s="1"/>
  <c r="BJ83" i="7"/>
  <c r="BJ82" i="7" s="1"/>
  <c r="BK83" i="7"/>
  <c r="BK82" i="7" s="1"/>
  <c r="BL83" i="7"/>
  <c r="BL82" i="7" s="1"/>
  <c r="BM83" i="7"/>
  <c r="BM82" i="7" s="1"/>
  <c r="BN83" i="7"/>
  <c r="BN82" i="7" s="1"/>
  <c r="DG83" i="7"/>
  <c r="DG82" i="7" s="1"/>
  <c r="DH83" i="7"/>
  <c r="DH82" i="7" s="1"/>
  <c r="DI83" i="7"/>
  <c r="DI82" i="7" s="1"/>
  <c r="DJ83" i="7"/>
  <c r="DJ82" i="7" s="1"/>
  <c r="BG89" i="7"/>
  <c r="BG88" i="7" s="1"/>
  <c r="BH89" i="7"/>
  <c r="BH88" i="7" s="1"/>
  <c r="BI89" i="7"/>
  <c r="BI88" i="7" s="1"/>
  <c r="BJ89" i="7"/>
  <c r="BJ88" i="7" s="1"/>
  <c r="BK89" i="7"/>
  <c r="BK88" i="7" s="1"/>
  <c r="BL89" i="7"/>
  <c r="BL88" i="7" s="1"/>
  <c r="BM89" i="7"/>
  <c r="BM88" i="7" s="1"/>
  <c r="BN89" i="7"/>
  <c r="BN88" i="7" s="1"/>
  <c r="DG89" i="7"/>
  <c r="DG88" i="7" s="1"/>
  <c r="DH89" i="7"/>
  <c r="DH88" i="7" s="1"/>
  <c r="DI89" i="7"/>
  <c r="DI88" i="7" s="1"/>
  <c r="DJ89" i="7"/>
  <c r="DJ88" i="7" s="1"/>
  <c r="BG94" i="7"/>
  <c r="BH94" i="7"/>
  <c r="BI94" i="7"/>
  <c r="BJ94" i="7"/>
  <c r="BK94" i="7"/>
  <c r="BL94" i="7"/>
  <c r="BM94" i="7"/>
  <c r="BN94" i="7"/>
  <c r="DG94" i="7"/>
  <c r="DH94" i="7"/>
  <c r="DI94" i="7"/>
  <c r="DJ94" i="7"/>
  <c r="BG99" i="7"/>
  <c r="BH99" i="7"/>
  <c r="BI99" i="7"/>
  <c r="BJ99" i="7"/>
  <c r="BK99" i="7"/>
  <c r="BL99" i="7"/>
  <c r="BM99" i="7"/>
  <c r="BN99" i="7"/>
  <c r="DG99" i="7"/>
  <c r="DH99" i="7"/>
  <c r="DI99" i="7"/>
  <c r="DJ99" i="7"/>
  <c r="BB94" i="7"/>
  <c r="AZ94" i="7"/>
  <c r="AU94" i="7"/>
  <c r="AU5" i="7"/>
  <c r="AV5" i="7"/>
  <c r="AW5" i="7"/>
  <c r="AX5" i="7"/>
  <c r="AY5" i="7"/>
  <c r="AZ5" i="7"/>
  <c r="BA5" i="7"/>
  <c r="BB5" i="7"/>
  <c r="AU12" i="7"/>
  <c r="AV12" i="7"/>
  <c r="AW12" i="7"/>
  <c r="AX12" i="7"/>
  <c r="AY12" i="7"/>
  <c r="AZ12" i="7"/>
  <c r="BA12" i="7"/>
  <c r="BB12" i="7"/>
  <c r="AU22" i="7"/>
  <c r="AV22" i="7"/>
  <c r="AW22" i="7"/>
  <c r="AX22" i="7"/>
  <c r="AY22" i="7"/>
  <c r="AZ22" i="7"/>
  <c r="BA22" i="7"/>
  <c r="BB22" i="7"/>
  <c r="AU31" i="7"/>
  <c r="AV31" i="7"/>
  <c r="AW31" i="7"/>
  <c r="AX31" i="7"/>
  <c r="AY31" i="7"/>
  <c r="AZ31" i="7"/>
  <c r="BA31" i="7"/>
  <c r="BB31" i="7"/>
  <c r="AU38" i="7"/>
  <c r="AV38" i="7"/>
  <c r="AW38" i="7"/>
  <c r="AX38" i="7"/>
  <c r="AY38" i="7"/>
  <c r="AZ38" i="7"/>
  <c r="BA38" i="7"/>
  <c r="BB38" i="7"/>
  <c r="AU47" i="7"/>
  <c r="AV47" i="7"/>
  <c r="AW47" i="7"/>
  <c r="AX47" i="7"/>
  <c r="AY47" i="7"/>
  <c r="AZ47" i="7"/>
  <c r="BA47" i="7"/>
  <c r="BB47" i="7"/>
  <c r="AU57" i="7"/>
  <c r="AV57" i="7"/>
  <c r="AW57" i="7"/>
  <c r="AX57" i="7"/>
  <c r="AY57" i="7"/>
  <c r="AZ57" i="7"/>
  <c r="BA57" i="7"/>
  <c r="BB57" i="7"/>
  <c r="AU62" i="7"/>
  <c r="AU61" i="7" s="1"/>
  <c r="AV62" i="7"/>
  <c r="AV61" i="7" s="1"/>
  <c r="AW62" i="7"/>
  <c r="AW61" i="7" s="1"/>
  <c r="AX62" i="7"/>
  <c r="AX61" i="7" s="1"/>
  <c r="AY62" i="7"/>
  <c r="AY61" i="7" s="1"/>
  <c r="AZ62" i="7"/>
  <c r="AZ61" i="7" s="1"/>
  <c r="BA62" i="7"/>
  <c r="BA61" i="7" s="1"/>
  <c r="BB62" i="7"/>
  <c r="BB61" i="7" s="1"/>
  <c r="AU66" i="7"/>
  <c r="AV66" i="7"/>
  <c r="AW66" i="7"/>
  <c r="AX66" i="7"/>
  <c r="AY66" i="7"/>
  <c r="AZ66" i="7"/>
  <c r="BA66" i="7"/>
  <c r="BB66" i="7"/>
  <c r="AU73" i="7"/>
  <c r="AV73" i="7"/>
  <c r="AW73" i="7"/>
  <c r="AX73" i="7"/>
  <c r="AY73" i="7"/>
  <c r="AZ73" i="7"/>
  <c r="BA73" i="7"/>
  <c r="BB73" i="7"/>
  <c r="AU79" i="7"/>
  <c r="AV79" i="7"/>
  <c r="AW79" i="7"/>
  <c r="AX79" i="7"/>
  <c r="AY79" i="7"/>
  <c r="AZ79" i="7"/>
  <c r="BA79" i="7"/>
  <c r="BB79" i="7"/>
  <c r="AU83" i="7"/>
  <c r="AU82" i="7" s="1"/>
  <c r="AV83" i="7"/>
  <c r="AV82" i="7" s="1"/>
  <c r="AW83" i="7"/>
  <c r="AW82" i="7" s="1"/>
  <c r="AX83" i="7"/>
  <c r="AX82" i="7" s="1"/>
  <c r="AY83" i="7"/>
  <c r="AY82" i="7" s="1"/>
  <c r="AZ83" i="7"/>
  <c r="AZ82" i="7" s="1"/>
  <c r="BA83" i="7"/>
  <c r="BA82" i="7" s="1"/>
  <c r="BB83" i="7"/>
  <c r="BB82" i="7" s="1"/>
  <c r="AU89" i="7"/>
  <c r="AU88" i="7" s="1"/>
  <c r="AV89" i="7"/>
  <c r="AV88" i="7" s="1"/>
  <c r="AW89" i="7"/>
  <c r="AW88" i="7" s="1"/>
  <c r="AX89" i="7"/>
  <c r="AX88" i="7" s="1"/>
  <c r="AY89" i="7"/>
  <c r="AY88" i="7" s="1"/>
  <c r="AZ89" i="7"/>
  <c r="AZ88" i="7" s="1"/>
  <c r="BA89" i="7"/>
  <c r="BA88" i="7" s="1"/>
  <c r="BB89" i="7"/>
  <c r="BB88" i="7" s="1"/>
  <c r="AV94" i="7"/>
  <c r="AW94" i="7"/>
  <c r="AX94" i="7"/>
  <c r="AY94" i="7"/>
  <c r="BA94" i="7"/>
  <c r="AU99" i="7"/>
  <c r="AV99" i="7"/>
  <c r="AW99" i="7"/>
  <c r="AX99" i="7"/>
  <c r="AY99" i="7"/>
  <c r="AZ99" i="7"/>
  <c r="BA99" i="7"/>
  <c r="BB99" i="7"/>
  <c r="AM12" i="7"/>
  <c r="AI99" i="7"/>
  <c r="AJ99" i="7"/>
  <c r="AK99" i="7"/>
  <c r="AL99" i="7"/>
  <c r="AM99" i="7"/>
  <c r="AN99" i="7"/>
  <c r="AO99" i="7"/>
  <c r="AP99" i="7"/>
  <c r="AI94" i="7"/>
  <c r="AI93" i="7" s="1"/>
  <c r="AJ94" i="7"/>
  <c r="AK94" i="7"/>
  <c r="AK93" i="7" s="1"/>
  <c r="AL94" i="7"/>
  <c r="AM94" i="7"/>
  <c r="AM93" i="7" s="1"/>
  <c r="AN94" i="7"/>
  <c r="AO94" i="7"/>
  <c r="AP94" i="7"/>
  <c r="AI89" i="7"/>
  <c r="AI88" i="7" s="1"/>
  <c r="AJ89" i="7"/>
  <c r="AJ88" i="7" s="1"/>
  <c r="AK89" i="7"/>
  <c r="AK88" i="7" s="1"/>
  <c r="AL89" i="7"/>
  <c r="AL88" i="7" s="1"/>
  <c r="AM89" i="7"/>
  <c r="AM88" i="7" s="1"/>
  <c r="AN89" i="7"/>
  <c r="AN88" i="7" s="1"/>
  <c r="AO89" i="7"/>
  <c r="AO88" i="7" s="1"/>
  <c r="AP89" i="7"/>
  <c r="AP88" i="7" s="1"/>
  <c r="AI57" i="7"/>
  <c r="AJ57" i="7"/>
  <c r="AK57" i="7"/>
  <c r="AL57" i="7"/>
  <c r="AM57" i="7"/>
  <c r="AN57" i="7"/>
  <c r="AO57" i="7"/>
  <c r="AP57" i="7"/>
  <c r="AI62" i="7"/>
  <c r="AI61" i="7" s="1"/>
  <c r="AJ62" i="7"/>
  <c r="AJ61" i="7" s="1"/>
  <c r="AK62" i="7"/>
  <c r="AK61" i="7" s="1"/>
  <c r="AL62" i="7"/>
  <c r="AL61" i="7" s="1"/>
  <c r="AM62" i="7"/>
  <c r="AM61" i="7" s="1"/>
  <c r="AN62" i="7"/>
  <c r="AN61" i="7" s="1"/>
  <c r="AO62" i="7"/>
  <c r="AO61" i="7" s="1"/>
  <c r="AP62" i="7"/>
  <c r="AP61" i="7" s="1"/>
  <c r="AI66" i="7"/>
  <c r="AJ66" i="7"/>
  <c r="AK66" i="7"/>
  <c r="AL66" i="7"/>
  <c r="AM66" i="7"/>
  <c r="AN66" i="7"/>
  <c r="AO66" i="7"/>
  <c r="AP66" i="7"/>
  <c r="AI73" i="7"/>
  <c r="AJ73" i="7"/>
  <c r="AK73" i="7"/>
  <c r="AL73" i="7"/>
  <c r="AM73" i="7"/>
  <c r="AN73" i="7"/>
  <c r="AO73" i="7"/>
  <c r="AP73" i="7"/>
  <c r="AI79" i="7"/>
  <c r="AJ79" i="7"/>
  <c r="AK79" i="7"/>
  <c r="AL79" i="7"/>
  <c r="AM79" i="7"/>
  <c r="AN79" i="7"/>
  <c r="AO79" i="7"/>
  <c r="AP79" i="7"/>
  <c r="AI83" i="7"/>
  <c r="AI82" i="7" s="1"/>
  <c r="AJ83" i="7"/>
  <c r="AJ82" i="7" s="1"/>
  <c r="AK83" i="7"/>
  <c r="AK82" i="7" s="1"/>
  <c r="AL83" i="7"/>
  <c r="AL82" i="7" s="1"/>
  <c r="AM83" i="7"/>
  <c r="AM82" i="7" s="1"/>
  <c r="AN83" i="7"/>
  <c r="AN82" i="7" s="1"/>
  <c r="AO83" i="7"/>
  <c r="AO82" i="7" s="1"/>
  <c r="AP83" i="7"/>
  <c r="AP82" i="7" s="1"/>
  <c r="AI31" i="7"/>
  <c r="AJ31" i="7"/>
  <c r="AK31" i="7"/>
  <c r="AL31" i="7"/>
  <c r="AM31" i="7"/>
  <c r="AN31" i="7"/>
  <c r="AO31" i="7"/>
  <c r="AP31" i="7"/>
  <c r="AI38" i="7"/>
  <c r="AJ38" i="7"/>
  <c r="AK38" i="7"/>
  <c r="AL38" i="7"/>
  <c r="AM38" i="7"/>
  <c r="AN38" i="7"/>
  <c r="AO38" i="7"/>
  <c r="AP38" i="7"/>
  <c r="AI47" i="7"/>
  <c r="AJ47" i="7"/>
  <c r="AK47" i="7"/>
  <c r="AL47" i="7"/>
  <c r="AM47" i="7"/>
  <c r="AN47" i="7"/>
  <c r="AO47" i="7"/>
  <c r="AP47" i="7"/>
  <c r="AI5" i="7"/>
  <c r="AJ5" i="7"/>
  <c r="AK5" i="7"/>
  <c r="AL5" i="7"/>
  <c r="AM5" i="7"/>
  <c r="AN5" i="7"/>
  <c r="AO5" i="7"/>
  <c r="AP5" i="7"/>
  <c r="AI12" i="7"/>
  <c r="AJ12" i="7"/>
  <c r="AK12" i="7"/>
  <c r="AL12" i="7"/>
  <c r="AN12" i="7"/>
  <c r="AO12" i="7"/>
  <c r="AP12" i="7"/>
  <c r="AI22" i="7"/>
  <c r="AJ22" i="7"/>
  <c r="AK22" i="7"/>
  <c r="AL22" i="7"/>
  <c r="AM22" i="7"/>
  <c r="AN22" i="7"/>
  <c r="AO22" i="7"/>
  <c r="AP22" i="7"/>
  <c r="DR65" i="7" l="1"/>
  <c r="DR60" i="7" s="1"/>
  <c r="DC37" i="7"/>
  <c r="DC36" i="7" s="1"/>
  <c r="DC65" i="7"/>
  <c r="DC60" i="7" s="1"/>
  <c r="DO21" i="7"/>
  <c r="DO20" i="7" s="1"/>
  <c r="AJ93" i="7"/>
  <c r="AJ87" i="7" s="1"/>
  <c r="AL93" i="7"/>
  <c r="AL87" i="7" s="1"/>
  <c r="DD4" i="7"/>
  <c r="DD3" i="7" s="1"/>
  <c r="CR4" i="7"/>
  <c r="CR3" i="7" s="1"/>
  <c r="CR37" i="7"/>
  <c r="CR36" i="7" s="1"/>
  <c r="DE4" i="7"/>
  <c r="DE3" i="7" s="1"/>
  <c r="DA21" i="7"/>
  <c r="DA20" i="7" s="1"/>
  <c r="CP4" i="7"/>
  <c r="CP3" i="7" s="1"/>
  <c r="DB21" i="7"/>
  <c r="DB20" i="7" s="1"/>
  <c r="CS21" i="7"/>
  <c r="CS20" i="7" s="1"/>
  <c r="CP21" i="7"/>
  <c r="CP20" i="7" s="1"/>
  <c r="CZ65" i="7"/>
  <c r="CZ60" i="7" s="1"/>
  <c r="CM4" i="7"/>
  <c r="CM3" i="7" s="1"/>
  <c r="CM21" i="7"/>
  <c r="CM20" i="7" s="1"/>
  <c r="CM37" i="7"/>
  <c r="CM36" i="7" s="1"/>
  <c r="DD93" i="7"/>
  <c r="DD87" i="7" s="1"/>
  <c r="CZ21" i="7"/>
  <c r="CZ20" i="7" s="1"/>
  <c r="CQ4" i="7"/>
  <c r="CQ3" i="7" s="1"/>
  <c r="CQ21" i="7"/>
  <c r="CQ20" i="7" s="1"/>
  <c r="CQ65" i="7"/>
  <c r="CQ60" i="7" s="1"/>
  <c r="DE93" i="7"/>
  <c r="DE87" i="7" s="1"/>
  <c r="DR37" i="7"/>
  <c r="DR36" i="7" s="1"/>
  <c r="B31" i="7"/>
  <c r="B79" i="7"/>
  <c r="CN21" i="7"/>
  <c r="CN20" i="7" s="1"/>
  <c r="DF93" i="7"/>
  <c r="DF87" i="7" s="1"/>
  <c r="CY93" i="7"/>
  <c r="CY87" i="7" s="1"/>
  <c r="B94" i="7"/>
  <c r="CQ93" i="7"/>
  <c r="CQ87" i="7" s="1"/>
  <c r="CO21" i="7"/>
  <c r="CO20" i="7" s="1"/>
  <c r="CO37" i="7"/>
  <c r="CO36" i="7" s="1"/>
  <c r="DC93" i="7"/>
  <c r="DC87" i="7" s="1"/>
  <c r="CY4" i="7"/>
  <c r="CY3" i="7" s="1"/>
  <c r="CP37" i="7"/>
  <c r="CP36" i="7" s="1"/>
  <c r="CY21" i="7"/>
  <c r="CY20" i="7" s="1"/>
  <c r="CY37" i="7"/>
  <c r="CY36" i="7" s="1"/>
  <c r="DP21" i="7"/>
  <c r="DP20" i="7" s="1"/>
  <c r="B66" i="7"/>
  <c r="CN93" i="7"/>
  <c r="CN87" i="7" s="1"/>
  <c r="DQ65" i="7"/>
  <c r="DQ60" i="7" s="1"/>
  <c r="B89" i="7"/>
  <c r="B88" i="7" s="1"/>
  <c r="AP93" i="7"/>
  <c r="AP87" i="7" s="1"/>
  <c r="CR93" i="7"/>
  <c r="CR87" i="7" s="1"/>
  <c r="CY65" i="7"/>
  <c r="CY60" i="7" s="1"/>
  <c r="DD65" i="7"/>
  <c r="DD60" i="7" s="1"/>
  <c r="DE65" i="7"/>
  <c r="DE60" i="7" s="1"/>
  <c r="DF65" i="7"/>
  <c r="DF60" i="7" s="1"/>
  <c r="DO65" i="7"/>
  <c r="DO60" i="7" s="1"/>
  <c r="DP65" i="7"/>
  <c r="DP60" i="7" s="1"/>
  <c r="CR65" i="7"/>
  <c r="CR60" i="7" s="1"/>
  <c r="CM65" i="7"/>
  <c r="CM60" i="7" s="1"/>
  <c r="CN65" i="7"/>
  <c r="CN60" i="7" s="1"/>
  <c r="DO37" i="7"/>
  <c r="DO36" i="7" s="1"/>
  <c r="B47" i="7"/>
  <c r="DP37" i="7"/>
  <c r="DP36" i="7" s="1"/>
  <c r="DQ37" i="7"/>
  <c r="DQ36" i="7" s="1"/>
  <c r="CQ37" i="7"/>
  <c r="CQ36" i="7" s="1"/>
  <c r="CN37" i="7"/>
  <c r="CN36" i="7" s="1"/>
  <c r="CR21" i="7"/>
  <c r="CR20" i="7" s="1"/>
  <c r="CT21" i="7"/>
  <c r="CT20" i="7" s="1"/>
  <c r="DC4" i="7"/>
  <c r="DC3" i="7" s="1"/>
  <c r="DO4" i="7"/>
  <c r="DO3" i="7" s="1"/>
  <c r="DF4" i="7"/>
  <c r="DF3" i="7" s="1"/>
  <c r="DP4" i="7"/>
  <c r="DP3" i="7" s="1"/>
  <c r="DQ4" i="7"/>
  <c r="DQ3" i="7" s="1"/>
  <c r="DR4" i="7"/>
  <c r="DR3" i="7" s="1"/>
  <c r="CS4" i="7"/>
  <c r="CS3" i="7" s="1"/>
  <c r="CN4" i="7"/>
  <c r="CN3" i="7" s="1"/>
  <c r="CT4" i="7"/>
  <c r="CT3" i="7" s="1"/>
  <c r="CO4" i="7"/>
  <c r="CO3" i="7" s="1"/>
  <c r="B57" i="7"/>
  <c r="CM93" i="7"/>
  <c r="CM87" i="7" s="1"/>
  <c r="B5" i="7"/>
  <c r="B38" i="7"/>
  <c r="B99" i="7"/>
  <c r="CP65" i="7"/>
  <c r="CP60" i="7" s="1"/>
  <c r="CO65" i="7"/>
  <c r="CO60" i="7" s="1"/>
  <c r="DJ38" i="7"/>
  <c r="DJ37" i="7" s="1"/>
  <c r="DJ36" i="7" s="1"/>
  <c r="DI38" i="7"/>
  <c r="DI37" i="7" s="1"/>
  <c r="DI36" i="7" s="1"/>
  <c r="DH38" i="7"/>
  <c r="DB4" i="7"/>
  <c r="DB3" i="7" s="1"/>
  <c r="DA4" i="7"/>
  <c r="DA3" i="7" s="1"/>
  <c r="CZ4" i="7"/>
  <c r="CZ3" i="7" s="1"/>
  <c r="CT65" i="7"/>
  <c r="CT60" i="7" s="1"/>
  <c r="CS65" i="7"/>
  <c r="CS60" i="7" s="1"/>
  <c r="DH57" i="7"/>
  <c r="DB93" i="7"/>
  <c r="DB87" i="7" s="1"/>
  <c r="DA93" i="7"/>
  <c r="DA87" i="7" s="1"/>
  <c r="CZ93" i="7"/>
  <c r="CZ87" i="7" s="1"/>
  <c r="CT37" i="7"/>
  <c r="CT36" i="7" s="1"/>
  <c r="CS37" i="7"/>
  <c r="CS36" i="7" s="1"/>
  <c r="B83" i="7"/>
  <c r="B82" i="7" s="1"/>
  <c r="B73" i="7"/>
  <c r="B22" i="7"/>
  <c r="B12" i="7"/>
  <c r="DV99" i="7"/>
  <c r="DV93" i="7" s="1"/>
  <c r="DV87" i="7" s="1"/>
  <c r="DU99" i="7"/>
  <c r="DU93" i="7" s="1"/>
  <c r="DU87" i="7" s="1"/>
  <c r="DU31" i="7"/>
  <c r="DU21" i="7" s="1"/>
  <c r="DU20" i="7" s="1"/>
  <c r="DT31" i="7"/>
  <c r="DT21" i="7" s="1"/>
  <c r="DT20" i="7" s="1"/>
  <c r="DB65" i="7"/>
  <c r="DB60" i="7" s="1"/>
  <c r="DA65" i="7"/>
  <c r="DA60" i="7" s="1"/>
  <c r="DO93" i="7"/>
  <c r="DO87" i="7" s="1"/>
  <c r="DQ21" i="7"/>
  <c r="DQ20" i="7" s="1"/>
  <c r="CP93" i="7"/>
  <c r="CP87" i="7" s="1"/>
  <c r="CO93" i="7"/>
  <c r="CO87" i="7" s="1"/>
  <c r="DP93" i="7"/>
  <c r="DP87" i="7" s="1"/>
  <c r="DQ93" i="7"/>
  <c r="DQ87" i="7" s="1"/>
  <c r="DR93" i="7"/>
  <c r="DR87" i="7" s="1"/>
  <c r="DR21" i="7"/>
  <c r="DR20" i="7" s="1"/>
  <c r="DS4" i="7"/>
  <c r="DS3" i="7" s="1"/>
  <c r="DT4" i="7"/>
  <c r="DT3" i="7" s="1"/>
  <c r="DU4" i="7"/>
  <c r="DU3" i="7" s="1"/>
  <c r="DV4" i="7"/>
  <c r="DV3" i="7" s="1"/>
  <c r="DS21" i="7"/>
  <c r="DS20" i="7" s="1"/>
  <c r="DV21" i="7"/>
  <c r="DV20" i="7" s="1"/>
  <c r="CT93" i="7"/>
  <c r="CT87" i="7" s="1"/>
  <c r="CS93" i="7"/>
  <c r="CS87" i="7" s="1"/>
  <c r="DS37" i="7"/>
  <c r="DS36" i="7" s="1"/>
  <c r="DT37" i="7"/>
  <c r="DT36" i="7" s="1"/>
  <c r="DU37" i="7"/>
  <c r="DU36" i="7" s="1"/>
  <c r="DV37" i="7"/>
  <c r="DV36" i="7" s="1"/>
  <c r="DS65" i="7"/>
  <c r="DS60" i="7" s="1"/>
  <c r="DU65" i="7"/>
  <c r="DU60" i="7" s="1"/>
  <c r="DV65" i="7"/>
  <c r="DV60" i="7" s="1"/>
  <c r="DT65" i="7"/>
  <c r="DT60" i="7" s="1"/>
  <c r="DS93" i="7"/>
  <c r="DS87" i="7" s="1"/>
  <c r="DT93" i="7"/>
  <c r="DT87" i="7" s="1"/>
  <c r="DA37" i="7"/>
  <c r="DA36" i="7" s="1"/>
  <c r="DB37" i="7"/>
  <c r="DB36" i="7" s="1"/>
  <c r="CZ37" i="7"/>
  <c r="CZ36" i="7" s="1"/>
  <c r="DF37" i="7"/>
  <c r="DF36" i="7" s="1"/>
  <c r="DE37" i="7"/>
  <c r="DE36" i="7" s="1"/>
  <c r="DD37" i="7"/>
  <c r="DD36" i="7" s="1"/>
  <c r="DF21" i="7"/>
  <c r="DF20" i="7" s="1"/>
  <c r="DE21" i="7"/>
  <c r="DE20" i="7" s="1"/>
  <c r="DD21" i="7"/>
  <c r="DD20" i="7" s="1"/>
  <c r="DC21" i="7"/>
  <c r="DC20" i="7" s="1"/>
  <c r="BG37" i="7"/>
  <c r="BG36" i="7" s="1"/>
  <c r="BH37" i="7"/>
  <c r="BH36" i="7" s="1"/>
  <c r="CA4" i="7"/>
  <c r="CA3" i="7" s="1"/>
  <c r="CB4" i="7"/>
  <c r="CB3" i="7" s="1"/>
  <c r="CC4" i="7"/>
  <c r="CC3" i="7" s="1"/>
  <c r="CD4" i="7"/>
  <c r="CD3" i="7" s="1"/>
  <c r="CE4" i="7"/>
  <c r="CE3" i="7" s="1"/>
  <c r="CF4" i="7"/>
  <c r="CF3" i="7" s="1"/>
  <c r="CG4" i="7"/>
  <c r="CG3" i="7" s="1"/>
  <c r="CH4" i="7"/>
  <c r="CH3" i="7" s="1"/>
  <c r="CA21" i="7"/>
  <c r="CA20" i="7" s="1"/>
  <c r="CB21" i="7"/>
  <c r="CB20" i="7" s="1"/>
  <c r="CC21" i="7"/>
  <c r="CC20" i="7" s="1"/>
  <c r="CD21" i="7"/>
  <c r="CD20" i="7" s="1"/>
  <c r="CE21" i="7"/>
  <c r="CE20" i="7" s="1"/>
  <c r="CF21" i="7"/>
  <c r="CF20" i="7" s="1"/>
  <c r="CG21" i="7"/>
  <c r="CG20" i="7" s="1"/>
  <c r="CH21" i="7"/>
  <c r="CH20" i="7" s="1"/>
  <c r="CA65" i="7"/>
  <c r="CA60" i="7" s="1"/>
  <c r="CB65" i="7"/>
  <c r="CB60" i="7" s="1"/>
  <c r="CC65" i="7"/>
  <c r="CC60" i="7" s="1"/>
  <c r="CD65" i="7"/>
  <c r="CD60" i="7" s="1"/>
  <c r="CE65" i="7"/>
  <c r="CE60" i="7" s="1"/>
  <c r="CF65" i="7"/>
  <c r="CF60" i="7" s="1"/>
  <c r="CG65" i="7"/>
  <c r="CG60" i="7" s="1"/>
  <c r="CH65" i="7"/>
  <c r="CH60" i="7" s="1"/>
  <c r="BI37" i="7"/>
  <c r="BI36" i="7" s="1"/>
  <c r="BJ37" i="7"/>
  <c r="BJ36" i="7" s="1"/>
  <c r="BK37" i="7"/>
  <c r="BK36" i="7" s="1"/>
  <c r="BL37" i="7"/>
  <c r="BL36" i="7" s="1"/>
  <c r="BM37" i="7"/>
  <c r="BM36" i="7" s="1"/>
  <c r="BN37" i="7"/>
  <c r="BN36" i="7" s="1"/>
  <c r="DG37" i="7"/>
  <c r="DG36" i="7" s="1"/>
  <c r="CA37" i="7"/>
  <c r="CA36" i="7" s="1"/>
  <c r="CF37" i="7"/>
  <c r="CF36" i="7" s="1"/>
  <c r="CG37" i="7"/>
  <c r="CG36" i="7" s="1"/>
  <c r="CB37" i="7"/>
  <c r="CB36" i="7" s="1"/>
  <c r="CE37" i="7"/>
  <c r="CE36" i="7" s="1"/>
  <c r="CC37" i="7"/>
  <c r="CC36" i="7" s="1"/>
  <c r="CD37" i="7"/>
  <c r="CD36" i="7" s="1"/>
  <c r="CH37" i="7"/>
  <c r="CH36" i="7" s="1"/>
  <c r="CE93" i="7"/>
  <c r="CE87" i="7" s="1"/>
  <c r="CF93" i="7"/>
  <c r="CF87" i="7" s="1"/>
  <c r="CG93" i="7"/>
  <c r="CG87" i="7" s="1"/>
  <c r="CH93" i="7"/>
  <c r="CH87" i="7" s="1"/>
  <c r="CA93" i="7"/>
  <c r="CA87" i="7" s="1"/>
  <c r="CD93" i="7"/>
  <c r="CD87" i="7" s="1"/>
  <c r="CB93" i="7"/>
  <c r="CB87" i="7" s="1"/>
  <c r="CC93" i="7"/>
  <c r="CC87" i="7" s="1"/>
  <c r="BH4" i="7"/>
  <c r="BH3" i="7" s="1"/>
  <c r="BK4" i="7"/>
  <c r="BK3" i="7" s="1"/>
  <c r="BM4" i="7"/>
  <c r="BM3" i="7" s="1"/>
  <c r="DG4" i="7"/>
  <c r="DG3" i="7" s="1"/>
  <c r="DI4" i="7"/>
  <c r="DI3" i="7" s="1"/>
  <c r="BG21" i="7"/>
  <c r="BG20" i="7" s="1"/>
  <c r="BI21" i="7"/>
  <c r="BI20" i="7" s="1"/>
  <c r="BK21" i="7"/>
  <c r="BK20" i="7" s="1"/>
  <c r="BM21" i="7"/>
  <c r="BM20" i="7" s="1"/>
  <c r="DG21" i="7"/>
  <c r="DG20" i="7" s="1"/>
  <c r="DI21" i="7"/>
  <c r="DI20" i="7" s="1"/>
  <c r="BG65" i="7"/>
  <c r="BG60" i="7" s="1"/>
  <c r="BH65" i="7"/>
  <c r="BH60" i="7" s="1"/>
  <c r="BI65" i="7"/>
  <c r="BI60" i="7" s="1"/>
  <c r="BJ65" i="7"/>
  <c r="BJ60" i="7" s="1"/>
  <c r="BK65" i="7"/>
  <c r="BK60" i="7" s="1"/>
  <c r="BL65" i="7"/>
  <c r="BL60" i="7" s="1"/>
  <c r="BM65" i="7"/>
  <c r="BM60" i="7" s="1"/>
  <c r="BN65" i="7"/>
  <c r="BN60" i="7" s="1"/>
  <c r="DG65" i="7"/>
  <c r="DG60" i="7" s="1"/>
  <c r="DH65" i="7"/>
  <c r="DH60" i="7" s="1"/>
  <c r="DI65" i="7"/>
  <c r="DI60" i="7" s="1"/>
  <c r="DJ65" i="7"/>
  <c r="DJ60" i="7" s="1"/>
  <c r="BG93" i="7"/>
  <c r="BG87" i="7" s="1"/>
  <c r="BH93" i="7"/>
  <c r="BH87" i="7" s="1"/>
  <c r="BI93" i="7"/>
  <c r="BI87" i="7" s="1"/>
  <c r="BJ93" i="7"/>
  <c r="BJ87" i="7" s="1"/>
  <c r="BK93" i="7"/>
  <c r="BK87" i="7" s="1"/>
  <c r="BL93" i="7"/>
  <c r="BL87" i="7" s="1"/>
  <c r="BM93" i="7"/>
  <c r="BM87" i="7" s="1"/>
  <c r="BN93" i="7"/>
  <c r="BN87" i="7" s="1"/>
  <c r="DG93" i="7"/>
  <c r="DG87" i="7" s="1"/>
  <c r="DH93" i="7"/>
  <c r="DH87" i="7" s="1"/>
  <c r="DI93" i="7"/>
  <c r="DI87" i="7" s="1"/>
  <c r="DJ93" i="7"/>
  <c r="DJ87" i="7" s="1"/>
  <c r="BG4" i="7"/>
  <c r="BG3" i="7" s="1"/>
  <c r="BI4" i="7"/>
  <c r="BI3" i="7" s="1"/>
  <c r="BJ4" i="7"/>
  <c r="BJ3" i="7" s="1"/>
  <c r="BL4" i="7"/>
  <c r="BL3" i="7" s="1"/>
  <c r="BN4" i="7"/>
  <c r="BN3" i="7" s="1"/>
  <c r="DH4" i="7"/>
  <c r="DH3" i="7" s="1"/>
  <c r="DJ4" i="7"/>
  <c r="DJ3" i="7" s="1"/>
  <c r="BH21" i="7"/>
  <c r="BH20" i="7" s="1"/>
  <c r="BJ21" i="7"/>
  <c r="BJ20" i="7" s="1"/>
  <c r="BL21" i="7"/>
  <c r="BL20" i="7" s="1"/>
  <c r="BN21" i="7"/>
  <c r="BN20" i="7" s="1"/>
  <c r="DH21" i="7"/>
  <c r="DH20" i="7" s="1"/>
  <c r="DJ21" i="7"/>
  <c r="DJ20" i="7" s="1"/>
  <c r="AO93" i="7"/>
  <c r="AO87" i="7" s="1"/>
  <c r="BB93" i="7"/>
  <c r="BB87" i="7" s="1"/>
  <c r="BA93" i="7"/>
  <c r="BA87" i="7" s="1"/>
  <c r="AU21" i="7"/>
  <c r="AU20" i="7" s="1"/>
  <c r="AW21" i="7"/>
  <c r="AW20" i="7" s="1"/>
  <c r="AX21" i="7"/>
  <c r="AX20" i="7" s="1"/>
  <c r="AY21" i="7"/>
  <c r="AY20" i="7" s="1"/>
  <c r="AZ21" i="7"/>
  <c r="AZ20" i="7" s="1"/>
  <c r="BB21" i="7"/>
  <c r="BB20" i="7" s="1"/>
  <c r="AU37" i="7"/>
  <c r="AU36" i="7" s="1"/>
  <c r="AX37" i="7"/>
  <c r="AX36" i="7" s="1"/>
  <c r="AZ37" i="7"/>
  <c r="AZ36" i="7" s="1"/>
  <c r="BB37" i="7"/>
  <c r="BB36" i="7" s="1"/>
  <c r="AV93" i="7"/>
  <c r="AV87" i="7" s="1"/>
  <c r="AZ93" i="7"/>
  <c r="AZ87" i="7" s="1"/>
  <c r="AU65" i="7"/>
  <c r="AU60" i="7" s="1"/>
  <c r="AV65" i="7"/>
  <c r="AV60" i="7" s="1"/>
  <c r="AW65" i="7"/>
  <c r="AW60" i="7" s="1"/>
  <c r="AX65" i="7"/>
  <c r="AX60" i="7" s="1"/>
  <c r="AY65" i="7"/>
  <c r="AY60" i="7" s="1"/>
  <c r="AZ65" i="7"/>
  <c r="AZ60" i="7" s="1"/>
  <c r="BA65" i="7"/>
  <c r="BA60" i="7" s="1"/>
  <c r="BB65" i="7"/>
  <c r="BB60" i="7" s="1"/>
  <c r="AU93" i="7"/>
  <c r="AU87" i="7" s="1"/>
  <c r="AY93" i="7"/>
  <c r="AY87" i="7" s="1"/>
  <c r="AK37" i="7"/>
  <c r="AK36" i="7" s="1"/>
  <c r="AL37" i="7"/>
  <c r="AL36" i="7" s="1"/>
  <c r="AM37" i="7"/>
  <c r="AM36" i="7" s="1"/>
  <c r="AN37" i="7"/>
  <c r="AN36" i="7" s="1"/>
  <c r="AO37" i="7"/>
  <c r="AO36" i="7" s="1"/>
  <c r="AP37" i="7"/>
  <c r="AP36" i="7" s="1"/>
  <c r="AW93" i="7"/>
  <c r="AW87" i="7" s="1"/>
  <c r="AV21" i="7"/>
  <c r="AV20" i="7" s="1"/>
  <c r="BA21" i="7"/>
  <c r="BA20" i="7" s="1"/>
  <c r="AV37" i="7"/>
  <c r="AV36" i="7" s="1"/>
  <c r="AW37" i="7"/>
  <c r="AW36" i="7" s="1"/>
  <c r="AY37" i="7"/>
  <c r="AY36" i="7" s="1"/>
  <c r="BA37" i="7"/>
  <c r="BA36" i="7" s="1"/>
  <c r="AX93" i="7"/>
  <c r="AX87" i="7" s="1"/>
  <c r="AW4" i="7"/>
  <c r="AW3" i="7" s="1"/>
  <c r="AV4" i="7"/>
  <c r="AV3" i="7" s="1"/>
  <c r="AZ4" i="7"/>
  <c r="AZ3" i="7" s="1"/>
  <c r="AU4" i="7"/>
  <c r="AU3" i="7" s="1"/>
  <c r="BA4" i="7"/>
  <c r="BA3" i="7" s="1"/>
  <c r="AY4" i="7"/>
  <c r="AY3" i="7" s="1"/>
  <c r="AX4" i="7"/>
  <c r="AX3" i="7" s="1"/>
  <c r="BB4" i="7"/>
  <c r="BB3" i="7" s="1"/>
  <c r="AM65" i="7"/>
  <c r="AM60" i="7" s="1"/>
  <c r="AJ37" i="7"/>
  <c r="AJ36" i="7" s="1"/>
  <c r="AN65" i="7"/>
  <c r="AN60" i="7" s="1"/>
  <c r="AO65" i="7"/>
  <c r="AO60" i="7" s="1"/>
  <c r="AP65" i="7"/>
  <c r="AP60" i="7" s="1"/>
  <c r="AI37" i="7"/>
  <c r="AI36" i="7" s="1"/>
  <c r="AI87" i="7"/>
  <c r="AK87" i="7"/>
  <c r="AI65" i="7"/>
  <c r="AI60" i="7" s="1"/>
  <c r="AL65" i="7"/>
  <c r="AL60" i="7" s="1"/>
  <c r="AK65" i="7"/>
  <c r="AK60" i="7" s="1"/>
  <c r="AJ65" i="7"/>
  <c r="AJ60" i="7" s="1"/>
  <c r="AJ4" i="7"/>
  <c r="AJ3" i="7" s="1"/>
  <c r="AK4" i="7"/>
  <c r="AK3" i="7" s="1"/>
  <c r="AL4" i="7"/>
  <c r="AL3" i="7" s="1"/>
  <c r="AI4" i="7"/>
  <c r="AI3" i="7" s="1"/>
  <c r="AM4" i="7"/>
  <c r="AM3" i="7" s="1"/>
  <c r="AO4" i="7"/>
  <c r="AO3" i="7" s="1"/>
  <c r="AN4" i="7"/>
  <c r="AN3" i="7" s="1"/>
  <c r="AP4" i="7"/>
  <c r="AP3" i="7" s="1"/>
  <c r="AN93" i="7"/>
  <c r="AN87" i="7" s="1"/>
  <c r="AM87" i="7"/>
  <c r="AI21" i="7"/>
  <c r="AI20" i="7" s="1"/>
  <c r="AJ21" i="7"/>
  <c r="AJ20" i="7" s="1"/>
  <c r="AK21" i="7"/>
  <c r="AK20" i="7" s="1"/>
  <c r="AL21" i="7"/>
  <c r="AL20" i="7" s="1"/>
  <c r="AM21" i="7"/>
  <c r="AM20" i="7" s="1"/>
  <c r="AN21" i="7"/>
  <c r="AN20" i="7" s="1"/>
  <c r="AO21" i="7"/>
  <c r="AO20" i="7" s="1"/>
  <c r="AP21" i="7"/>
  <c r="AP20" i="7" s="1"/>
  <c r="AR88" i="6"/>
  <c r="B21" i="7" l="1"/>
  <c r="B20" i="7" s="1"/>
  <c r="B65" i="7"/>
  <c r="B60" i="7" s="1"/>
  <c r="B93" i="7"/>
  <c r="B87" i="7" s="1"/>
  <c r="CY117" i="7"/>
  <c r="DP117" i="7"/>
  <c r="DO117" i="7"/>
  <c r="DC117" i="7"/>
  <c r="DD117" i="7"/>
  <c r="DE117" i="7"/>
  <c r="DQ117" i="7"/>
  <c r="CM117" i="7"/>
  <c r="CQ117" i="7"/>
  <c r="CN117" i="7"/>
  <c r="B4" i="7"/>
  <c r="B3" i="7" s="1"/>
  <c r="B37" i="7"/>
  <c r="B36" i="7" s="1"/>
  <c r="CP117" i="7"/>
  <c r="CO117" i="7"/>
  <c r="DH37" i="7"/>
  <c r="DH36" i="7" s="1"/>
  <c r="DH117" i="7" s="1"/>
  <c r="CR117" i="7"/>
  <c r="DR117" i="7"/>
  <c r="CT117" i="7"/>
  <c r="CS117" i="7"/>
  <c r="DA117" i="7"/>
  <c r="DB117" i="7"/>
  <c r="CZ117" i="7"/>
  <c r="DF117" i="7"/>
  <c r="DV117" i="7"/>
  <c r="DS117" i="7"/>
  <c r="DT117" i="7"/>
  <c r="DU117" i="7"/>
  <c r="DJ117" i="7"/>
  <c r="BJ117" i="7"/>
  <c r="BK117" i="7"/>
  <c r="BL117" i="7"/>
  <c r="BM117" i="7"/>
  <c r="BN117" i="7"/>
  <c r="DG117" i="7"/>
  <c r="DI117" i="7"/>
  <c r="BI117" i="7"/>
  <c r="BH117" i="7"/>
  <c r="CA117" i="7"/>
  <c r="CE117" i="7"/>
  <c r="BG117" i="7"/>
  <c r="CG117" i="7"/>
  <c r="CC117" i="7"/>
  <c r="CB117" i="7"/>
  <c r="CH117" i="7"/>
  <c r="CF117" i="7"/>
  <c r="CD117" i="7"/>
  <c r="BA117" i="7"/>
  <c r="AV117" i="7"/>
  <c r="AW117" i="7"/>
  <c r="BB117" i="7"/>
  <c r="AU117" i="7"/>
  <c r="AX117" i="7"/>
  <c r="AY117" i="7"/>
  <c r="AZ117" i="7"/>
  <c r="AN117" i="7"/>
  <c r="AP117" i="7"/>
  <c r="AM117" i="7"/>
  <c r="AO117" i="7"/>
  <c r="AK117" i="7"/>
  <c r="AI117" i="7"/>
  <c r="AL117" i="7"/>
  <c r="AJ117" i="7"/>
  <c r="B117" i="7" l="1"/>
  <c r="K79" i="7" l="1"/>
  <c r="L79" i="7"/>
  <c r="M79" i="7"/>
  <c r="N79" i="7"/>
  <c r="C73" i="7" l="1"/>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Q73" i="7"/>
  <c r="AR73" i="7"/>
  <c r="AS73" i="7"/>
  <c r="AT73" i="7"/>
  <c r="BC73" i="7"/>
  <c r="BD73" i="7"/>
  <c r="BE73" i="7"/>
  <c r="BF73" i="7"/>
  <c r="BO73" i="7"/>
  <c r="BP73" i="7"/>
  <c r="BQ73" i="7"/>
  <c r="BR73" i="7"/>
  <c r="BS73" i="7"/>
  <c r="BT73" i="7"/>
  <c r="BU73" i="7"/>
  <c r="BV73" i="7"/>
  <c r="BW73" i="7"/>
  <c r="BX73" i="7"/>
  <c r="BY73" i="7"/>
  <c r="BZ73" i="7"/>
  <c r="CI73" i="7"/>
  <c r="CJ73" i="7"/>
  <c r="CK73" i="7"/>
  <c r="CL73" i="7"/>
  <c r="CU73" i="7"/>
  <c r="CV73" i="7"/>
  <c r="CW73" i="7"/>
  <c r="CX73" i="7"/>
  <c r="DK73" i="7"/>
  <c r="DL73" i="7"/>
  <c r="DM73" i="7"/>
  <c r="DN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B99" i="7" l="1"/>
  <c r="FA99" i="7"/>
  <c r="EZ99" i="7"/>
  <c r="EY99" i="7"/>
  <c r="FB94" i="7"/>
  <c r="FA94" i="7"/>
  <c r="EZ94" i="7"/>
  <c r="EY94" i="7"/>
  <c r="FB89" i="7"/>
  <c r="FB88" i="7" s="1"/>
  <c r="FA89" i="7"/>
  <c r="FA88" i="7" s="1"/>
  <c r="EZ89" i="7"/>
  <c r="EZ88" i="7" s="1"/>
  <c r="EY89" i="7"/>
  <c r="EY88" i="7" s="1"/>
  <c r="FB83" i="7"/>
  <c r="FB82" i="7" s="1"/>
  <c r="FA83" i="7"/>
  <c r="FA82" i="7" s="1"/>
  <c r="EZ83" i="7"/>
  <c r="EZ82" i="7" s="1"/>
  <c r="EY83" i="7"/>
  <c r="EY82" i="7" s="1"/>
  <c r="FB79" i="7"/>
  <c r="FA79" i="7"/>
  <c r="EZ79" i="7"/>
  <c r="EY79" i="7"/>
  <c r="FB66" i="7"/>
  <c r="FA66" i="7"/>
  <c r="EZ66" i="7"/>
  <c r="EY66" i="7"/>
  <c r="FB62" i="7"/>
  <c r="FB61" i="7" s="1"/>
  <c r="FA62" i="7"/>
  <c r="FA61" i="7" s="1"/>
  <c r="EZ62" i="7"/>
  <c r="EZ61" i="7" s="1"/>
  <c r="EY62" i="7"/>
  <c r="EY61" i="7" s="1"/>
  <c r="FB57" i="7"/>
  <c r="FA57" i="7"/>
  <c r="EZ57" i="7"/>
  <c r="EY57" i="7"/>
  <c r="FB47" i="7"/>
  <c r="FA47" i="7"/>
  <c r="EZ47" i="7"/>
  <c r="EY47" i="7"/>
  <c r="FB38" i="7"/>
  <c r="FA38" i="7"/>
  <c r="EZ38" i="7"/>
  <c r="EY38" i="7"/>
  <c r="FB31" i="7"/>
  <c r="FA31" i="7"/>
  <c r="EZ31" i="7"/>
  <c r="EY31" i="7"/>
  <c r="FB22" i="7"/>
  <c r="FA22" i="7"/>
  <c r="EZ22" i="7"/>
  <c r="EY22" i="7"/>
  <c r="FB12" i="7"/>
  <c r="FA12" i="7"/>
  <c r="EZ12" i="7"/>
  <c r="EY12" i="7"/>
  <c r="FB5" i="7"/>
  <c r="FA5" i="7"/>
  <c r="EZ5" i="7"/>
  <c r="EY5" i="7"/>
  <c r="FA37" i="7" l="1"/>
  <c r="FA36" i="7" s="1"/>
  <c r="EY21" i="7"/>
  <c r="EY20" i="7" s="1"/>
  <c r="FB21" i="7"/>
  <c r="FB20" i="7" s="1"/>
  <c r="EY4" i="7"/>
  <c r="EY3" i="7" s="1"/>
  <c r="FB37" i="7"/>
  <c r="FB36" i="7" s="1"/>
  <c r="FA21" i="7"/>
  <c r="FA20" i="7" s="1"/>
  <c r="EZ93" i="7"/>
  <c r="EZ87" i="7" s="1"/>
  <c r="FA93" i="7"/>
  <c r="FA87" i="7" s="1"/>
  <c r="EY93" i="7"/>
  <c r="EY87" i="7" s="1"/>
  <c r="FB93" i="7"/>
  <c r="FB87" i="7" s="1"/>
  <c r="EY37" i="7"/>
  <c r="EY36" i="7" s="1"/>
  <c r="EZ37" i="7"/>
  <c r="EZ36" i="7" s="1"/>
  <c r="EY65" i="7"/>
  <c r="EY60" i="7" s="1"/>
  <c r="EZ65" i="7"/>
  <c r="EZ60" i="7" s="1"/>
  <c r="FA4" i="7"/>
  <c r="FA3" i="7" s="1"/>
  <c r="FA65" i="7"/>
  <c r="FA60" i="7" s="1"/>
  <c r="FB4" i="7"/>
  <c r="FB3" i="7" s="1"/>
  <c r="EZ21" i="7"/>
  <c r="EZ20" i="7" s="1"/>
  <c r="FB65" i="7"/>
  <c r="FB60" i="7" s="1"/>
  <c r="EZ4" i="7"/>
  <c r="EZ3" i="7" s="1"/>
  <c r="EZ117" i="7" l="1"/>
  <c r="FB117" i="7"/>
  <c r="EY117" i="7"/>
  <c r="FA117" i="7"/>
  <c r="FR99" i="7"/>
  <c r="FQ99" i="7"/>
  <c r="FP99" i="7"/>
  <c r="FO99" i="7"/>
  <c r="FN99" i="7"/>
  <c r="FM99" i="7"/>
  <c r="FL99" i="7"/>
  <c r="FK99" i="7"/>
  <c r="FJ99" i="7"/>
  <c r="FI99" i="7"/>
  <c r="FH99" i="7"/>
  <c r="FG99" i="7"/>
  <c r="FF99" i="7"/>
  <c r="FE99" i="7"/>
  <c r="FD99" i="7"/>
  <c r="FC99" i="7"/>
  <c r="EX99" i="7"/>
  <c r="EW99" i="7"/>
  <c r="EV99" i="7"/>
  <c r="EU99" i="7"/>
  <c r="ET99" i="7"/>
  <c r="ES99" i="7"/>
  <c r="ER99" i="7"/>
  <c r="EQ99" i="7"/>
  <c r="EP99" i="7"/>
  <c r="EO99" i="7"/>
  <c r="EN99" i="7"/>
  <c r="EM99" i="7"/>
  <c r="EL99" i="7"/>
  <c r="EK99" i="7"/>
  <c r="EJ99" i="7"/>
  <c r="EI99" i="7"/>
  <c r="EH99" i="7"/>
  <c r="EG99" i="7"/>
  <c r="EF99" i="7"/>
  <c r="EE99" i="7"/>
  <c r="ED99" i="7"/>
  <c r="EC99" i="7"/>
  <c r="EB99" i="7"/>
  <c r="EA99" i="7"/>
  <c r="DZ99" i="7"/>
  <c r="DY99" i="7"/>
  <c r="DX99" i="7"/>
  <c r="DW99" i="7"/>
  <c r="DN99" i="7"/>
  <c r="DM99" i="7"/>
  <c r="DL99" i="7"/>
  <c r="DK99" i="7"/>
  <c r="CX99" i="7"/>
  <c r="CW99" i="7"/>
  <c r="CV99" i="7"/>
  <c r="CU99" i="7"/>
  <c r="CL99" i="7"/>
  <c r="CK99" i="7"/>
  <c r="CJ99" i="7"/>
  <c r="CI99" i="7"/>
  <c r="BZ99" i="7"/>
  <c r="BY99" i="7"/>
  <c r="BX99" i="7"/>
  <c r="BW99" i="7"/>
  <c r="BV99" i="7"/>
  <c r="BU99" i="7"/>
  <c r="BT99" i="7"/>
  <c r="BS99" i="7"/>
  <c r="BR99" i="7"/>
  <c r="BQ99" i="7"/>
  <c r="BP99" i="7"/>
  <c r="BO99" i="7"/>
  <c r="BF99" i="7"/>
  <c r="BE99" i="7"/>
  <c r="BD99" i="7"/>
  <c r="BC99" i="7"/>
  <c r="AT99" i="7"/>
  <c r="AS99" i="7"/>
  <c r="AR99" i="7"/>
  <c r="AQ99" i="7"/>
  <c r="AH99" i="7"/>
  <c r="AG99" i="7"/>
  <c r="AF99" i="7"/>
  <c r="AE99" i="7"/>
  <c r="AD99" i="7"/>
  <c r="AC99" i="7"/>
  <c r="AB99" i="7"/>
  <c r="AA99" i="7"/>
  <c r="Z99" i="7"/>
  <c r="Y99" i="7"/>
  <c r="X99" i="7"/>
  <c r="W99" i="7"/>
  <c r="V99" i="7"/>
  <c r="U99" i="7"/>
  <c r="T99" i="7"/>
  <c r="S99" i="7"/>
  <c r="R99" i="7"/>
  <c r="Q99" i="7"/>
  <c r="P99" i="7"/>
  <c r="O99" i="7"/>
  <c r="N99" i="7"/>
  <c r="M99" i="7"/>
  <c r="L99" i="7"/>
  <c r="K99" i="7"/>
  <c r="J99" i="7"/>
  <c r="I99" i="7"/>
  <c r="H99" i="7"/>
  <c r="G99" i="7"/>
  <c r="F99" i="7"/>
  <c r="E99" i="7"/>
  <c r="D99" i="7"/>
  <c r="C99" i="7"/>
  <c r="FR94" i="7"/>
  <c r="FQ94" i="7"/>
  <c r="FP94" i="7"/>
  <c r="FO94" i="7"/>
  <c r="FN94" i="7"/>
  <c r="FM94" i="7"/>
  <c r="FL94" i="7"/>
  <c r="FK94" i="7"/>
  <c r="FJ94" i="7"/>
  <c r="FI94" i="7"/>
  <c r="FH94" i="7"/>
  <c r="FG94" i="7"/>
  <c r="FF94" i="7"/>
  <c r="FE94" i="7"/>
  <c r="FD94" i="7"/>
  <c r="FC94" i="7"/>
  <c r="EX94" i="7"/>
  <c r="EW94" i="7"/>
  <c r="EV94" i="7"/>
  <c r="EU94" i="7"/>
  <c r="ET94" i="7"/>
  <c r="ES94" i="7"/>
  <c r="ER94" i="7"/>
  <c r="EQ94" i="7"/>
  <c r="EP94" i="7"/>
  <c r="EO94" i="7"/>
  <c r="EN94" i="7"/>
  <c r="EM94" i="7"/>
  <c r="EL94" i="7"/>
  <c r="EK94" i="7"/>
  <c r="EJ94" i="7"/>
  <c r="EI94" i="7"/>
  <c r="EH94" i="7"/>
  <c r="EG94" i="7"/>
  <c r="EF94" i="7"/>
  <c r="EE94" i="7"/>
  <c r="ED94" i="7"/>
  <c r="EC94" i="7"/>
  <c r="EB94" i="7"/>
  <c r="EA94" i="7"/>
  <c r="DZ94" i="7"/>
  <c r="DY94" i="7"/>
  <c r="DX94" i="7"/>
  <c r="DW94" i="7"/>
  <c r="DN94" i="7"/>
  <c r="DM94" i="7"/>
  <c r="DL94" i="7"/>
  <c r="DK94" i="7"/>
  <c r="CX94" i="7"/>
  <c r="CW94" i="7"/>
  <c r="CV94" i="7"/>
  <c r="CU94" i="7"/>
  <c r="CL94" i="7"/>
  <c r="CK94" i="7"/>
  <c r="CJ94" i="7"/>
  <c r="CI94" i="7"/>
  <c r="BZ94" i="7"/>
  <c r="BY94" i="7"/>
  <c r="BX94" i="7"/>
  <c r="BW94" i="7"/>
  <c r="BV94" i="7"/>
  <c r="BU94" i="7"/>
  <c r="BT94" i="7"/>
  <c r="BS94" i="7"/>
  <c r="BR94" i="7"/>
  <c r="BQ94" i="7"/>
  <c r="BP94" i="7"/>
  <c r="BO94" i="7"/>
  <c r="BF94" i="7"/>
  <c r="BE94" i="7"/>
  <c r="BD94" i="7"/>
  <c r="BC94" i="7"/>
  <c r="AT94" i="7"/>
  <c r="AS94" i="7"/>
  <c r="AR94" i="7"/>
  <c r="AQ94" i="7"/>
  <c r="AH94" i="7"/>
  <c r="AG94" i="7"/>
  <c r="AF94" i="7"/>
  <c r="AE94" i="7"/>
  <c r="AD94" i="7"/>
  <c r="AC94" i="7"/>
  <c r="AB94" i="7"/>
  <c r="AA94" i="7"/>
  <c r="Z94" i="7"/>
  <c r="Y94" i="7"/>
  <c r="X94" i="7"/>
  <c r="W94" i="7"/>
  <c r="V94" i="7"/>
  <c r="U94" i="7"/>
  <c r="T94" i="7"/>
  <c r="S94" i="7"/>
  <c r="R94" i="7"/>
  <c r="Q94" i="7"/>
  <c r="P94" i="7"/>
  <c r="O94" i="7"/>
  <c r="N94" i="7"/>
  <c r="M94" i="7"/>
  <c r="L94" i="7"/>
  <c r="K94" i="7"/>
  <c r="J94" i="7"/>
  <c r="I94" i="7"/>
  <c r="H94" i="7"/>
  <c r="G94" i="7"/>
  <c r="F94" i="7"/>
  <c r="E94" i="7"/>
  <c r="D94" i="7"/>
  <c r="C94" i="7"/>
  <c r="FR89" i="7"/>
  <c r="FR88" i="7" s="1"/>
  <c r="FQ89" i="7"/>
  <c r="FQ88" i="7" s="1"/>
  <c r="FP89" i="7"/>
  <c r="FP88" i="7" s="1"/>
  <c r="FO89" i="7"/>
  <c r="FO88" i="7" s="1"/>
  <c r="FN89" i="7"/>
  <c r="FN88" i="7" s="1"/>
  <c r="FM89" i="7"/>
  <c r="FM88" i="7" s="1"/>
  <c r="FL89" i="7"/>
  <c r="FL88" i="7" s="1"/>
  <c r="FK89" i="7"/>
  <c r="FK88" i="7" s="1"/>
  <c r="FJ89" i="7"/>
  <c r="FJ88" i="7" s="1"/>
  <c r="FI89" i="7"/>
  <c r="FI88" i="7" s="1"/>
  <c r="FH89" i="7"/>
  <c r="FH88" i="7" s="1"/>
  <c r="FG89" i="7"/>
  <c r="FG88" i="7" s="1"/>
  <c r="FF89" i="7"/>
  <c r="FE89" i="7"/>
  <c r="FE88" i="7" s="1"/>
  <c r="FD89" i="7"/>
  <c r="FD88" i="7" s="1"/>
  <c r="FC89" i="7"/>
  <c r="FC88" i="7" s="1"/>
  <c r="EX89" i="7"/>
  <c r="EX88" i="7" s="1"/>
  <c r="EW89" i="7"/>
  <c r="EW88" i="7" s="1"/>
  <c r="EV89" i="7"/>
  <c r="EV88" i="7" s="1"/>
  <c r="EU89" i="7"/>
  <c r="EU88" i="7" s="1"/>
  <c r="ET89" i="7"/>
  <c r="ET88" i="7" s="1"/>
  <c r="ES89" i="7"/>
  <c r="ES88" i="7" s="1"/>
  <c r="ER89" i="7"/>
  <c r="ER88" i="7" s="1"/>
  <c r="EQ89" i="7"/>
  <c r="EQ88" i="7" s="1"/>
  <c r="EP89" i="7"/>
  <c r="EP88" i="7" s="1"/>
  <c r="EO89" i="7"/>
  <c r="EO88" i="7" s="1"/>
  <c r="EN89" i="7"/>
  <c r="EN88" i="7" s="1"/>
  <c r="EM89" i="7"/>
  <c r="EM88" i="7" s="1"/>
  <c r="EL89" i="7"/>
  <c r="EL88" i="7" s="1"/>
  <c r="EK89" i="7"/>
  <c r="EK88" i="7" s="1"/>
  <c r="EJ89" i="7"/>
  <c r="EJ88" i="7" s="1"/>
  <c r="EI89" i="7"/>
  <c r="EI88" i="7" s="1"/>
  <c r="EH89" i="7"/>
  <c r="EH88" i="7" s="1"/>
  <c r="EG89" i="7"/>
  <c r="EG88" i="7" s="1"/>
  <c r="EF89" i="7"/>
  <c r="EF88" i="7" s="1"/>
  <c r="EE89" i="7"/>
  <c r="EE88" i="7" s="1"/>
  <c r="ED89" i="7"/>
  <c r="ED88" i="7" s="1"/>
  <c r="EC89" i="7"/>
  <c r="EC88" i="7" s="1"/>
  <c r="EB89" i="7"/>
  <c r="EB88" i="7" s="1"/>
  <c r="EA89" i="7"/>
  <c r="EA88" i="7" s="1"/>
  <c r="DZ89" i="7"/>
  <c r="DZ88" i="7" s="1"/>
  <c r="DY89" i="7"/>
  <c r="DY88" i="7" s="1"/>
  <c r="DX89" i="7"/>
  <c r="DX88" i="7" s="1"/>
  <c r="DW89" i="7"/>
  <c r="DW88" i="7" s="1"/>
  <c r="DN89" i="7"/>
  <c r="DN88" i="7" s="1"/>
  <c r="DM89" i="7"/>
  <c r="DM88" i="7" s="1"/>
  <c r="DL89" i="7"/>
  <c r="DL88" i="7" s="1"/>
  <c r="DK89" i="7"/>
  <c r="DK88" i="7" s="1"/>
  <c r="CX89" i="7"/>
  <c r="CX88" i="7" s="1"/>
  <c r="CW89" i="7"/>
  <c r="CW88" i="7" s="1"/>
  <c r="CV89" i="7"/>
  <c r="CV88" i="7" s="1"/>
  <c r="CU89" i="7"/>
  <c r="CU88" i="7" s="1"/>
  <c r="CL89" i="7"/>
  <c r="CL88" i="7" s="1"/>
  <c r="CK89" i="7"/>
  <c r="CK88" i="7" s="1"/>
  <c r="CJ89" i="7"/>
  <c r="CJ88" i="7" s="1"/>
  <c r="CI89" i="7"/>
  <c r="CI88" i="7" s="1"/>
  <c r="BZ89" i="7"/>
  <c r="BZ88" i="7" s="1"/>
  <c r="BY89" i="7"/>
  <c r="BY88" i="7" s="1"/>
  <c r="BX89" i="7"/>
  <c r="BX88" i="7" s="1"/>
  <c r="BW89" i="7"/>
  <c r="BW88" i="7" s="1"/>
  <c r="BV89" i="7"/>
  <c r="BV88" i="7" s="1"/>
  <c r="BU89" i="7"/>
  <c r="BU88" i="7" s="1"/>
  <c r="BT89" i="7"/>
  <c r="BT88" i="7" s="1"/>
  <c r="BS89" i="7"/>
  <c r="BS88" i="7" s="1"/>
  <c r="BR89" i="7"/>
  <c r="BR88" i="7" s="1"/>
  <c r="BQ89" i="7"/>
  <c r="BQ88" i="7" s="1"/>
  <c r="BP89" i="7"/>
  <c r="BP88" i="7" s="1"/>
  <c r="BO89" i="7"/>
  <c r="BO88" i="7" s="1"/>
  <c r="BF89" i="7"/>
  <c r="BE89" i="7"/>
  <c r="BD89" i="7"/>
  <c r="BC89" i="7"/>
  <c r="AT89" i="7"/>
  <c r="AT88" i="7" s="1"/>
  <c r="AS89" i="7"/>
  <c r="AS88" i="7" s="1"/>
  <c r="AR89" i="7"/>
  <c r="AR88" i="7" s="1"/>
  <c r="AQ89" i="7"/>
  <c r="AQ88" i="7" s="1"/>
  <c r="AH89" i="7"/>
  <c r="AH88" i="7" s="1"/>
  <c r="AG89" i="7"/>
  <c r="AG88" i="7" s="1"/>
  <c r="AF89" i="7"/>
  <c r="AF88" i="7" s="1"/>
  <c r="AE89" i="7"/>
  <c r="AE88" i="7" s="1"/>
  <c r="AD89" i="7"/>
  <c r="AD88" i="7" s="1"/>
  <c r="AC89" i="7"/>
  <c r="AC88" i="7" s="1"/>
  <c r="AB89" i="7"/>
  <c r="AB88" i="7" s="1"/>
  <c r="AA89" i="7"/>
  <c r="AA88" i="7" s="1"/>
  <c r="Z89" i="7"/>
  <c r="Z88" i="7" s="1"/>
  <c r="Y89" i="7"/>
  <c r="Y88" i="7" s="1"/>
  <c r="X89" i="7"/>
  <c r="X88" i="7" s="1"/>
  <c r="W89" i="7"/>
  <c r="W88" i="7" s="1"/>
  <c r="V89" i="7"/>
  <c r="V88" i="7" s="1"/>
  <c r="U89" i="7"/>
  <c r="U88" i="7" s="1"/>
  <c r="T89" i="7"/>
  <c r="T88" i="7" s="1"/>
  <c r="S89" i="7"/>
  <c r="S88" i="7" s="1"/>
  <c r="R89" i="7"/>
  <c r="R88" i="7" s="1"/>
  <c r="Q89" i="7"/>
  <c r="Q88" i="7" s="1"/>
  <c r="P89" i="7"/>
  <c r="P88" i="7" s="1"/>
  <c r="O89" i="7"/>
  <c r="O88" i="7" s="1"/>
  <c r="N89" i="7"/>
  <c r="N88" i="7" s="1"/>
  <c r="M89" i="7"/>
  <c r="M88" i="7" s="1"/>
  <c r="L89" i="7"/>
  <c r="L88" i="7" s="1"/>
  <c r="K89" i="7"/>
  <c r="K88" i="7" s="1"/>
  <c r="J89" i="7"/>
  <c r="J88" i="7" s="1"/>
  <c r="I89" i="7"/>
  <c r="I88" i="7" s="1"/>
  <c r="H89" i="7"/>
  <c r="H88" i="7" s="1"/>
  <c r="G89" i="7"/>
  <c r="G88" i="7" s="1"/>
  <c r="F89" i="7"/>
  <c r="E89" i="7"/>
  <c r="D89" i="7"/>
  <c r="C89" i="7"/>
  <c r="FF88" i="7"/>
  <c r="FR83" i="7"/>
  <c r="FR82" i="7" s="1"/>
  <c r="FQ83" i="7"/>
  <c r="FQ82" i="7" s="1"/>
  <c r="FP83" i="7"/>
  <c r="FP82" i="7" s="1"/>
  <c r="FO83" i="7"/>
  <c r="FO82" i="7" s="1"/>
  <c r="FN83" i="7"/>
  <c r="FN82" i="7" s="1"/>
  <c r="FM83" i="7"/>
  <c r="FM82" i="7" s="1"/>
  <c r="FL83" i="7"/>
  <c r="FL82" i="7" s="1"/>
  <c r="FK83" i="7"/>
  <c r="FK82" i="7" s="1"/>
  <c r="FJ83" i="7"/>
  <c r="FJ82" i="7" s="1"/>
  <c r="FI83" i="7"/>
  <c r="FI82" i="7" s="1"/>
  <c r="FH83" i="7"/>
  <c r="FH82" i="7" s="1"/>
  <c r="FG83" i="7"/>
  <c r="FG82" i="7" s="1"/>
  <c r="FF83" i="7"/>
  <c r="FF82" i="7" s="1"/>
  <c r="FE83" i="7"/>
  <c r="FE82" i="7" s="1"/>
  <c r="FD83" i="7"/>
  <c r="FD82" i="7" s="1"/>
  <c r="FC83" i="7"/>
  <c r="FC82" i="7" s="1"/>
  <c r="EX83" i="7"/>
  <c r="EX82" i="7" s="1"/>
  <c r="EW83" i="7"/>
  <c r="EW82" i="7" s="1"/>
  <c r="EV83" i="7"/>
  <c r="EV82" i="7" s="1"/>
  <c r="EU83" i="7"/>
  <c r="EU82" i="7" s="1"/>
  <c r="ET83" i="7"/>
  <c r="ET82" i="7" s="1"/>
  <c r="ES83" i="7"/>
  <c r="ES82" i="7" s="1"/>
  <c r="ER83" i="7"/>
  <c r="ER82" i="7" s="1"/>
  <c r="EQ83" i="7"/>
  <c r="EQ82" i="7" s="1"/>
  <c r="EP83" i="7"/>
  <c r="EP82" i="7" s="1"/>
  <c r="EO83" i="7"/>
  <c r="EO82" i="7" s="1"/>
  <c r="EN83" i="7"/>
  <c r="EN82" i="7" s="1"/>
  <c r="EM83" i="7"/>
  <c r="EM82" i="7" s="1"/>
  <c r="EL83" i="7"/>
  <c r="EL82" i="7" s="1"/>
  <c r="EK83" i="7"/>
  <c r="EK82" i="7" s="1"/>
  <c r="EJ83" i="7"/>
  <c r="EJ82" i="7" s="1"/>
  <c r="EI83" i="7"/>
  <c r="EI82" i="7" s="1"/>
  <c r="EH83" i="7"/>
  <c r="EH82" i="7" s="1"/>
  <c r="EG83" i="7"/>
  <c r="EG82" i="7" s="1"/>
  <c r="EF83" i="7"/>
  <c r="EF82" i="7" s="1"/>
  <c r="EE83" i="7"/>
  <c r="EE82" i="7" s="1"/>
  <c r="ED83" i="7"/>
  <c r="ED82" i="7" s="1"/>
  <c r="EC83" i="7"/>
  <c r="EC82" i="7" s="1"/>
  <c r="EB83" i="7"/>
  <c r="EB82" i="7" s="1"/>
  <c r="EA83" i="7"/>
  <c r="EA82" i="7" s="1"/>
  <c r="DZ83" i="7"/>
  <c r="DZ82" i="7" s="1"/>
  <c r="DY83" i="7"/>
  <c r="DY82" i="7" s="1"/>
  <c r="DX83" i="7"/>
  <c r="DX82" i="7" s="1"/>
  <c r="DW83" i="7"/>
  <c r="DW82" i="7" s="1"/>
  <c r="DN83" i="7"/>
  <c r="DN82" i="7" s="1"/>
  <c r="DM83" i="7"/>
  <c r="DM82" i="7" s="1"/>
  <c r="DL83" i="7"/>
  <c r="DL82" i="7" s="1"/>
  <c r="DK83" i="7"/>
  <c r="DK82" i="7" s="1"/>
  <c r="CX83" i="7"/>
  <c r="CX82" i="7" s="1"/>
  <c r="CW83" i="7"/>
  <c r="CW82" i="7" s="1"/>
  <c r="CV83" i="7"/>
  <c r="CV82" i="7" s="1"/>
  <c r="CU83" i="7"/>
  <c r="CU82" i="7" s="1"/>
  <c r="CL83" i="7"/>
  <c r="CL82" i="7" s="1"/>
  <c r="CK83" i="7"/>
  <c r="CK82" i="7" s="1"/>
  <c r="CJ83" i="7"/>
  <c r="CJ82" i="7" s="1"/>
  <c r="CI83" i="7"/>
  <c r="CI82" i="7" s="1"/>
  <c r="BZ83" i="7"/>
  <c r="BZ82" i="7" s="1"/>
  <c r="BY83" i="7"/>
  <c r="BY82" i="7" s="1"/>
  <c r="BX83" i="7"/>
  <c r="BX82" i="7" s="1"/>
  <c r="BW83" i="7"/>
  <c r="BW82" i="7" s="1"/>
  <c r="BV83" i="7"/>
  <c r="BV82" i="7" s="1"/>
  <c r="BU83" i="7"/>
  <c r="BU82" i="7" s="1"/>
  <c r="BT83" i="7"/>
  <c r="BT82" i="7" s="1"/>
  <c r="BS83" i="7"/>
  <c r="BS82" i="7" s="1"/>
  <c r="BR83" i="7"/>
  <c r="BR82" i="7" s="1"/>
  <c r="BQ83" i="7"/>
  <c r="BQ82" i="7" s="1"/>
  <c r="BP83" i="7"/>
  <c r="BP82" i="7" s="1"/>
  <c r="BO83" i="7"/>
  <c r="BO82" i="7" s="1"/>
  <c r="BF83" i="7"/>
  <c r="BE83" i="7"/>
  <c r="BD83" i="7"/>
  <c r="BC83" i="7"/>
  <c r="AT83" i="7"/>
  <c r="AT82" i="7" s="1"/>
  <c r="AS83" i="7"/>
  <c r="AS82" i="7" s="1"/>
  <c r="AR83" i="7"/>
  <c r="AR82" i="7" s="1"/>
  <c r="AQ83" i="7"/>
  <c r="AQ82" i="7" s="1"/>
  <c r="AH83" i="7"/>
  <c r="AH82" i="7" s="1"/>
  <c r="AG83" i="7"/>
  <c r="AG82" i="7" s="1"/>
  <c r="AF83" i="7"/>
  <c r="AF82" i="7" s="1"/>
  <c r="AE83" i="7"/>
  <c r="AE82" i="7" s="1"/>
  <c r="AD83" i="7"/>
  <c r="AD82" i="7" s="1"/>
  <c r="AC83" i="7"/>
  <c r="AC82" i="7" s="1"/>
  <c r="AB83" i="7"/>
  <c r="AB82" i="7" s="1"/>
  <c r="AA83" i="7"/>
  <c r="AA82" i="7" s="1"/>
  <c r="Z83" i="7"/>
  <c r="Z82" i="7" s="1"/>
  <c r="Y83" i="7"/>
  <c r="Y82" i="7" s="1"/>
  <c r="X83" i="7"/>
  <c r="X82" i="7" s="1"/>
  <c r="W83" i="7"/>
  <c r="W82" i="7" s="1"/>
  <c r="V83" i="7"/>
  <c r="V82" i="7" s="1"/>
  <c r="U83" i="7"/>
  <c r="U82" i="7" s="1"/>
  <c r="T83" i="7"/>
  <c r="T82" i="7" s="1"/>
  <c r="S83" i="7"/>
  <c r="S82" i="7" s="1"/>
  <c r="R83" i="7"/>
  <c r="R82" i="7" s="1"/>
  <c r="Q83" i="7"/>
  <c r="Q82" i="7" s="1"/>
  <c r="P83" i="7"/>
  <c r="P82" i="7" s="1"/>
  <c r="O83" i="7"/>
  <c r="O82" i="7" s="1"/>
  <c r="N83" i="7"/>
  <c r="N82" i="7" s="1"/>
  <c r="M83" i="7"/>
  <c r="M82" i="7" s="1"/>
  <c r="L83" i="7"/>
  <c r="L82" i="7" s="1"/>
  <c r="K83" i="7"/>
  <c r="K82" i="7" s="1"/>
  <c r="J83" i="7"/>
  <c r="J82" i="7" s="1"/>
  <c r="I83" i="7"/>
  <c r="I82" i="7" s="1"/>
  <c r="H83" i="7"/>
  <c r="H82" i="7" s="1"/>
  <c r="G83" i="7"/>
  <c r="G82" i="7" s="1"/>
  <c r="F83" i="7"/>
  <c r="E83" i="7"/>
  <c r="D83" i="7"/>
  <c r="C83" i="7"/>
  <c r="FR79" i="7"/>
  <c r="FQ79" i="7"/>
  <c r="FP79" i="7"/>
  <c r="FO79" i="7"/>
  <c r="FN79" i="7"/>
  <c r="FM79" i="7"/>
  <c r="FL79" i="7"/>
  <c r="FK79" i="7"/>
  <c r="FJ79" i="7"/>
  <c r="FI79" i="7"/>
  <c r="FH79" i="7"/>
  <c r="FG79" i="7"/>
  <c r="FF79" i="7"/>
  <c r="FE79" i="7"/>
  <c r="FD79" i="7"/>
  <c r="FC79" i="7"/>
  <c r="EX79" i="7"/>
  <c r="EW79" i="7"/>
  <c r="EV79" i="7"/>
  <c r="EU79" i="7"/>
  <c r="ET79" i="7"/>
  <c r="ES79" i="7"/>
  <c r="ER79" i="7"/>
  <c r="EQ79" i="7"/>
  <c r="EP79" i="7"/>
  <c r="EO79" i="7"/>
  <c r="EN79" i="7"/>
  <c r="EM79" i="7"/>
  <c r="EL79" i="7"/>
  <c r="EK79" i="7"/>
  <c r="EJ79" i="7"/>
  <c r="EI79" i="7"/>
  <c r="EH79" i="7"/>
  <c r="EG79" i="7"/>
  <c r="EF79" i="7"/>
  <c r="EE79" i="7"/>
  <c r="ED79" i="7"/>
  <c r="EC79" i="7"/>
  <c r="EB79" i="7"/>
  <c r="EA79" i="7"/>
  <c r="DZ79" i="7"/>
  <c r="DY79" i="7"/>
  <c r="DX79" i="7"/>
  <c r="DW79" i="7"/>
  <c r="DN79" i="7"/>
  <c r="DM79" i="7"/>
  <c r="DL79" i="7"/>
  <c r="DK79" i="7"/>
  <c r="CX79" i="7"/>
  <c r="CW79" i="7"/>
  <c r="CV79" i="7"/>
  <c r="CU79" i="7"/>
  <c r="CL79" i="7"/>
  <c r="CK79" i="7"/>
  <c r="CJ79" i="7"/>
  <c r="CI79" i="7"/>
  <c r="BZ79" i="7"/>
  <c r="BY79" i="7"/>
  <c r="BX79" i="7"/>
  <c r="BW79" i="7"/>
  <c r="BV79" i="7"/>
  <c r="BU79" i="7"/>
  <c r="BT79" i="7"/>
  <c r="BS79" i="7"/>
  <c r="BR79" i="7"/>
  <c r="BQ79" i="7"/>
  <c r="BP79" i="7"/>
  <c r="BO79" i="7"/>
  <c r="BF79" i="7"/>
  <c r="BE79" i="7"/>
  <c r="BD79" i="7"/>
  <c r="BC79" i="7"/>
  <c r="AT79" i="7"/>
  <c r="AS79" i="7"/>
  <c r="AR79" i="7"/>
  <c r="AQ79" i="7"/>
  <c r="AH79" i="7"/>
  <c r="AG79" i="7"/>
  <c r="AF79" i="7"/>
  <c r="AE79" i="7"/>
  <c r="AD79" i="7"/>
  <c r="AC79" i="7"/>
  <c r="AB79" i="7"/>
  <c r="AA79" i="7"/>
  <c r="Z79" i="7"/>
  <c r="Y79" i="7"/>
  <c r="X79" i="7"/>
  <c r="W79" i="7"/>
  <c r="V79" i="7"/>
  <c r="U79" i="7"/>
  <c r="T79" i="7"/>
  <c r="S79" i="7"/>
  <c r="R79" i="7"/>
  <c r="Q79" i="7"/>
  <c r="P79" i="7"/>
  <c r="O79" i="7"/>
  <c r="J79" i="7"/>
  <c r="I79" i="7"/>
  <c r="H79" i="7"/>
  <c r="G79" i="7"/>
  <c r="F79" i="7"/>
  <c r="E79" i="7"/>
  <c r="D79" i="7"/>
  <c r="C79" i="7"/>
  <c r="FR73" i="7"/>
  <c r="FQ73" i="7"/>
  <c r="FP73" i="7"/>
  <c r="FO73" i="7"/>
  <c r="FR66" i="7"/>
  <c r="FQ66" i="7"/>
  <c r="FP66" i="7"/>
  <c r="FO66" i="7"/>
  <c r="FN66" i="7"/>
  <c r="FM66" i="7"/>
  <c r="FL66" i="7"/>
  <c r="FK66" i="7"/>
  <c r="FJ66" i="7"/>
  <c r="FI66" i="7"/>
  <c r="FH66" i="7"/>
  <c r="FG66" i="7"/>
  <c r="FF66" i="7"/>
  <c r="FE66" i="7"/>
  <c r="FD66" i="7"/>
  <c r="FC66" i="7"/>
  <c r="EX66" i="7"/>
  <c r="EW66" i="7"/>
  <c r="EV66" i="7"/>
  <c r="EU66" i="7"/>
  <c r="ET66" i="7"/>
  <c r="ES66" i="7"/>
  <c r="ER66" i="7"/>
  <c r="EQ66" i="7"/>
  <c r="EP66" i="7"/>
  <c r="EO66" i="7"/>
  <c r="EN66" i="7"/>
  <c r="EM66" i="7"/>
  <c r="EL66" i="7"/>
  <c r="EK66" i="7"/>
  <c r="EJ66" i="7"/>
  <c r="EI66" i="7"/>
  <c r="EH66" i="7"/>
  <c r="EG66" i="7"/>
  <c r="EF66" i="7"/>
  <c r="EE66" i="7"/>
  <c r="ED66" i="7"/>
  <c r="EC66" i="7"/>
  <c r="EB66" i="7"/>
  <c r="EA66" i="7"/>
  <c r="DZ66" i="7"/>
  <c r="DY66" i="7"/>
  <c r="DX66" i="7"/>
  <c r="DW66" i="7"/>
  <c r="DN66" i="7"/>
  <c r="DM66" i="7"/>
  <c r="DL66" i="7"/>
  <c r="DK66" i="7"/>
  <c r="CX66" i="7"/>
  <c r="CW66" i="7"/>
  <c r="CV66" i="7"/>
  <c r="CU66" i="7"/>
  <c r="CL66" i="7"/>
  <c r="CK66" i="7"/>
  <c r="CJ66" i="7"/>
  <c r="CI66" i="7"/>
  <c r="BZ66" i="7"/>
  <c r="BY66" i="7"/>
  <c r="BX66" i="7"/>
  <c r="BW66" i="7"/>
  <c r="BV66" i="7"/>
  <c r="BU66" i="7"/>
  <c r="BT66" i="7"/>
  <c r="BS66" i="7"/>
  <c r="BR66" i="7"/>
  <c r="BQ66" i="7"/>
  <c r="BP66" i="7"/>
  <c r="BO66" i="7"/>
  <c r="BF66" i="7"/>
  <c r="BE66" i="7"/>
  <c r="BD66" i="7"/>
  <c r="BC66" i="7"/>
  <c r="AT66" i="7"/>
  <c r="AS66" i="7"/>
  <c r="AR66" i="7"/>
  <c r="AQ66" i="7"/>
  <c r="AH66" i="7"/>
  <c r="AG66" i="7"/>
  <c r="AF66" i="7"/>
  <c r="AE66" i="7"/>
  <c r="AD66" i="7"/>
  <c r="AC66" i="7"/>
  <c r="AB66" i="7"/>
  <c r="AA66" i="7"/>
  <c r="Z66" i="7"/>
  <c r="Y66" i="7"/>
  <c r="X66" i="7"/>
  <c r="W66" i="7"/>
  <c r="V66" i="7"/>
  <c r="U66" i="7"/>
  <c r="T66" i="7"/>
  <c r="S66" i="7"/>
  <c r="R66" i="7"/>
  <c r="Q66" i="7"/>
  <c r="P66" i="7"/>
  <c r="O66" i="7"/>
  <c r="N66" i="7"/>
  <c r="M66" i="7"/>
  <c r="L66" i="7"/>
  <c r="K66" i="7"/>
  <c r="J66" i="7"/>
  <c r="I66" i="7"/>
  <c r="H66" i="7"/>
  <c r="G66" i="7"/>
  <c r="F66" i="7"/>
  <c r="E66" i="7"/>
  <c r="D66" i="7"/>
  <c r="C66" i="7"/>
  <c r="FR62" i="7"/>
  <c r="FR61" i="7" s="1"/>
  <c r="FQ62" i="7"/>
  <c r="FQ61" i="7" s="1"/>
  <c r="FP62" i="7"/>
  <c r="FP61" i="7" s="1"/>
  <c r="FO62" i="7"/>
  <c r="FO61" i="7" s="1"/>
  <c r="FN62" i="7"/>
  <c r="FN61" i="7" s="1"/>
  <c r="FM62" i="7"/>
  <c r="FM61" i="7" s="1"/>
  <c r="FL62" i="7"/>
  <c r="FL61" i="7" s="1"/>
  <c r="FK62" i="7"/>
  <c r="FK61" i="7" s="1"/>
  <c r="FJ62" i="7"/>
  <c r="FJ61" i="7" s="1"/>
  <c r="FI62" i="7"/>
  <c r="FI61" i="7" s="1"/>
  <c r="FH62" i="7"/>
  <c r="FH61" i="7" s="1"/>
  <c r="FG62" i="7"/>
  <c r="FG61" i="7" s="1"/>
  <c r="FF62" i="7"/>
  <c r="FF61" i="7" s="1"/>
  <c r="FE62" i="7"/>
  <c r="FE61" i="7" s="1"/>
  <c r="FD62" i="7"/>
  <c r="FD61" i="7" s="1"/>
  <c r="FC62" i="7"/>
  <c r="FC61" i="7" s="1"/>
  <c r="EX62" i="7"/>
  <c r="EX61" i="7" s="1"/>
  <c r="EW62" i="7"/>
  <c r="EW61" i="7" s="1"/>
  <c r="EV62" i="7"/>
  <c r="EV61" i="7" s="1"/>
  <c r="EU62" i="7"/>
  <c r="EU61" i="7" s="1"/>
  <c r="ET62" i="7"/>
  <c r="ET61" i="7" s="1"/>
  <c r="ES62" i="7"/>
  <c r="ES61" i="7" s="1"/>
  <c r="ER62" i="7"/>
  <c r="ER61" i="7" s="1"/>
  <c r="EQ62" i="7"/>
  <c r="EQ61" i="7" s="1"/>
  <c r="EP62" i="7"/>
  <c r="EP61" i="7" s="1"/>
  <c r="EO62" i="7"/>
  <c r="EO61" i="7" s="1"/>
  <c r="EN62" i="7"/>
  <c r="EN61" i="7" s="1"/>
  <c r="EM62" i="7"/>
  <c r="EM61" i="7" s="1"/>
  <c r="EL62" i="7"/>
  <c r="EL61" i="7" s="1"/>
  <c r="EK62" i="7"/>
  <c r="EK61" i="7" s="1"/>
  <c r="EJ62" i="7"/>
  <c r="EJ61" i="7" s="1"/>
  <c r="EI62" i="7"/>
  <c r="EI61" i="7" s="1"/>
  <c r="EH62" i="7"/>
  <c r="EH61" i="7" s="1"/>
  <c r="EG62" i="7"/>
  <c r="EG61" i="7" s="1"/>
  <c r="EF62" i="7"/>
  <c r="EF61" i="7" s="1"/>
  <c r="EE62" i="7"/>
  <c r="EE61" i="7" s="1"/>
  <c r="ED62" i="7"/>
  <c r="ED61" i="7" s="1"/>
  <c r="EC62" i="7"/>
  <c r="EC61" i="7" s="1"/>
  <c r="EB62" i="7"/>
  <c r="EB61" i="7" s="1"/>
  <c r="EA62" i="7"/>
  <c r="EA61" i="7" s="1"/>
  <c r="DZ62" i="7"/>
  <c r="DZ61" i="7" s="1"/>
  <c r="DY62" i="7"/>
  <c r="DY61" i="7" s="1"/>
  <c r="DX62" i="7"/>
  <c r="DX61" i="7" s="1"/>
  <c r="DW62" i="7"/>
  <c r="DW61" i="7" s="1"/>
  <c r="DN62" i="7"/>
  <c r="DN61" i="7" s="1"/>
  <c r="DM62" i="7"/>
  <c r="DM61" i="7" s="1"/>
  <c r="DL62" i="7"/>
  <c r="DL61" i="7" s="1"/>
  <c r="DK62" i="7"/>
  <c r="DK61" i="7" s="1"/>
  <c r="CX62" i="7"/>
  <c r="CX61" i="7" s="1"/>
  <c r="CW62" i="7"/>
  <c r="CW61" i="7" s="1"/>
  <c r="CV62" i="7"/>
  <c r="CV61" i="7" s="1"/>
  <c r="CU62" i="7"/>
  <c r="CU61" i="7" s="1"/>
  <c r="CL62" i="7"/>
  <c r="CL61" i="7" s="1"/>
  <c r="CK62" i="7"/>
  <c r="CK61" i="7" s="1"/>
  <c r="CJ62" i="7"/>
  <c r="CJ61" i="7" s="1"/>
  <c r="CI62" i="7"/>
  <c r="CI61" i="7" s="1"/>
  <c r="BZ62" i="7"/>
  <c r="BZ61" i="7" s="1"/>
  <c r="BY62" i="7"/>
  <c r="BY61" i="7" s="1"/>
  <c r="BX62" i="7"/>
  <c r="BX61" i="7" s="1"/>
  <c r="BW62" i="7"/>
  <c r="BW61" i="7" s="1"/>
  <c r="BV62" i="7"/>
  <c r="BV61" i="7" s="1"/>
  <c r="BU62" i="7"/>
  <c r="BU61" i="7" s="1"/>
  <c r="BT62" i="7"/>
  <c r="BT61" i="7" s="1"/>
  <c r="BS62" i="7"/>
  <c r="BS61" i="7" s="1"/>
  <c r="BR62" i="7"/>
  <c r="BR61" i="7" s="1"/>
  <c r="BQ62" i="7"/>
  <c r="BQ61" i="7" s="1"/>
  <c r="BP62" i="7"/>
  <c r="BP61" i="7" s="1"/>
  <c r="BO62" i="7"/>
  <c r="BO61" i="7" s="1"/>
  <c r="BF62" i="7"/>
  <c r="BE62" i="7"/>
  <c r="BD62" i="7"/>
  <c r="BC62" i="7"/>
  <c r="AT62" i="7"/>
  <c r="AT61" i="7" s="1"/>
  <c r="AS62" i="7"/>
  <c r="AS61" i="7" s="1"/>
  <c r="AR62" i="7"/>
  <c r="AR61" i="7" s="1"/>
  <c r="AQ62" i="7"/>
  <c r="AQ61" i="7" s="1"/>
  <c r="AH62" i="7"/>
  <c r="AH61" i="7" s="1"/>
  <c r="AG62" i="7"/>
  <c r="AG61" i="7" s="1"/>
  <c r="AF62" i="7"/>
  <c r="AF61" i="7" s="1"/>
  <c r="AE62" i="7"/>
  <c r="AE61" i="7" s="1"/>
  <c r="AD62" i="7"/>
  <c r="AD61" i="7" s="1"/>
  <c r="AC62" i="7"/>
  <c r="AC61" i="7" s="1"/>
  <c r="AB62" i="7"/>
  <c r="AB61" i="7" s="1"/>
  <c r="AA62" i="7"/>
  <c r="AA61" i="7" s="1"/>
  <c r="Z62" i="7"/>
  <c r="Z61" i="7" s="1"/>
  <c r="Y62" i="7"/>
  <c r="Y61" i="7" s="1"/>
  <c r="X62" i="7"/>
  <c r="X61" i="7" s="1"/>
  <c r="W62" i="7"/>
  <c r="W61" i="7" s="1"/>
  <c r="V62" i="7"/>
  <c r="V61" i="7" s="1"/>
  <c r="U62" i="7"/>
  <c r="U61" i="7" s="1"/>
  <c r="T62" i="7"/>
  <c r="T61" i="7" s="1"/>
  <c r="S62" i="7"/>
  <c r="S61" i="7" s="1"/>
  <c r="R62" i="7"/>
  <c r="R61" i="7" s="1"/>
  <c r="Q62" i="7"/>
  <c r="Q61" i="7" s="1"/>
  <c r="P62" i="7"/>
  <c r="P61" i="7" s="1"/>
  <c r="O62" i="7"/>
  <c r="O61" i="7" s="1"/>
  <c r="N62" i="7"/>
  <c r="N61" i="7" s="1"/>
  <c r="M62" i="7"/>
  <c r="M61" i="7" s="1"/>
  <c r="L62" i="7"/>
  <c r="L61" i="7" s="1"/>
  <c r="K62" i="7"/>
  <c r="K61" i="7" s="1"/>
  <c r="J62" i="7"/>
  <c r="J61" i="7" s="1"/>
  <c r="I62" i="7"/>
  <c r="I61" i="7" s="1"/>
  <c r="H62" i="7"/>
  <c r="H61" i="7" s="1"/>
  <c r="G62" i="7"/>
  <c r="G61" i="7" s="1"/>
  <c r="F62" i="7"/>
  <c r="E62" i="7"/>
  <c r="D62" i="7"/>
  <c r="C62" i="7"/>
  <c r="FR57" i="7"/>
  <c r="FQ57" i="7"/>
  <c r="FP57" i="7"/>
  <c r="FO57" i="7"/>
  <c r="FN57" i="7"/>
  <c r="FM57" i="7"/>
  <c r="FL57" i="7"/>
  <c r="FK57" i="7"/>
  <c r="FJ57" i="7"/>
  <c r="FI57" i="7"/>
  <c r="FH57" i="7"/>
  <c r="FG57" i="7"/>
  <c r="FF57" i="7"/>
  <c r="FE57" i="7"/>
  <c r="FD57" i="7"/>
  <c r="FC57" i="7"/>
  <c r="EX57" i="7"/>
  <c r="EW57" i="7"/>
  <c r="EV57" i="7"/>
  <c r="EU57" i="7"/>
  <c r="ET57" i="7"/>
  <c r="ES57" i="7"/>
  <c r="ER57" i="7"/>
  <c r="EQ57" i="7"/>
  <c r="EP57" i="7"/>
  <c r="EO57" i="7"/>
  <c r="EN57" i="7"/>
  <c r="EM57" i="7"/>
  <c r="EL57" i="7"/>
  <c r="EK57" i="7"/>
  <c r="EJ57" i="7"/>
  <c r="EI57" i="7"/>
  <c r="EH57" i="7"/>
  <c r="EG57" i="7"/>
  <c r="EF57" i="7"/>
  <c r="EE57" i="7"/>
  <c r="ED57" i="7"/>
  <c r="EC57" i="7"/>
  <c r="EB57" i="7"/>
  <c r="EA57" i="7"/>
  <c r="DZ57" i="7"/>
  <c r="DY57" i="7"/>
  <c r="DX57" i="7"/>
  <c r="DW57" i="7"/>
  <c r="DN57" i="7"/>
  <c r="DM57" i="7"/>
  <c r="DL57" i="7"/>
  <c r="DK57" i="7"/>
  <c r="CX57" i="7"/>
  <c r="CW57" i="7"/>
  <c r="CV57" i="7"/>
  <c r="CU57" i="7"/>
  <c r="CL57" i="7"/>
  <c r="CK57" i="7"/>
  <c r="CJ57" i="7"/>
  <c r="CI57" i="7"/>
  <c r="BZ57" i="7"/>
  <c r="BY57" i="7"/>
  <c r="BX57" i="7"/>
  <c r="BW57" i="7"/>
  <c r="BV57" i="7"/>
  <c r="BU57" i="7"/>
  <c r="BT57" i="7"/>
  <c r="BS57" i="7"/>
  <c r="BR57" i="7"/>
  <c r="BQ57" i="7"/>
  <c r="BP57" i="7"/>
  <c r="BO57" i="7"/>
  <c r="BF57" i="7"/>
  <c r="BE57" i="7"/>
  <c r="BD57" i="7"/>
  <c r="BC57" i="7"/>
  <c r="AT57" i="7"/>
  <c r="AS57" i="7"/>
  <c r="AR57" i="7"/>
  <c r="AQ57" i="7"/>
  <c r="AH57" i="7"/>
  <c r="AG57" i="7"/>
  <c r="AF57" i="7"/>
  <c r="AE57" i="7"/>
  <c r="AD57" i="7"/>
  <c r="AC57" i="7"/>
  <c r="AB57" i="7"/>
  <c r="AA57" i="7"/>
  <c r="Z57" i="7"/>
  <c r="Y57" i="7"/>
  <c r="X57" i="7"/>
  <c r="W57" i="7"/>
  <c r="V57" i="7"/>
  <c r="U57" i="7"/>
  <c r="T57" i="7"/>
  <c r="S57" i="7"/>
  <c r="R57" i="7"/>
  <c r="Q57" i="7"/>
  <c r="P57" i="7"/>
  <c r="O57" i="7"/>
  <c r="N57" i="7"/>
  <c r="M57" i="7"/>
  <c r="L57" i="7"/>
  <c r="K57" i="7"/>
  <c r="J57" i="7"/>
  <c r="I57" i="7"/>
  <c r="H57" i="7"/>
  <c r="G57" i="7"/>
  <c r="F57" i="7"/>
  <c r="E57" i="7"/>
  <c r="D57" i="7"/>
  <c r="C57" i="7"/>
  <c r="FR47" i="7"/>
  <c r="FQ47" i="7"/>
  <c r="FP47" i="7"/>
  <c r="FO47" i="7"/>
  <c r="FN47" i="7"/>
  <c r="FM47" i="7"/>
  <c r="FL47" i="7"/>
  <c r="FK47" i="7"/>
  <c r="FJ47" i="7"/>
  <c r="FI47" i="7"/>
  <c r="FH47" i="7"/>
  <c r="FG47" i="7"/>
  <c r="FF47" i="7"/>
  <c r="FE47" i="7"/>
  <c r="FD47" i="7"/>
  <c r="FC47" i="7"/>
  <c r="EX47" i="7"/>
  <c r="EW47" i="7"/>
  <c r="EV47" i="7"/>
  <c r="EU47" i="7"/>
  <c r="ET47" i="7"/>
  <c r="ES47" i="7"/>
  <c r="ER47" i="7"/>
  <c r="EQ47" i="7"/>
  <c r="EP47" i="7"/>
  <c r="EO47" i="7"/>
  <c r="EN47" i="7"/>
  <c r="EM47" i="7"/>
  <c r="EL47" i="7"/>
  <c r="EK47" i="7"/>
  <c r="EJ47" i="7"/>
  <c r="EI47" i="7"/>
  <c r="EH47" i="7"/>
  <c r="EG47" i="7"/>
  <c r="EF47" i="7"/>
  <c r="EE47" i="7"/>
  <c r="ED47" i="7"/>
  <c r="EC47" i="7"/>
  <c r="EB47" i="7"/>
  <c r="EA47" i="7"/>
  <c r="DZ47" i="7"/>
  <c r="DY47" i="7"/>
  <c r="DX47" i="7"/>
  <c r="DW47" i="7"/>
  <c r="DN47" i="7"/>
  <c r="DM47" i="7"/>
  <c r="DL47" i="7"/>
  <c r="DK47" i="7"/>
  <c r="CX47" i="7"/>
  <c r="CW47" i="7"/>
  <c r="CV47" i="7"/>
  <c r="CU47" i="7"/>
  <c r="CL47" i="7"/>
  <c r="CK47" i="7"/>
  <c r="CJ47" i="7"/>
  <c r="CI47" i="7"/>
  <c r="BZ47" i="7"/>
  <c r="BY47" i="7"/>
  <c r="BX47" i="7"/>
  <c r="BW47" i="7"/>
  <c r="BV47" i="7"/>
  <c r="BU47" i="7"/>
  <c r="BT47" i="7"/>
  <c r="BS47" i="7"/>
  <c r="BR47" i="7"/>
  <c r="BQ47" i="7"/>
  <c r="BP47" i="7"/>
  <c r="BO47" i="7"/>
  <c r="BF47" i="7"/>
  <c r="BE47" i="7"/>
  <c r="BD47" i="7"/>
  <c r="BC47" i="7"/>
  <c r="AT47" i="7"/>
  <c r="AS47" i="7"/>
  <c r="AR47" i="7"/>
  <c r="AQ47" i="7"/>
  <c r="AH47" i="7"/>
  <c r="AG47" i="7"/>
  <c r="AF47" i="7"/>
  <c r="AE47" i="7"/>
  <c r="AD47" i="7"/>
  <c r="AC47" i="7"/>
  <c r="AB47" i="7"/>
  <c r="AA47" i="7"/>
  <c r="Z47" i="7"/>
  <c r="Y47" i="7"/>
  <c r="X47" i="7"/>
  <c r="W47" i="7"/>
  <c r="V47" i="7"/>
  <c r="U47" i="7"/>
  <c r="T47" i="7"/>
  <c r="S47" i="7"/>
  <c r="R47" i="7"/>
  <c r="Q47" i="7"/>
  <c r="P47" i="7"/>
  <c r="O47" i="7"/>
  <c r="N47" i="7"/>
  <c r="M47" i="7"/>
  <c r="L47" i="7"/>
  <c r="K47" i="7"/>
  <c r="J47" i="7"/>
  <c r="I47" i="7"/>
  <c r="H47" i="7"/>
  <c r="G47" i="7"/>
  <c r="F47" i="7"/>
  <c r="E47" i="7"/>
  <c r="D47" i="7"/>
  <c r="C47" i="7"/>
  <c r="FR38" i="7"/>
  <c r="FQ38" i="7"/>
  <c r="FP38" i="7"/>
  <c r="FO38" i="7"/>
  <c r="FN38" i="7"/>
  <c r="FM38" i="7"/>
  <c r="FL38" i="7"/>
  <c r="FK38" i="7"/>
  <c r="FJ38" i="7"/>
  <c r="FI38" i="7"/>
  <c r="FH38" i="7"/>
  <c r="FG38" i="7"/>
  <c r="FF38" i="7"/>
  <c r="FE38" i="7"/>
  <c r="FD38" i="7"/>
  <c r="FC38" i="7"/>
  <c r="EX38" i="7"/>
  <c r="EW38" i="7"/>
  <c r="EV38" i="7"/>
  <c r="EU38" i="7"/>
  <c r="ET38" i="7"/>
  <c r="ES38" i="7"/>
  <c r="ER38" i="7"/>
  <c r="EQ38" i="7"/>
  <c r="EP38" i="7"/>
  <c r="EO38" i="7"/>
  <c r="EN38" i="7"/>
  <c r="EM38" i="7"/>
  <c r="EL38" i="7"/>
  <c r="EK38" i="7"/>
  <c r="EJ38" i="7"/>
  <c r="EI38" i="7"/>
  <c r="EH38" i="7"/>
  <c r="EG38" i="7"/>
  <c r="EF38" i="7"/>
  <c r="EE38" i="7"/>
  <c r="ED38" i="7"/>
  <c r="EC38" i="7"/>
  <c r="EB38" i="7"/>
  <c r="EA38" i="7"/>
  <c r="DZ38" i="7"/>
  <c r="DY38" i="7"/>
  <c r="DX38" i="7"/>
  <c r="DW38" i="7"/>
  <c r="DN38" i="7"/>
  <c r="DM38" i="7"/>
  <c r="DL38" i="7"/>
  <c r="DK38" i="7"/>
  <c r="CX38" i="7"/>
  <c r="CW38" i="7"/>
  <c r="CV38" i="7"/>
  <c r="CU38" i="7"/>
  <c r="CL38" i="7"/>
  <c r="CK38" i="7"/>
  <c r="CJ38" i="7"/>
  <c r="CI38" i="7"/>
  <c r="BZ38" i="7"/>
  <c r="BY38" i="7"/>
  <c r="BX38" i="7"/>
  <c r="BW38" i="7"/>
  <c r="BV38" i="7"/>
  <c r="BU38" i="7"/>
  <c r="BT38" i="7"/>
  <c r="BS38" i="7"/>
  <c r="BR38" i="7"/>
  <c r="BQ38" i="7"/>
  <c r="BP38" i="7"/>
  <c r="BO38" i="7"/>
  <c r="BF38" i="7"/>
  <c r="BE38" i="7"/>
  <c r="BD38" i="7"/>
  <c r="BC38" i="7"/>
  <c r="AT38" i="7"/>
  <c r="AS38" i="7"/>
  <c r="AR38" i="7"/>
  <c r="AQ38" i="7"/>
  <c r="AH38" i="7"/>
  <c r="AG38" i="7"/>
  <c r="AF38" i="7"/>
  <c r="AE38" i="7"/>
  <c r="AD38" i="7"/>
  <c r="AC38" i="7"/>
  <c r="AB38" i="7"/>
  <c r="AA38" i="7"/>
  <c r="Z38" i="7"/>
  <c r="Y38" i="7"/>
  <c r="X38" i="7"/>
  <c r="W38" i="7"/>
  <c r="V38" i="7"/>
  <c r="U38" i="7"/>
  <c r="T38" i="7"/>
  <c r="S38" i="7"/>
  <c r="R38" i="7"/>
  <c r="Q38" i="7"/>
  <c r="P38" i="7"/>
  <c r="O38" i="7"/>
  <c r="N38" i="7"/>
  <c r="M38" i="7"/>
  <c r="L38" i="7"/>
  <c r="K38" i="7"/>
  <c r="J38" i="7"/>
  <c r="I38" i="7"/>
  <c r="H38" i="7"/>
  <c r="G38" i="7"/>
  <c r="F38" i="7"/>
  <c r="E38" i="7"/>
  <c r="D38" i="7"/>
  <c r="C38" i="7"/>
  <c r="FR31" i="7"/>
  <c r="FQ31" i="7"/>
  <c r="FP31" i="7"/>
  <c r="FO31" i="7"/>
  <c r="FN31" i="7"/>
  <c r="FM31" i="7"/>
  <c r="FL31" i="7"/>
  <c r="FK31" i="7"/>
  <c r="FJ31" i="7"/>
  <c r="FI31" i="7"/>
  <c r="FH31" i="7"/>
  <c r="FG31" i="7"/>
  <c r="FF31" i="7"/>
  <c r="FE31" i="7"/>
  <c r="FD31" i="7"/>
  <c r="FC31" i="7"/>
  <c r="EX31" i="7"/>
  <c r="EX21" i="7" s="1"/>
  <c r="EX20" i="7" s="1"/>
  <c r="EW31" i="7"/>
  <c r="EW21" i="7" s="1"/>
  <c r="EW20" i="7" s="1"/>
  <c r="EV31" i="7"/>
  <c r="EV21" i="7" s="1"/>
  <c r="EV20" i="7" s="1"/>
  <c r="EU31" i="7"/>
  <c r="EU21" i="7" s="1"/>
  <c r="EU20" i="7" s="1"/>
  <c r="ET31" i="7"/>
  <c r="ET21" i="7" s="1"/>
  <c r="ET20" i="7" s="1"/>
  <c r="ES31" i="7"/>
  <c r="ES21" i="7" s="1"/>
  <c r="ES20" i="7" s="1"/>
  <c r="ER31" i="7"/>
  <c r="ER21" i="7" s="1"/>
  <c r="ER20" i="7" s="1"/>
  <c r="EQ31" i="7"/>
  <c r="EQ21" i="7" s="1"/>
  <c r="EQ20" i="7" s="1"/>
  <c r="EP31" i="7"/>
  <c r="EP21" i="7" s="1"/>
  <c r="EP20" i="7" s="1"/>
  <c r="EO31" i="7"/>
  <c r="EO21" i="7" s="1"/>
  <c r="EO20" i="7" s="1"/>
  <c r="EN31" i="7"/>
  <c r="EN21" i="7" s="1"/>
  <c r="EN20" i="7" s="1"/>
  <c r="EM31" i="7"/>
  <c r="EM21" i="7" s="1"/>
  <c r="EM20" i="7" s="1"/>
  <c r="EL31" i="7"/>
  <c r="EL21" i="7" s="1"/>
  <c r="EL20" i="7" s="1"/>
  <c r="EK31" i="7"/>
  <c r="EK21" i="7" s="1"/>
  <c r="EK20" i="7" s="1"/>
  <c r="EJ31" i="7"/>
  <c r="EJ21" i="7" s="1"/>
  <c r="EJ20" i="7" s="1"/>
  <c r="EI31" i="7"/>
  <c r="EI21" i="7" s="1"/>
  <c r="EI20" i="7" s="1"/>
  <c r="EH31" i="7"/>
  <c r="EH21" i="7" s="1"/>
  <c r="EH20" i="7" s="1"/>
  <c r="EG31" i="7"/>
  <c r="EG21" i="7" s="1"/>
  <c r="EG20" i="7" s="1"/>
  <c r="EF31" i="7"/>
  <c r="EF21" i="7" s="1"/>
  <c r="EF20" i="7" s="1"/>
  <c r="EE31" i="7"/>
  <c r="EE21" i="7" s="1"/>
  <c r="EE20" i="7" s="1"/>
  <c r="ED31" i="7"/>
  <c r="ED21" i="7" s="1"/>
  <c r="ED20" i="7" s="1"/>
  <c r="EC31" i="7"/>
  <c r="EC21" i="7" s="1"/>
  <c r="EC20" i="7" s="1"/>
  <c r="EB31" i="7"/>
  <c r="EB21" i="7" s="1"/>
  <c r="EB20" i="7" s="1"/>
  <c r="EA31" i="7"/>
  <c r="EA21" i="7" s="1"/>
  <c r="EA20" i="7" s="1"/>
  <c r="DZ31" i="7"/>
  <c r="DY31" i="7"/>
  <c r="DX31" i="7"/>
  <c r="DW31" i="7"/>
  <c r="DN31" i="7"/>
  <c r="DM31" i="7"/>
  <c r="DL31" i="7"/>
  <c r="DK31" i="7"/>
  <c r="CX31" i="7"/>
  <c r="CW31" i="7"/>
  <c r="CV31" i="7"/>
  <c r="CU31" i="7"/>
  <c r="CL31" i="7"/>
  <c r="CK31" i="7"/>
  <c r="CJ31" i="7"/>
  <c r="CI31" i="7"/>
  <c r="BZ31" i="7"/>
  <c r="BY31" i="7"/>
  <c r="BX31" i="7"/>
  <c r="BW31" i="7"/>
  <c r="BV31" i="7"/>
  <c r="BU31" i="7"/>
  <c r="BT31" i="7"/>
  <c r="BS31" i="7"/>
  <c r="BR31" i="7"/>
  <c r="BQ31" i="7"/>
  <c r="BP31" i="7"/>
  <c r="BO31" i="7"/>
  <c r="BF31" i="7"/>
  <c r="BE31" i="7"/>
  <c r="BD31" i="7"/>
  <c r="BC31" i="7"/>
  <c r="AT31" i="7"/>
  <c r="AS31" i="7"/>
  <c r="AR31" i="7"/>
  <c r="AQ31" i="7"/>
  <c r="AH31" i="7"/>
  <c r="AG31" i="7"/>
  <c r="AF31" i="7"/>
  <c r="AE31" i="7"/>
  <c r="AD31" i="7"/>
  <c r="AC31" i="7"/>
  <c r="AB31" i="7"/>
  <c r="AA31" i="7"/>
  <c r="Z31" i="7"/>
  <c r="Y31" i="7"/>
  <c r="X31" i="7"/>
  <c r="W31" i="7"/>
  <c r="V31" i="7"/>
  <c r="U31" i="7"/>
  <c r="T31" i="7"/>
  <c r="S31" i="7"/>
  <c r="R31" i="7"/>
  <c r="Q31" i="7"/>
  <c r="P31" i="7"/>
  <c r="O31" i="7"/>
  <c r="N31" i="7"/>
  <c r="M31" i="7"/>
  <c r="L31" i="7"/>
  <c r="K31" i="7"/>
  <c r="J31" i="7"/>
  <c r="I31" i="7"/>
  <c r="H31" i="7"/>
  <c r="G31" i="7"/>
  <c r="F31" i="7"/>
  <c r="E31" i="7"/>
  <c r="D31" i="7"/>
  <c r="C31" i="7"/>
  <c r="FR22" i="7"/>
  <c r="FQ22" i="7"/>
  <c r="FP22" i="7"/>
  <c r="FO22" i="7"/>
  <c r="FN22" i="7"/>
  <c r="FM22" i="7"/>
  <c r="FL22" i="7"/>
  <c r="FK22" i="7"/>
  <c r="FJ22" i="7"/>
  <c r="FI22" i="7"/>
  <c r="FH22" i="7"/>
  <c r="FG22" i="7"/>
  <c r="FF22" i="7"/>
  <c r="FE22" i="7"/>
  <c r="FD22" i="7"/>
  <c r="FC22" i="7"/>
  <c r="DZ22" i="7"/>
  <c r="DY22" i="7"/>
  <c r="DX22" i="7"/>
  <c r="DW22" i="7"/>
  <c r="DN22" i="7"/>
  <c r="DM22" i="7"/>
  <c r="DL22" i="7"/>
  <c r="DK22" i="7"/>
  <c r="CX22" i="7"/>
  <c r="CW22" i="7"/>
  <c r="CV22" i="7"/>
  <c r="CU22" i="7"/>
  <c r="CL22" i="7"/>
  <c r="CK22" i="7"/>
  <c r="CJ22" i="7"/>
  <c r="CI22" i="7"/>
  <c r="BZ22" i="7"/>
  <c r="BY22" i="7"/>
  <c r="BX22" i="7"/>
  <c r="BW22" i="7"/>
  <c r="BV22" i="7"/>
  <c r="BU22" i="7"/>
  <c r="BT22" i="7"/>
  <c r="BS22" i="7"/>
  <c r="BR22" i="7"/>
  <c r="BQ22" i="7"/>
  <c r="BP22" i="7"/>
  <c r="BO22" i="7"/>
  <c r="BF22" i="7"/>
  <c r="BE22" i="7"/>
  <c r="BD22" i="7"/>
  <c r="BC22" i="7"/>
  <c r="AT22" i="7"/>
  <c r="AS22" i="7"/>
  <c r="AR22" i="7"/>
  <c r="AQ22" i="7"/>
  <c r="AH22" i="7"/>
  <c r="AG22" i="7"/>
  <c r="AF22" i="7"/>
  <c r="AE22" i="7"/>
  <c r="AD22" i="7"/>
  <c r="AC22" i="7"/>
  <c r="AB22" i="7"/>
  <c r="AA22" i="7"/>
  <c r="Z22" i="7"/>
  <c r="Y22" i="7"/>
  <c r="X22" i="7"/>
  <c r="W22" i="7"/>
  <c r="V22" i="7"/>
  <c r="U22" i="7"/>
  <c r="T22" i="7"/>
  <c r="S22" i="7"/>
  <c r="R22" i="7"/>
  <c r="Q22" i="7"/>
  <c r="P22" i="7"/>
  <c r="O22" i="7"/>
  <c r="N22" i="7"/>
  <c r="M22" i="7"/>
  <c r="L22" i="7"/>
  <c r="K22" i="7"/>
  <c r="J22" i="7"/>
  <c r="I22" i="7"/>
  <c r="H22" i="7"/>
  <c r="G22" i="7"/>
  <c r="F22" i="7"/>
  <c r="E22" i="7"/>
  <c r="D22" i="7"/>
  <c r="C22" i="7"/>
  <c r="FR12" i="7"/>
  <c r="FQ12" i="7"/>
  <c r="FP12" i="7"/>
  <c r="FO12" i="7"/>
  <c r="FN12" i="7"/>
  <c r="FM12" i="7"/>
  <c r="FL12" i="7"/>
  <c r="FK12" i="7"/>
  <c r="FJ12" i="7"/>
  <c r="FI12" i="7"/>
  <c r="FH12" i="7"/>
  <c r="FG12" i="7"/>
  <c r="FF12" i="7"/>
  <c r="FE12" i="7"/>
  <c r="FD12" i="7"/>
  <c r="FC12" i="7"/>
  <c r="EX12" i="7"/>
  <c r="EW12" i="7"/>
  <c r="EV12" i="7"/>
  <c r="EU12" i="7"/>
  <c r="ET12" i="7"/>
  <c r="ES12" i="7"/>
  <c r="ER12" i="7"/>
  <c r="EQ12" i="7"/>
  <c r="EP12" i="7"/>
  <c r="EO12" i="7"/>
  <c r="EN12" i="7"/>
  <c r="EM12" i="7"/>
  <c r="EL12" i="7"/>
  <c r="EK12" i="7"/>
  <c r="EJ12" i="7"/>
  <c r="EI12" i="7"/>
  <c r="EH12" i="7"/>
  <c r="EG12" i="7"/>
  <c r="EF12" i="7"/>
  <c r="EE12" i="7"/>
  <c r="ED12" i="7"/>
  <c r="EC12" i="7"/>
  <c r="EB12" i="7"/>
  <c r="EA12" i="7"/>
  <c r="DZ12" i="7"/>
  <c r="DY12" i="7"/>
  <c r="DX12" i="7"/>
  <c r="DW12" i="7"/>
  <c r="DN12" i="7"/>
  <c r="DM12" i="7"/>
  <c r="DL12" i="7"/>
  <c r="DK12" i="7"/>
  <c r="CX12" i="7"/>
  <c r="CW12" i="7"/>
  <c r="CV12" i="7"/>
  <c r="CU12" i="7"/>
  <c r="CL12" i="7"/>
  <c r="CK12" i="7"/>
  <c r="CJ12" i="7"/>
  <c r="CI12" i="7"/>
  <c r="BZ12" i="7"/>
  <c r="BY12" i="7"/>
  <c r="BX12" i="7"/>
  <c r="BW12" i="7"/>
  <c r="BV12" i="7"/>
  <c r="BU12" i="7"/>
  <c r="BT12" i="7"/>
  <c r="BS12" i="7"/>
  <c r="BR12" i="7"/>
  <c r="BQ12" i="7"/>
  <c r="BP12" i="7"/>
  <c r="BO12" i="7"/>
  <c r="BF12" i="7"/>
  <c r="BE12" i="7"/>
  <c r="BD12" i="7"/>
  <c r="BC12" i="7"/>
  <c r="AT12" i="7"/>
  <c r="AS12" i="7"/>
  <c r="AR12" i="7"/>
  <c r="AQ12" i="7"/>
  <c r="AH12" i="7"/>
  <c r="AG12" i="7"/>
  <c r="AF12" i="7"/>
  <c r="AE12" i="7"/>
  <c r="AD12" i="7"/>
  <c r="AC12" i="7"/>
  <c r="AB12" i="7"/>
  <c r="AA12" i="7"/>
  <c r="Z12" i="7"/>
  <c r="Y12" i="7"/>
  <c r="X12" i="7"/>
  <c r="W12" i="7"/>
  <c r="V12" i="7"/>
  <c r="U12" i="7"/>
  <c r="T12" i="7"/>
  <c r="S12" i="7"/>
  <c r="R12" i="7"/>
  <c r="Q12" i="7"/>
  <c r="P12" i="7"/>
  <c r="O12" i="7"/>
  <c r="N12" i="7"/>
  <c r="M12" i="7"/>
  <c r="L12" i="7"/>
  <c r="K12" i="7"/>
  <c r="J12" i="7"/>
  <c r="I12" i="7"/>
  <c r="H12" i="7"/>
  <c r="G12" i="7"/>
  <c r="F12" i="7"/>
  <c r="E12" i="7"/>
  <c r="D12" i="7"/>
  <c r="C12" i="7"/>
  <c r="FR5" i="7"/>
  <c r="FQ5" i="7"/>
  <c r="FP5" i="7"/>
  <c r="FO5" i="7"/>
  <c r="FN5" i="7"/>
  <c r="FM5" i="7"/>
  <c r="FL5" i="7"/>
  <c r="FK5" i="7"/>
  <c r="FJ5" i="7"/>
  <c r="FI5" i="7"/>
  <c r="FH5" i="7"/>
  <c r="FG5" i="7"/>
  <c r="FF5" i="7"/>
  <c r="FE5" i="7"/>
  <c r="FD5" i="7"/>
  <c r="FC5" i="7"/>
  <c r="EX5" i="7"/>
  <c r="EW5" i="7"/>
  <c r="EV5" i="7"/>
  <c r="EU5" i="7"/>
  <c r="ET5" i="7"/>
  <c r="ES5" i="7"/>
  <c r="ER5" i="7"/>
  <c r="EQ5" i="7"/>
  <c r="EP5" i="7"/>
  <c r="EO5" i="7"/>
  <c r="EN5" i="7"/>
  <c r="EM5" i="7"/>
  <c r="EL5" i="7"/>
  <c r="EK5" i="7"/>
  <c r="EJ5" i="7"/>
  <c r="EI5" i="7"/>
  <c r="EH5" i="7"/>
  <c r="EG5" i="7"/>
  <c r="EF5" i="7"/>
  <c r="EE5" i="7"/>
  <c r="ED5" i="7"/>
  <c r="EC5" i="7"/>
  <c r="EB5" i="7"/>
  <c r="EA5" i="7"/>
  <c r="DZ5" i="7"/>
  <c r="DY5" i="7"/>
  <c r="DX5" i="7"/>
  <c r="DW5" i="7"/>
  <c r="DN5" i="7"/>
  <c r="DM5" i="7"/>
  <c r="DL5" i="7"/>
  <c r="DK5" i="7"/>
  <c r="CX5" i="7"/>
  <c r="CW5" i="7"/>
  <c r="CV5" i="7"/>
  <c r="CU5" i="7"/>
  <c r="CL5" i="7"/>
  <c r="CK5" i="7"/>
  <c r="CJ5" i="7"/>
  <c r="CI5" i="7"/>
  <c r="BZ5" i="7"/>
  <c r="BY5" i="7"/>
  <c r="BX5" i="7"/>
  <c r="BW5" i="7"/>
  <c r="BV5" i="7"/>
  <c r="BU5" i="7"/>
  <c r="BT5" i="7"/>
  <c r="BS5" i="7"/>
  <c r="BR5" i="7"/>
  <c r="BQ5" i="7"/>
  <c r="BP5" i="7"/>
  <c r="BO5" i="7"/>
  <c r="BF5" i="7"/>
  <c r="BE5" i="7"/>
  <c r="BD5" i="7"/>
  <c r="BC5" i="7"/>
  <c r="AT5" i="7"/>
  <c r="AS5" i="7"/>
  <c r="AR5" i="7"/>
  <c r="AQ5" i="7"/>
  <c r="AH5" i="7"/>
  <c r="AG5" i="7"/>
  <c r="AF5" i="7"/>
  <c r="AE5" i="7"/>
  <c r="AD5" i="7"/>
  <c r="AC5" i="7"/>
  <c r="AB5" i="7"/>
  <c r="AA5" i="7"/>
  <c r="Z5" i="7"/>
  <c r="Y5" i="7"/>
  <c r="X5" i="7"/>
  <c r="W5" i="7"/>
  <c r="V5" i="7"/>
  <c r="U5" i="7"/>
  <c r="T5" i="7"/>
  <c r="S5" i="7"/>
  <c r="R5" i="7"/>
  <c r="Q5" i="7"/>
  <c r="P5" i="7"/>
  <c r="O5" i="7"/>
  <c r="N5" i="7"/>
  <c r="M5" i="7"/>
  <c r="L5" i="7"/>
  <c r="K5" i="7"/>
  <c r="J5" i="7"/>
  <c r="I5" i="7"/>
  <c r="H5" i="7"/>
  <c r="G5" i="7"/>
  <c r="F5" i="7"/>
  <c r="E5" i="7"/>
  <c r="D5" i="7"/>
  <c r="C5" i="7"/>
  <c r="AR180" i="6"/>
  <c r="AQ180" i="6"/>
  <c r="AP180" i="6"/>
  <c r="AO180" i="6"/>
  <c r="AR179" i="6"/>
  <c r="AQ179" i="6"/>
  <c r="AP179" i="6"/>
  <c r="AO179" i="6"/>
  <c r="AR178" i="6"/>
  <c r="AQ178" i="6"/>
  <c r="AP178" i="6"/>
  <c r="AO178" i="6"/>
  <c r="AR177" i="6"/>
  <c r="AQ177" i="6"/>
  <c r="AP177" i="6"/>
  <c r="AO177" i="6"/>
  <c r="AR176" i="6"/>
  <c r="AQ176" i="6"/>
  <c r="AP176" i="6"/>
  <c r="AO176" i="6"/>
  <c r="AR175" i="6"/>
  <c r="AQ175" i="6"/>
  <c r="AP175" i="6"/>
  <c r="AO175" i="6"/>
  <c r="AR174" i="6"/>
  <c r="AQ174" i="6"/>
  <c r="AP174" i="6"/>
  <c r="AO174" i="6"/>
  <c r="AR173" i="6"/>
  <c r="AQ173" i="6"/>
  <c r="AP173" i="6"/>
  <c r="AO173" i="6"/>
  <c r="AR172" i="6"/>
  <c r="AQ172" i="6"/>
  <c r="AP172" i="6"/>
  <c r="AO172" i="6"/>
  <c r="AR171" i="6"/>
  <c r="AQ171" i="6"/>
  <c r="AP171" i="6"/>
  <c r="AO171" i="6"/>
  <c r="AR170" i="6"/>
  <c r="AQ170" i="6"/>
  <c r="AP170" i="6"/>
  <c r="AO170" i="6"/>
  <c r="AR169" i="6"/>
  <c r="AQ169" i="6"/>
  <c r="AP169" i="6"/>
  <c r="AO169" i="6"/>
  <c r="AR168" i="6"/>
  <c r="AQ168" i="6"/>
  <c r="AP168" i="6"/>
  <c r="AO168" i="6"/>
  <c r="AR167" i="6"/>
  <c r="AQ167" i="6"/>
  <c r="AP167" i="6"/>
  <c r="AO167" i="6"/>
  <c r="AR166" i="6"/>
  <c r="AQ166" i="6"/>
  <c r="AP166" i="6"/>
  <c r="AO166" i="6"/>
  <c r="AR165" i="6"/>
  <c r="AQ165" i="6"/>
  <c r="AP165" i="6"/>
  <c r="AO165" i="6"/>
  <c r="AR164" i="6"/>
  <c r="AQ164" i="6"/>
  <c r="AP164" i="6"/>
  <c r="AO164" i="6"/>
  <c r="AN163" i="6"/>
  <c r="AN162" i="6" s="1"/>
  <c r="AM163" i="6"/>
  <c r="AL163" i="6"/>
  <c r="AL162" i="6" s="1"/>
  <c r="AK163" i="6"/>
  <c r="AJ163" i="6"/>
  <c r="AJ162" i="6" s="1"/>
  <c r="AI163" i="6"/>
  <c r="AI162" i="6" s="1"/>
  <c r="AH163" i="6"/>
  <c r="AH162" i="6" s="1"/>
  <c r="AG163" i="6"/>
  <c r="AG162" i="6" s="1"/>
  <c r="AF163" i="6"/>
  <c r="AF162" i="6" s="1"/>
  <c r="AE163" i="6"/>
  <c r="AE162" i="6" s="1"/>
  <c r="AD163" i="6"/>
  <c r="AD162" i="6" s="1"/>
  <c r="AC163" i="6"/>
  <c r="AC162" i="6" s="1"/>
  <c r="AB163" i="6"/>
  <c r="AB162" i="6" s="1"/>
  <c r="AA163" i="6"/>
  <c r="AA162" i="6" s="1"/>
  <c r="Z163" i="6"/>
  <c r="Z162" i="6" s="1"/>
  <c r="Y163" i="6"/>
  <c r="Y162" i="6" s="1"/>
  <c r="X163" i="6"/>
  <c r="X162" i="6" s="1"/>
  <c r="W163" i="6"/>
  <c r="W162" i="6" s="1"/>
  <c r="V163" i="6"/>
  <c r="V162" i="6" s="1"/>
  <c r="U163" i="6"/>
  <c r="U162" i="6" s="1"/>
  <c r="T163" i="6"/>
  <c r="T162" i="6" s="1"/>
  <c r="S163" i="6"/>
  <c r="S162" i="6" s="1"/>
  <c r="R163" i="6"/>
  <c r="R162" i="6" s="1"/>
  <c r="Q163" i="6"/>
  <c r="Q162" i="6" s="1"/>
  <c r="P163" i="6"/>
  <c r="P162" i="6" s="1"/>
  <c r="O163" i="6"/>
  <c r="N163" i="6"/>
  <c r="M163" i="6"/>
  <c r="L163" i="6"/>
  <c r="K163" i="6"/>
  <c r="J163" i="6"/>
  <c r="I163" i="6"/>
  <c r="AR161" i="6"/>
  <c r="AQ161" i="6"/>
  <c r="AP161" i="6"/>
  <c r="AO161" i="6"/>
  <c r="AR160" i="6"/>
  <c r="AQ160" i="6"/>
  <c r="AP160" i="6"/>
  <c r="AO160" i="6"/>
  <c r="AR159" i="6"/>
  <c r="AQ159" i="6"/>
  <c r="AP159" i="6"/>
  <c r="AO159" i="6"/>
  <c r="AR158" i="6"/>
  <c r="AQ158" i="6"/>
  <c r="AP158" i="6"/>
  <c r="AO158" i="6"/>
  <c r="AN157" i="6"/>
  <c r="AN156" i="6" s="1"/>
  <c r="AM157" i="6"/>
  <c r="AL157" i="6"/>
  <c r="AL156" i="6" s="1"/>
  <c r="AK157" i="6"/>
  <c r="AJ157" i="6"/>
  <c r="AJ156" i="6" s="1"/>
  <c r="AI157" i="6"/>
  <c r="AI156" i="6" s="1"/>
  <c r="AH157" i="6"/>
  <c r="AH156" i="6" s="1"/>
  <c r="AG157" i="6"/>
  <c r="AG156" i="6" s="1"/>
  <c r="AF157" i="6"/>
  <c r="AF156" i="6" s="1"/>
  <c r="AE157" i="6"/>
  <c r="AE156" i="6" s="1"/>
  <c r="AD157" i="6"/>
  <c r="AD156" i="6" s="1"/>
  <c r="AC157" i="6"/>
  <c r="AC156" i="6" s="1"/>
  <c r="AB157" i="6"/>
  <c r="AB156" i="6" s="1"/>
  <c r="AA157" i="6"/>
  <c r="AA156" i="6" s="1"/>
  <c r="Z157" i="6"/>
  <c r="Z156" i="6" s="1"/>
  <c r="Y157" i="6"/>
  <c r="Y156" i="6" s="1"/>
  <c r="X157" i="6"/>
  <c r="X156" i="6" s="1"/>
  <c r="W157" i="6"/>
  <c r="W156" i="6" s="1"/>
  <c r="V157" i="6"/>
  <c r="V156" i="6" s="1"/>
  <c r="U157" i="6"/>
  <c r="U156" i="6" s="1"/>
  <c r="T157" i="6"/>
  <c r="T156" i="6" s="1"/>
  <c r="S157" i="6"/>
  <c r="S156" i="6" s="1"/>
  <c r="R157" i="6"/>
  <c r="R156" i="6" s="1"/>
  <c r="Q157" i="6"/>
  <c r="Q156" i="6" s="1"/>
  <c r="P157" i="6"/>
  <c r="P156" i="6" s="1"/>
  <c r="O157" i="6"/>
  <c r="N157" i="6"/>
  <c r="M157" i="6"/>
  <c r="L157" i="6"/>
  <c r="L156" i="6" s="1"/>
  <c r="K157" i="6"/>
  <c r="J157" i="6"/>
  <c r="I157" i="6"/>
  <c r="AR154" i="6"/>
  <c r="AQ154" i="6"/>
  <c r="AP154" i="6"/>
  <c r="AO154" i="6"/>
  <c r="AR153" i="6"/>
  <c r="AQ153" i="6"/>
  <c r="AP153" i="6"/>
  <c r="AO153" i="6"/>
  <c r="AR152" i="6"/>
  <c r="AQ152" i="6"/>
  <c r="AP152" i="6"/>
  <c r="AO152" i="6"/>
  <c r="AN151" i="6"/>
  <c r="AN150" i="6" s="1"/>
  <c r="AN149" i="6" s="1"/>
  <c r="AM151" i="6"/>
  <c r="AL151" i="6"/>
  <c r="AL150" i="6" s="1"/>
  <c r="AL149" i="6" s="1"/>
  <c r="AK151" i="6"/>
  <c r="AJ151" i="6"/>
  <c r="AJ150" i="6" s="1"/>
  <c r="AJ149" i="6" s="1"/>
  <c r="AI151" i="6"/>
  <c r="AI150" i="6" s="1"/>
  <c r="AI149" i="6" s="1"/>
  <c r="AH151" i="6"/>
  <c r="AH150" i="6" s="1"/>
  <c r="AH149" i="6" s="1"/>
  <c r="AG151" i="6"/>
  <c r="AG150" i="6" s="1"/>
  <c r="AG149" i="6" s="1"/>
  <c r="AF151" i="6"/>
  <c r="AF150" i="6" s="1"/>
  <c r="AF149" i="6" s="1"/>
  <c r="AE151" i="6"/>
  <c r="AE150" i="6" s="1"/>
  <c r="AE149" i="6" s="1"/>
  <c r="AD151" i="6"/>
  <c r="AD150" i="6" s="1"/>
  <c r="AD149" i="6" s="1"/>
  <c r="AC151" i="6"/>
  <c r="AC150" i="6" s="1"/>
  <c r="AC149" i="6" s="1"/>
  <c r="AB151" i="6"/>
  <c r="AB150" i="6" s="1"/>
  <c r="AB149" i="6" s="1"/>
  <c r="AA151" i="6"/>
  <c r="AA150" i="6" s="1"/>
  <c r="AA149" i="6" s="1"/>
  <c r="Z151" i="6"/>
  <c r="Z150" i="6" s="1"/>
  <c r="Z149" i="6" s="1"/>
  <c r="Y151" i="6"/>
  <c r="Y150" i="6" s="1"/>
  <c r="Y149" i="6" s="1"/>
  <c r="X151" i="6"/>
  <c r="X150" i="6" s="1"/>
  <c r="X149" i="6" s="1"/>
  <c r="W151" i="6"/>
  <c r="W150" i="6" s="1"/>
  <c r="W149" i="6" s="1"/>
  <c r="V151" i="6"/>
  <c r="V150" i="6" s="1"/>
  <c r="V149" i="6" s="1"/>
  <c r="U151" i="6"/>
  <c r="U150" i="6" s="1"/>
  <c r="U149" i="6" s="1"/>
  <c r="T151" i="6"/>
  <c r="T150" i="6" s="1"/>
  <c r="T149" i="6" s="1"/>
  <c r="S151" i="6"/>
  <c r="S150" i="6" s="1"/>
  <c r="S149" i="6" s="1"/>
  <c r="R151" i="6"/>
  <c r="R150" i="6" s="1"/>
  <c r="R149" i="6" s="1"/>
  <c r="Q151" i="6"/>
  <c r="Q150" i="6" s="1"/>
  <c r="Q149" i="6" s="1"/>
  <c r="P151" i="6"/>
  <c r="P150" i="6" s="1"/>
  <c r="P149" i="6" s="1"/>
  <c r="O151" i="6"/>
  <c r="N151" i="6"/>
  <c r="M151" i="6"/>
  <c r="L151" i="6"/>
  <c r="L150" i="6" s="1"/>
  <c r="L149" i="6" s="1"/>
  <c r="K151" i="6"/>
  <c r="J151" i="6"/>
  <c r="I151" i="6"/>
  <c r="AR147" i="6"/>
  <c r="AQ147" i="6"/>
  <c r="AP147" i="6"/>
  <c r="AO147" i="6"/>
  <c r="AR146" i="6"/>
  <c r="AQ146" i="6"/>
  <c r="AP146" i="6"/>
  <c r="AO146" i="6"/>
  <c r="AR145" i="6"/>
  <c r="AQ145" i="6"/>
  <c r="AP145" i="6"/>
  <c r="AO145" i="6"/>
  <c r="AN144" i="6"/>
  <c r="AN143" i="6" s="1"/>
  <c r="AN142" i="6" s="1"/>
  <c r="AM144" i="6"/>
  <c r="AL144" i="6"/>
  <c r="AL143" i="6" s="1"/>
  <c r="AL142" i="6" s="1"/>
  <c r="AK144" i="6"/>
  <c r="AJ144" i="6"/>
  <c r="AJ143" i="6" s="1"/>
  <c r="AJ142" i="6" s="1"/>
  <c r="AI144" i="6"/>
  <c r="AI143" i="6" s="1"/>
  <c r="AI142" i="6" s="1"/>
  <c r="AH144" i="6"/>
  <c r="AH143" i="6" s="1"/>
  <c r="AH142" i="6" s="1"/>
  <c r="AG144" i="6"/>
  <c r="AG143" i="6" s="1"/>
  <c r="AG142" i="6" s="1"/>
  <c r="AF144" i="6"/>
  <c r="AF143" i="6" s="1"/>
  <c r="AF142" i="6" s="1"/>
  <c r="AE144" i="6"/>
  <c r="AE143" i="6" s="1"/>
  <c r="AE142" i="6" s="1"/>
  <c r="AD144" i="6"/>
  <c r="AD143" i="6" s="1"/>
  <c r="AD142" i="6" s="1"/>
  <c r="AC144" i="6"/>
  <c r="AC143" i="6" s="1"/>
  <c r="AC142" i="6" s="1"/>
  <c r="AB144" i="6"/>
  <c r="AB143" i="6" s="1"/>
  <c r="AB142" i="6" s="1"/>
  <c r="AA144" i="6"/>
  <c r="AA143" i="6" s="1"/>
  <c r="AA142" i="6" s="1"/>
  <c r="Z144" i="6"/>
  <c r="Z143" i="6" s="1"/>
  <c r="Z142" i="6" s="1"/>
  <c r="Y144" i="6"/>
  <c r="Y143" i="6" s="1"/>
  <c r="Y142" i="6" s="1"/>
  <c r="X144" i="6"/>
  <c r="X143" i="6" s="1"/>
  <c r="X142" i="6" s="1"/>
  <c r="W144" i="6"/>
  <c r="W143" i="6" s="1"/>
  <c r="W142" i="6" s="1"/>
  <c r="V144" i="6"/>
  <c r="V143" i="6" s="1"/>
  <c r="V142" i="6" s="1"/>
  <c r="U144" i="6"/>
  <c r="U143" i="6" s="1"/>
  <c r="U142" i="6" s="1"/>
  <c r="T144" i="6"/>
  <c r="T143" i="6" s="1"/>
  <c r="T142" i="6" s="1"/>
  <c r="S144" i="6"/>
  <c r="S143" i="6" s="1"/>
  <c r="S142" i="6" s="1"/>
  <c r="R144" i="6"/>
  <c r="R143" i="6" s="1"/>
  <c r="R142" i="6" s="1"/>
  <c r="Q144" i="6"/>
  <c r="Q143" i="6" s="1"/>
  <c r="Q142" i="6" s="1"/>
  <c r="P144" i="6"/>
  <c r="P143" i="6" s="1"/>
  <c r="P142" i="6" s="1"/>
  <c r="O144" i="6"/>
  <c r="N144" i="6"/>
  <c r="M144" i="6"/>
  <c r="L144" i="6"/>
  <c r="L143" i="6" s="1"/>
  <c r="L142" i="6" s="1"/>
  <c r="K144" i="6"/>
  <c r="J144" i="6"/>
  <c r="I144" i="6"/>
  <c r="AR141" i="6"/>
  <c r="AQ141" i="6"/>
  <c r="AP141" i="6"/>
  <c r="AO141" i="6"/>
  <c r="AR140" i="6"/>
  <c r="AQ140" i="6"/>
  <c r="AP140" i="6"/>
  <c r="AO140" i="6"/>
  <c r="AN139" i="6"/>
  <c r="AN138" i="6" s="1"/>
  <c r="AM139" i="6"/>
  <c r="AL139" i="6"/>
  <c r="AL138" i="6" s="1"/>
  <c r="AK139" i="6"/>
  <c r="AJ139" i="6"/>
  <c r="AJ138" i="6" s="1"/>
  <c r="AI139" i="6"/>
  <c r="AI138" i="6" s="1"/>
  <c r="AH139" i="6"/>
  <c r="AH138" i="6" s="1"/>
  <c r="AG139" i="6"/>
  <c r="AG138" i="6" s="1"/>
  <c r="AF139" i="6"/>
  <c r="AF138" i="6" s="1"/>
  <c r="AE139" i="6"/>
  <c r="AE138" i="6" s="1"/>
  <c r="AD139" i="6"/>
  <c r="AD138" i="6" s="1"/>
  <c r="AC139" i="6"/>
  <c r="AC138" i="6" s="1"/>
  <c r="AB139" i="6"/>
  <c r="AB138" i="6" s="1"/>
  <c r="AA139" i="6"/>
  <c r="AA138" i="6" s="1"/>
  <c r="Z139" i="6"/>
  <c r="Z138" i="6" s="1"/>
  <c r="Y139" i="6"/>
  <c r="Y138" i="6" s="1"/>
  <c r="X139" i="6"/>
  <c r="X138" i="6" s="1"/>
  <c r="W139" i="6"/>
  <c r="W138" i="6" s="1"/>
  <c r="V139" i="6"/>
  <c r="V138" i="6" s="1"/>
  <c r="U139" i="6"/>
  <c r="U138" i="6" s="1"/>
  <c r="T139" i="6"/>
  <c r="T138" i="6" s="1"/>
  <c r="S139" i="6"/>
  <c r="S138" i="6" s="1"/>
  <c r="R139" i="6"/>
  <c r="R138" i="6" s="1"/>
  <c r="Q139" i="6"/>
  <c r="Q138" i="6" s="1"/>
  <c r="P139" i="6"/>
  <c r="P138" i="6" s="1"/>
  <c r="O139" i="6"/>
  <c r="N139" i="6"/>
  <c r="M139" i="6"/>
  <c r="L139" i="6"/>
  <c r="K139" i="6"/>
  <c r="J139" i="6"/>
  <c r="I139" i="6"/>
  <c r="AR137" i="6"/>
  <c r="AQ137" i="6"/>
  <c r="AP137" i="6"/>
  <c r="AO137" i="6"/>
  <c r="AR136" i="6"/>
  <c r="AQ136" i="6"/>
  <c r="AP136" i="6"/>
  <c r="AO136" i="6"/>
  <c r="AR135" i="6"/>
  <c r="AQ135" i="6"/>
  <c r="AP135" i="6"/>
  <c r="AO135" i="6"/>
  <c r="AR134" i="6"/>
  <c r="AQ134" i="6"/>
  <c r="AP134" i="6"/>
  <c r="AO134" i="6"/>
  <c r="AR133" i="6"/>
  <c r="AQ133" i="6"/>
  <c r="AP133" i="6"/>
  <c r="AO133" i="6"/>
  <c r="AN132" i="6"/>
  <c r="AN131" i="6" s="1"/>
  <c r="AM132" i="6"/>
  <c r="AL132" i="6"/>
  <c r="AL131" i="6" s="1"/>
  <c r="AK132" i="6"/>
  <c r="AJ132" i="6"/>
  <c r="AJ131" i="6" s="1"/>
  <c r="AI132" i="6"/>
  <c r="AI131" i="6" s="1"/>
  <c r="AH132" i="6"/>
  <c r="AH131" i="6" s="1"/>
  <c r="AG132" i="6"/>
  <c r="AG131" i="6" s="1"/>
  <c r="AF132" i="6"/>
  <c r="AF131" i="6" s="1"/>
  <c r="AE132" i="6"/>
  <c r="AE131" i="6" s="1"/>
  <c r="AD132" i="6"/>
  <c r="AD131" i="6" s="1"/>
  <c r="AC132" i="6"/>
  <c r="AC131" i="6" s="1"/>
  <c r="AB132" i="6"/>
  <c r="AB131" i="6" s="1"/>
  <c r="AA132" i="6"/>
  <c r="AA131" i="6" s="1"/>
  <c r="Z132" i="6"/>
  <c r="Z131" i="6" s="1"/>
  <c r="Y132" i="6"/>
  <c r="Y131" i="6" s="1"/>
  <c r="X132" i="6"/>
  <c r="X131" i="6" s="1"/>
  <c r="W132" i="6"/>
  <c r="W131" i="6" s="1"/>
  <c r="V132" i="6"/>
  <c r="V131" i="6" s="1"/>
  <c r="U132" i="6"/>
  <c r="U131" i="6" s="1"/>
  <c r="T132" i="6"/>
  <c r="T131" i="6" s="1"/>
  <c r="S132" i="6"/>
  <c r="S131" i="6" s="1"/>
  <c r="R132" i="6"/>
  <c r="R131" i="6" s="1"/>
  <c r="Q132" i="6"/>
  <c r="Q131" i="6" s="1"/>
  <c r="P132" i="6"/>
  <c r="P131" i="6" s="1"/>
  <c r="O132" i="6"/>
  <c r="N132" i="6"/>
  <c r="M132" i="6"/>
  <c r="L132" i="6"/>
  <c r="L131" i="6" s="1"/>
  <c r="K132" i="6"/>
  <c r="J132" i="6"/>
  <c r="I132" i="6"/>
  <c r="AR130" i="6"/>
  <c r="AQ130" i="6"/>
  <c r="AP130" i="6"/>
  <c r="AO130" i="6"/>
  <c r="AR129" i="6"/>
  <c r="AQ129" i="6"/>
  <c r="AP129" i="6"/>
  <c r="AO129" i="6"/>
  <c r="AR128" i="6"/>
  <c r="AQ128" i="6"/>
  <c r="AP128" i="6"/>
  <c r="AO128" i="6"/>
  <c r="AR127" i="6"/>
  <c r="AQ127" i="6"/>
  <c r="AP127" i="6"/>
  <c r="AO127" i="6"/>
  <c r="AR126" i="6"/>
  <c r="AQ126" i="6"/>
  <c r="AP126" i="6"/>
  <c r="AO126" i="6"/>
  <c r="AR125" i="6"/>
  <c r="AQ125" i="6"/>
  <c r="AP125" i="6"/>
  <c r="AO125" i="6"/>
  <c r="AN124" i="6"/>
  <c r="AN123" i="6" s="1"/>
  <c r="AM124" i="6"/>
  <c r="AL124" i="6"/>
  <c r="AL123" i="6" s="1"/>
  <c r="AK124" i="6"/>
  <c r="AJ124" i="6"/>
  <c r="AJ123" i="6" s="1"/>
  <c r="AI124" i="6"/>
  <c r="AI123" i="6" s="1"/>
  <c r="AH124" i="6"/>
  <c r="AH123" i="6" s="1"/>
  <c r="AG124" i="6"/>
  <c r="AG123" i="6" s="1"/>
  <c r="AF124" i="6"/>
  <c r="AF123" i="6" s="1"/>
  <c r="AE124" i="6"/>
  <c r="AE123" i="6" s="1"/>
  <c r="AD124" i="6"/>
  <c r="AD123" i="6" s="1"/>
  <c r="AC124" i="6"/>
  <c r="AC123" i="6" s="1"/>
  <c r="AB124" i="6"/>
  <c r="AB123" i="6" s="1"/>
  <c r="AA124" i="6"/>
  <c r="AA123" i="6" s="1"/>
  <c r="Z124" i="6"/>
  <c r="Z123" i="6" s="1"/>
  <c r="Y124" i="6"/>
  <c r="Y123" i="6" s="1"/>
  <c r="X124" i="6"/>
  <c r="X123" i="6" s="1"/>
  <c r="W124" i="6"/>
  <c r="W123" i="6" s="1"/>
  <c r="V124" i="6"/>
  <c r="V123" i="6" s="1"/>
  <c r="U124" i="6"/>
  <c r="U123" i="6" s="1"/>
  <c r="T124" i="6"/>
  <c r="T123" i="6" s="1"/>
  <c r="S124" i="6"/>
  <c r="S123" i="6" s="1"/>
  <c r="R124" i="6"/>
  <c r="R123" i="6" s="1"/>
  <c r="Q124" i="6"/>
  <c r="Q123" i="6" s="1"/>
  <c r="P124" i="6"/>
  <c r="P123" i="6" s="1"/>
  <c r="O124" i="6"/>
  <c r="N124" i="6"/>
  <c r="M124" i="6"/>
  <c r="L124" i="6"/>
  <c r="K124" i="6"/>
  <c r="J124" i="6"/>
  <c r="I124" i="6"/>
  <c r="AR121" i="6"/>
  <c r="AQ121" i="6"/>
  <c r="AP121" i="6"/>
  <c r="AO121" i="6"/>
  <c r="AR120" i="6"/>
  <c r="AQ120" i="6"/>
  <c r="AP120" i="6"/>
  <c r="AO120" i="6"/>
  <c r="AN119" i="6"/>
  <c r="AN118" i="6" s="1"/>
  <c r="AN117" i="6" s="1"/>
  <c r="AM119" i="6"/>
  <c r="AL119" i="6"/>
  <c r="AL118" i="6" s="1"/>
  <c r="AL117" i="6" s="1"/>
  <c r="AK119" i="6"/>
  <c r="AJ119" i="6"/>
  <c r="AJ118" i="6" s="1"/>
  <c r="AJ117" i="6" s="1"/>
  <c r="AI119" i="6"/>
  <c r="AI118" i="6" s="1"/>
  <c r="AI117" i="6" s="1"/>
  <c r="AH119" i="6"/>
  <c r="AH118" i="6" s="1"/>
  <c r="AH117" i="6" s="1"/>
  <c r="AG119" i="6"/>
  <c r="AG118" i="6" s="1"/>
  <c r="AG117" i="6" s="1"/>
  <c r="AF119" i="6"/>
  <c r="AF118" i="6" s="1"/>
  <c r="AF117" i="6" s="1"/>
  <c r="AE119" i="6"/>
  <c r="AE118" i="6" s="1"/>
  <c r="AE117" i="6" s="1"/>
  <c r="AD119" i="6"/>
  <c r="AD118" i="6" s="1"/>
  <c r="AD117" i="6" s="1"/>
  <c r="AC119" i="6"/>
  <c r="AC118" i="6" s="1"/>
  <c r="AC117" i="6" s="1"/>
  <c r="AB119" i="6"/>
  <c r="AB118" i="6" s="1"/>
  <c r="AB117" i="6" s="1"/>
  <c r="AA119" i="6"/>
  <c r="AA118" i="6" s="1"/>
  <c r="AA117" i="6" s="1"/>
  <c r="Z119" i="6"/>
  <c r="Z118" i="6" s="1"/>
  <c r="Z117" i="6" s="1"/>
  <c r="Y119" i="6"/>
  <c r="Y118" i="6" s="1"/>
  <c r="Y117" i="6" s="1"/>
  <c r="X119" i="6"/>
  <c r="X118" i="6" s="1"/>
  <c r="X117" i="6" s="1"/>
  <c r="W119" i="6"/>
  <c r="W118" i="6" s="1"/>
  <c r="W117" i="6" s="1"/>
  <c r="V119" i="6"/>
  <c r="V118" i="6" s="1"/>
  <c r="V117" i="6" s="1"/>
  <c r="U119" i="6"/>
  <c r="U118" i="6" s="1"/>
  <c r="U117" i="6" s="1"/>
  <c r="T119" i="6"/>
  <c r="T118" i="6" s="1"/>
  <c r="T117" i="6" s="1"/>
  <c r="S119" i="6"/>
  <c r="S118" i="6" s="1"/>
  <c r="S117" i="6" s="1"/>
  <c r="R119" i="6"/>
  <c r="R118" i="6" s="1"/>
  <c r="R117" i="6" s="1"/>
  <c r="Q119" i="6"/>
  <c r="Q118" i="6" s="1"/>
  <c r="Q117" i="6" s="1"/>
  <c r="P119" i="6"/>
  <c r="P118" i="6" s="1"/>
  <c r="P117" i="6" s="1"/>
  <c r="O119" i="6"/>
  <c r="N119" i="6"/>
  <c r="M119" i="6"/>
  <c r="L119" i="6"/>
  <c r="L118" i="6" s="1"/>
  <c r="L117" i="6" s="1"/>
  <c r="K119" i="6"/>
  <c r="J119" i="6"/>
  <c r="I119" i="6"/>
  <c r="AR115" i="6"/>
  <c r="AQ115" i="6"/>
  <c r="AP115" i="6"/>
  <c r="AO115" i="6"/>
  <c r="AR114" i="6"/>
  <c r="AQ114" i="6"/>
  <c r="AP114" i="6"/>
  <c r="AO114" i="6"/>
  <c r="AN113" i="6"/>
  <c r="AN112" i="6" s="1"/>
  <c r="AM113" i="6"/>
  <c r="AL113" i="6"/>
  <c r="AL112" i="6" s="1"/>
  <c r="AK113" i="6"/>
  <c r="AJ113" i="6"/>
  <c r="AJ112" i="6" s="1"/>
  <c r="AI113" i="6"/>
  <c r="AI112" i="6" s="1"/>
  <c r="AH113" i="6"/>
  <c r="AH112" i="6" s="1"/>
  <c r="AG113" i="6"/>
  <c r="AG112" i="6" s="1"/>
  <c r="AF113" i="6"/>
  <c r="AF112" i="6" s="1"/>
  <c r="AE113" i="6"/>
  <c r="AE112" i="6" s="1"/>
  <c r="AD113" i="6"/>
  <c r="AD112" i="6" s="1"/>
  <c r="AC113" i="6"/>
  <c r="AC112" i="6" s="1"/>
  <c r="AB113" i="6"/>
  <c r="AB112" i="6" s="1"/>
  <c r="AA113" i="6"/>
  <c r="AA112" i="6" s="1"/>
  <c r="Z113" i="6"/>
  <c r="Z112" i="6" s="1"/>
  <c r="Y113" i="6"/>
  <c r="Y112" i="6" s="1"/>
  <c r="X113" i="6"/>
  <c r="X112" i="6" s="1"/>
  <c r="W113" i="6"/>
  <c r="W112" i="6" s="1"/>
  <c r="V113" i="6"/>
  <c r="V112" i="6" s="1"/>
  <c r="U113" i="6"/>
  <c r="U112" i="6" s="1"/>
  <c r="T113" i="6"/>
  <c r="T112" i="6" s="1"/>
  <c r="S113" i="6"/>
  <c r="S112" i="6" s="1"/>
  <c r="R113" i="6"/>
  <c r="R112" i="6" s="1"/>
  <c r="Q113" i="6"/>
  <c r="Q112" i="6" s="1"/>
  <c r="P113" i="6"/>
  <c r="P112" i="6" s="1"/>
  <c r="O113" i="6"/>
  <c r="N113" i="6"/>
  <c r="M113" i="6"/>
  <c r="L113" i="6"/>
  <c r="L112" i="6" s="1"/>
  <c r="K113" i="6"/>
  <c r="J113" i="6"/>
  <c r="I113" i="6"/>
  <c r="AR111" i="6"/>
  <c r="AQ111" i="6"/>
  <c r="AP111" i="6"/>
  <c r="AO111" i="6"/>
  <c r="AR110" i="6"/>
  <c r="AQ110" i="6"/>
  <c r="AP110" i="6"/>
  <c r="AO110" i="6"/>
  <c r="AR109" i="6"/>
  <c r="AQ109" i="6"/>
  <c r="AP109" i="6"/>
  <c r="AO109" i="6"/>
  <c r="AR108" i="6"/>
  <c r="AQ108" i="6"/>
  <c r="AP108" i="6"/>
  <c r="AO108" i="6"/>
  <c r="AR107" i="6"/>
  <c r="AQ107" i="6"/>
  <c r="AP107" i="6"/>
  <c r="AO107" i="6"/>
  <c r="AR106" i="6"/>
  <c r="AQ106" i="6"/>
  <c r="AP106" i="6"/>
  <c r="AO106" i="6"/>
  <c r="AR105" i="6"/>
  <c r="AQ105" i="6"/>
  <c r="AP105" i="6"/>
  <c r="AO105" i="6"/>
  <c r="AR104" i="6"/>
  <c r="AQ104" i="6"/>
  <c r="AP104" i="6"/>
  <c r="AO104" i="6"/>
  <c r="AR103" i="6"/>
  <c r="AQ103" i="6"/>
  <c r="AP103" i="6"/>
  <c r="AO103" i="6"/>
  <c r="AN102" i="6"/>
  <c r="AN101" i="6" s="1"/>
  <c r="AM102" i="6"/>
  <c r="AL102" i="6"/>
  <c r="AL101" i="6" s="1"/>
  <c r="AK102" i="6"/>
  <c r="AJ102" i="6"/>
  <c r="AJ101" i="6" s="1"/>
  <c r="AI102" i="6"/>
  <c r="AI101" i="6" s="1"/>
  <c r="AH102" i="6"/>
  <c r="AH101" i="6" s="1"/>
  <c r="AG102" i="6"/>
  <c r="AG101" i="6" s="1"/>
  <c r="AF102" i="6"/>
  <c r="AF101" i="6" s="1"/>
  <c r="AE102" i="6"/>
  <c r="AE101" i="6" s="1"/>
  <c r="AD102" i="6"/>
  <c r="AD101" i="6" s="1"/>
  <c r="AC102" i="6"/>
  <c r="AC101" i="6" s="1"/>
  <c r="AB102" i="6"/>
  <c r="AB101" i="6" s="1"/>
  <c r="AA102" i="6"/>
  <c r="AA101" i="6" s="1"/>
  <c r="Z102" i="6"/>
  <c r="Z101" i="6" s="1"/>
  <c r="Y102" i="6"/>
  <c r="Y101" i="6" s="1"/>
  <c r="X102" i="6"/>
  <c r="X101" i="6" s="1"/>
  <c r="W102" i="6"/>
  <c r="W101" i="6" s="1"/>
  <c r="V102" i="6"/>
  <c r="V101" i="6" s="1"/>
  <c r="U102" i="6"/>
  <c r="U101" i="6" s="1"/>
  <c r="T102" i="6"/>
  <c r="T101" i="6" s="1"/>
  <c r="S102" i="6"/>
  <c r="S101" i="6" s="1"/>
  <c r="R102" i="6"/>
  <c r="R101" i="6" s="1"/>
  <c r="Q102" i="6"/>
  <c r="Q101" i="6" s="1"/>
  <c r="P102" i="6"/>
  <c r="P101" i="6" s="1"/>
  <c r="O102" i="6"/>
  <c r="N102" i="6"/>
  <c r="M102" i="6"/>
  <c r="L102" i="6"/>
  <c r="K102" i="6"/>
  <c r="J102" i="6"/>
  <c r="I102" i="6"/>
  <c r="AR100" i="6"/>
  <c r="AQ100" i="6"/>
  <c r="AP100" i="6"/>
  <c r="AO100" i="6"/>
  <c r="AR99" i="6"/>
  <c r="AQ99" i="6"/>
  <c r="AP99" i="6"/>
  <c r="AO99" i="6"/>
  <c r="AR98" i="6"/>
  <c r="AQ98" i="6"/>
  <c r="AP98" i="6"/>
  <c r="AO98" i="6"/>
  <c r="AR97" i="6"/>
  <c r="AQ97" i="6"/>
  <c r="AP97" i="6"/>
  <c r="AO97" i="6"/>
  <c r="AR96" i="6"/>
  <c r="AQ96" i="6"/>
  <c r="AP96" i="6"/>
  <c r="AO96" i="6"/>
  <c r="AR95" i="6"/>
  <c r="AQ95" i="6"/>
  <c r="AP95" i="6"/>
  <c r="AO95" i="6"/>
  <c r="AR94" i="6"/>
  <c r="AQ94" i="6"/>
  <c r="AP94" i="6"/>
  <c r="AO94" i="6"/>
  <c r="AR93" i="6"/>
  <c r="AQ93" i="6"/>
  <c r="AP93" i="6"/>
  <c r="AO93" i="6"/>
  <c r="AN92" i="6"/>
  <c r="AN91" i="6" s="1"/>
  <c r="AM92" i="6"/>
  <c r="AL92" i="6"/>
  <c r="AL91" i="6" s="1"/>
  <c r="AK92" i="6"/>
  <c r="AJ92" i="6"/>
  <c r="AJ91" i="6" s="1"/>
  <c r="AI92" i="6"/>
  <c r="AI91" i="6" s="1"/>
  <c r="AH92" i="6"/>
  <c r="AH91" i="6" s="1"/>
  <c r="AG92" i="6"/>
  <c r="AG91" i="6" s="1"/>
  <c r="AF92" i="6"/>
  <c r="AF91" i="6" s="1"/>
  <c r="AE92" i="6"/>
  <c r="AE91" i="6" s="1"/>
  <c r="AD92" i="6"/>
  <c r="AD91" i="6" s="1"/>
  <c r="AC92" i="6"/>
  <c r="AC91" i="6" s="1"/>
  <c r="AB92" i="6"/>
  <c r="AB91" i="6" s="1"/>
  <c r="AA92" i="6"/>
  <c r="AA91" i="6" s="1"/>
  <c r="Z92" i="6"/>
  <c r="Z91" i="6" s="1"/>
  <c r="Y92" i="6"/>
  <c r="Y91" i="6" s="1"/>
  <c r="X92" i="6"/>
  <c r="X91" i="6" s="1"/>
  <c r="W92" i="6"/>
  <c r="W91" i="6" s="1"/>
  <c r="V92" i="6"/>
  <c r="V91" i="6" s="1"/>
  <c r="U92" i="6"/>
  <c r="U91" i="6" s="1"/>
  <c r="T92" i="6"/>
  <c r="T91" i="6" s="1"/>
  <c r="S92" i="6"/>
  <c r="S91" i="6" s="1"/>
  <c r="R92" i="6"/>
  <c r="R91" i="6" s="1"/>
  <c r="Q92" i="6"/>
  <c r="Q91" i="6" s="1"/>
  <c r="P92" i="6"/>
  <c r="P91" i="6" s="1"/>
  <c r="O92" i="6"/>
  <c r="N92" i="6"/>
  <c r="M92" i="6"/>
  <c r="L92" i="6"/>
  <c r="K92" i="6"/>
  <c r="J92" i="6"/>
  <c r="I92" i="6"/>
  <c r="AQ88" i="6"/>
  <c r="AP88" i="6"/>
  <c r="AO88" i="6"/>
  <c r="AR87" i="6"/>
  <c r="AQ87" i="6"/>
  <c r="AP87" i="6"/>
  <c r="AO87" i="6"/>
  <c r="AR86" i="6"/>
  <c r="AQ86" i="6"/>
  <c r="AP86" i="6"/>
  <c r="AO86" i="6"/>
  <c r="AR85" i="6"/>
  <c r="AQ85" i="6"/>
  <c r="AP85" i="6"/>
  <c r="AO85" i="6"/>
  <c r="AN84" i="6"/>
  <c r="AN83" i="6" s="1"/>
  <c r="AM84" i="6"/>
  <c r="AL84" i="6"/>
  <c r="AL83" i="6" s="1"/>
  <c r="AK84" i="6"/>
  <c r="AJ84" i="6"/>
  <c r="AJ83" i="6" s="1"/>
  <c r="AI84" i="6"/>
  <c r="AI83" i="6" s="1"/>
  <c r="AH84" i="6"/>
  <c r="AH83" i="6" s="1"/>
  <c r="AG84" i="6"/>
  <c r="AG83" i="6" s="1"/>
  <c r="AF84" i="6"/>
  <c r="AF83" i="6" s="1"/>
  <c r="AE84" i="6"/>
  <c r="AE83" i="6" s="1"/>
  <c r="AD84" i="6"/>
  <c r="AD83" i="6" s="1"/>
  <c r="AC84" i="6"/>
  <c r="AC83" i="6" s="1"/>
  <c r="AB84" i="6"/>
  <c r="AB83" i="6" s="1"/>
  <c r="AA84" i="6"/>
  <c r="AA83" i="6" s="1"/>
  <c r="Z84" i="6"/>
  <c r="Z83" i="6" s="1"/>
  <c r="Y84" i="6"/>
  <c r="Y83" i="6" s="1"/>
  <c r="X84" i="6"/>
  <c r="X83" i="6" s="1"/>
  <c r="W84" i="6"/>
  <c r="W83" i="6" s="1"/>
  <c r="V84" i="6"/>
  <c r="V83" i="6" s="1"/>
  <c r="U84" i="6"/>
  <c r="U83" i="6" s="1"/>
  <c r="T84" i="6"/>
  <c r="T83" i="6" s="1"/>
  <c r="S84" i="6"/>
  <c r="S83" i="6" s="1"/>
  <c r="R84" i="6"/>
  <c r="R83" i="6" s="1"/>
  <c r="Q84" i="6"/>
  <c r="Q83" i="6" s="1"/>
  <c r="P84" i="6"/>
  <c r="P83" i="6" s="1"/>
  <c r="O84" i="6"/>
  <c r="N84" i="6"/>
  <c r="M84" i="6"/>
  <c r="L84" i="6"/>
  <c r="L83" i="6" s="1"/>
  <c r="K84" i="6"/>
  <c r="J84" i="6"/>
  <c r="I84" i="6"/>
  <c r="AR82" i="6"/>
  <c r="AQ82" i="6"/>
  <c r="AP82" i="6"/>
  <c r="AO82" i="6"/>
  <c r="AR81" i="6"/>
  <c r="AQ81" i="6"/>
  <c r="AP81" i="6"/>
  <c r="AO81" i="6"/>
  <c r="AR80" i="6"/>
  <c r="AQ80" i="6"/>
  <c r="AP80" i="6"/>
  <c r="AO80" i="6"/>
  <c r="AR79" i="6"/>
  <c r="AQ79" i="6"/>
  <c r="AP79" i="6"/>
  <c r="AO79" i="6"/>
  <c r="AR78" i="6"/>
  <c r="AQ78" i="6"/>
  <c r="AP78" i="6"/>
  <c r="AO78" i="6"/>
  <c r="AR77" i="6"/>
  <c r="AQ77" i="6"/>
  <c r="AP77" i="6"/>
  <c r="AO77" i="6"/>
  <c r="AR76" i="6"/>
  <c r="AQ76" i="6"/>
  <c r="AP76" i="6"/>
  <c r="AO76" i="6"/>
  <c r="AR75" i="6"/>
  <c r="AQ75" i="6"/>
  <c r="AP75" i="6"/>
  <c r="AO75" i="6"/>
  <c r="AN74" i="6"/>
  <c r="AN73" i="6" s="1"/>
  <c r="AM74" i="6"/>
  <c r="AL74" i="6"/>
  <c r="AL73" i="6" s="1"/>
  <c r="AK74" i="6"/>
  <c r="AJ74" i="6"/>
  <c r="AJ73" i="6" s="1"/>
  <c r="AI74" i="6"/>
  <c r="AI73" i="6" s="1"/>
  <c r="AH74" i="6"/>
  <c r="AH73" i="6" s="1"/>
  <c r="AG74" i="6"/>
  <c r="AG73" i="6" s="1"/>
  <c r="AF74" i="6"/>
  <c r="AF73" i="6" s="1"/>
  <c r="AE74" i="6"/>
  <c r="AE73" i="6" s="1"/>
  <c r="AD74" i="6"/>
  <c r="AD73" i="6" s="1"/>
  <c r="AC74" i="6"/>
  <c r="AC73" i="6" s="1"/>
  <c r="AB74" i="6"/>
  <c r="AB73" i="6" s="1"/>
  <c r="AA74" i="6"/>
  <c r="AA73" i="6" s="1"/>
  <c r="Z74" i="6"/>
  <c r="Z73" i="6" s="1"/>
  <c r="Y74" i="6"/>
  <c r="Y73" i="6" s="1"/>
  <c r="X74" i="6"/>
  <c r="X73" i="6" s="1"/>
  <c r="W74" i="6"/>
  <c r="W73" i="6" s="1"/>
  <c r="V74" i="6"/>
  <c r="V73" i="6" s="1"/>
  <c r="U74" i="6"/>
  <c r="U73" i="6" s="1"/>
  <c r="T74" i="6"/>
  <c r="T73" i="6" s="1"/>
  <c r="S74" i="6"/>
  <c r="S73" i="6" s="1"/>
  <c r="R74" i="6"/>
  <c r="R73" i="6" s="1"/>
  <c r="Q74" i="6"/>
  <c r="Q73" i="6" s="1"/>
  <c r="P74" i="6"/>
  <c r="P73" i="6" s="1"/>
  <c r="O74" i="6"/>
  <c r="N74" i="6"/>
  <c r="M74" i="6"/>
  <c r="L74" i="6"/>
  <c r="L73" i="6" s="1"/>
  <c r="K74" i="6"/>
  <c r="J74" i="6"/>
  <c r="I74" i="6"/>
  <c r="AR70" i="6"/>
  <c r="AQ70" i="6"/>
  <c r="AP70" i="6"/>
  <c r="AO70" i="6"/>
  <c r="AR69" i="6"/>
  <c r="AQ69" i="6"/>
  <c r="AP69" i="6"/>
  <c r="AO69" i="6"/>
  <c r="AR68" i="6"/>
  <c r="AQ68" i="6"/>
  <c r="AP68" i="6"/>
  <c r="AO68" i="6"/>
  <c r="AR67" i="6"/>
  <c r="AQ67" i="6"/>
  <c r="AP67" i="6"/>
  <c r="AO67" i="6"/>
  <c r="AR66" i="6"/>
  <c r="AQ66" i="6"/>
  <c r="AP66" i="6"/>
  <c r="AO66" i="6"/>
  <c r="AR65" i="6"/>
  <c r="AQ65" i="6"/>
  <c r="AP65" i="6"/>
  <c r="AO65" i="6"/>
  <c r="AR64" i="6"/>
  <c r="AQ64" i="6"/>
  <c r="AP64" i="6"/>
  <c r="AO64" i="6"/>
  <c r="AN63" i="6"/>
  <c r="AN62" i="6" s="1"/>
  <c r="AM63" i="6"/>
  <c r="AL63" i="6"/>
  <c r="AL62" i="6" s="1"/>
  <c r="AK63" i="6"/>
  <c r="AJ63" i="6"/>
  <c r="AJ62" i="6" s="1"/>
  <c r="AI63" i="6"/>
  <c r="AI62" i="6" s="1"/>
  <c r="AH63" i="6"/>
  <c r="AH62" i="6" s="1"/>
  <c r="AG63" i="6"/>
  <c r="AG62" i="6" s="1"/>
  <c r="AF63" i="6"/>
  <c r="AF62" i="6" s="1"/>
  <c r="AE63" i="6"/>
  <c r="AE62" i="6" s="1"/>
  <c r="AD63" i="6"/>
  <c r="AD62" i="6" s="1"/>
  <c r="AC63" i="6"/>
  <c r="AC62" i="6" s="1"/>
  <c r="AB63" i="6"/>
  <c r="AB62" i="6" s="1"/>
  <c r="AA63" i="6"/>
  <c r="AA62" i="6" s="1"/>
  <c r="Z63" i="6"/>
  <c r="Z62" i="6" s="1"/>
  <c r="Y63" i="6"/>
  <c r="Y62" i="6" s="1"/>
  <c r="X63" i="6"/>
  <c r="X62" i="6" s="1"/>
  <c r="W63" i="6"/>
  <c r="W62" i="6" s="1"/>
  <c r="V63" i="6"/>
  <c r="V62" i="6" s="1"/>
  <c r="U63" i="6"/>
  <c r="U62" i="6" s="1"/>
  <c r="T63" i="6"/>
  <c r="T62" i="6" s="1"/>
  <c r="S63" i="6"/>
  <c r="S62" i="6" s="1"/>
  <c r="R63" i="6"/>
  <c r="R62" i="6" s="1"/>
  <c r="Q63" i="6"/>
  <c r="Q62" i="6" s="1"/>
  <c r="P63" i="6"/>
  <c r="P62" i="6" s="1"/>
  <c r="O63" i="6"/>
  <c r="N63" i="6"/>
  <c r="M63" i="6"/>
  <c r="L63" i="6"/>
  <c r="K63" i="6"/>
  <c r="J63" i="6"/>
  <c r="I63" i="6"/>
  <c r="AR61" i="6"/>
  <c r="AQ61" i="6"/>
  <c r="AP61" i="6"/>
  <c r="AO61" i="6"/>
  <c r="AR60" i="6"/>
  <c r="AQ60" i="6"/>
  <c r="AP60" i="6"/>
  <c r="AO60" i="6"/>
  <c r="AR59" i="6"/>
  <c r="AQ59" i="6"/>
  <c r="AP59" i="6"/>
  <c r="AO59" i="6"/>
  <c r="AR58" i="6"/>
  <c r="AQ58" i="6"/>
  <c r="AP58" i="6"/>
  <c r="AO58" i="6"/>
  <c r="AR57" i="6"/>
  <c r="AP57" i="6"/>
  <c r="AR56" i="6"/>
  <c r="AQ56" i="6"/>
  <c r="AP56" i="6"/>
  <c r="AO56" i="6"/>
  <c r="AN55" i="6"/>
  <c r="AN54" i="6" s="1"/>
  <c r="AM55" i="6"/>
  <c r="AL55" i="6"/>
  <c r="AL54" i="6" s="1"/>
  <c r="AK55" i="6"/>
  <c r="AJ55" i="6"/>
  <c r="AJ54" i="6" s="1"/>
  <c r="AI55" i="6"/>
  <c r="AI54" i="6" s="1"/>
  <c r="AH55" i="6"/>
  <c r="AH54" i="6" s="1"/>
  <c r="AG55" i="6"/>
  <c r="AG54" i="6" s="1"/>
  <c r="AF55" i="6"/>
  <c r="AF54" i="6" s="1"/>
  <c r="AE55" i="6"/>
  <c r="AE54" i="6" s="1"/>
  <c r="AD55" i="6"/>
  <c r="AD54" i="6" s="1"/>
  <c r="AC55" i="6"/>
  <c r="AC54" i="6" s="1"/>
  <c r="AB55" i="6"/>
  <c r="AB54" i="6" s="1"/>
  <c r="AA55" i="6"/>
  <c r="AA54" i="6" s="1"/>
  <c r="Z55" i="6"/>
  <c r="Z54" i="6" s="1"/>
  <c r="Y55" i="6"/>
  <c r="Y54" i="6" s="1"/>
  <c r="X55" i="6"/>
  <c r="X54" i="6" s="1"/>
  <c r="W55" i="6"/>
  <c r="W54" i="6" s="1"/>
  <c r="V55" i="6"/>
  <c r="V54" i="6" s="1"/>
  <c r="U55" i="6"/>
  <c r="U54" i="6" s="1"/>
  <c r="T55" i="6"/>
  <c r="T54" i="6" s="1"/>
  <c r="S55" i="6"/>
  <c r="S54" i="6" s="1"/>
  <c r="R55" i="6"/>
  <c r="R54" i="6" s="1"/>
  <c r="Q55" i="6"/>
  <c r="Q54" i="6" s="1"/>
  <c r="P55" i="6"/>
  <c r="P54" i="6" s="1"/>
  <c r="O55" i="6"/>
  <c r="N55" i="6"/>
  <c r="M55" i="6"/>
  <c r="L55" i="6"/>
  <c r="L54" i="6" s="1"/>
  <c r="K55" i="6"/>
  <c r="J55" i="6"/>
  <c r="I55" i="6"/>
  <c r="K21" i="7" l="1"/>
  <c r="K20" i="7" s="1"/>
  <c r="S21" i="7"/>
  <c r="S20" i="7" s="1"/>
  <c r="AQ21" i="7"/>
  <c r="AQ20" i="7" s="1"/>
  <c r="BW21" i="7"/>
  <c r="BW20" i="7" s="1"/>
  <c r="CU21" i="7"/>
  <c r="CU20" i="7" s="1"/>
  <c r="DW21" i="7"/>
  <c r="DW20" i="7" s="1"/>
  <c r="FO21" i="7"/>
  <c r="FO20" i="7" s="1"/>
  <c r="T21" i="7"/>
  <c r="T20" i="7" s="1"/>
  <c r="DX21" i="7"/>
  <c r="DX20" i="7" s="1"/>
  <c r="BP21" i="7"/>
  <c r="BP20" i="7" s="1"/>
  <c r="FH21" i="7"/>
  <c r="FH20" i="7" s="1"/>
  <c r="AR21" i="7"/>
  <c r="AR20" i="7" s="1"/>
  <c r="BX21" i="7"/>
  <c r="BX20" i="7" s="1"/>
  <c r="CV21" i="7"/>
  <c r="CV20" i="7" s="1"/>
  <c r="FP21" i="7"/>
  <c r="FP20" i="7" s="1"/>
  <c r="BV93" i="7"/>
  <c r="GD99" i="7"/>
  <c r="GB99" i="7"/>
  <c r="GC99" i="7"/>
  <c r="GD79" i="7"/>
  <c r="GD65" i="7" s="1"/>
  <c r="GD83" i="7"/>
  <c r="GB94" i="7"/>
  <c r="GC94" i="7"/>
  <c r="GD94" i="7"/>
  <c r="BC88" i="7"/>
  <c r="BD88" i="7"/>
  <c r="BE88" i="7"/>
  <c r="BF88" i="7"/>
  <c r="BE82" i="7"/>
  <c r="BC82" i="7"/>
  <c r="BF82" i="7"/>
  <c r="BD82" i="7"/>
  <c r="BF61" i="7"/>
  <c r="BD61" i="7"/>
  <c r="BC61" i="7"/>
  <c r="BE61" i="7"/>
  <c r="FR21" i="7"/>
  <c r="FR20" i="7" s="1"/>
  <c r="AM131" i="6"/>
  <c r="AM156" i="6"/>
  <c r="AM112" i="6"/>
  <c r="AM123" i="6"/>
  <c r="AM162" i="6"/>
  <c r="AM138" i="6"/>
  <c r="AM143" i="6"/>
  <c r="AM73" i="6"/>
  <c r="AM91" i="6"/>
  <c r="AM62" i="6"/>
  <c r="AM54" i="6"/>
  <c r="AM53" i="6" s="1"/>
  <c r="AM83" i="6"/>
  <c r="AM118" i="6"/>
  <c r="AM101" i="6"/>
  <c r="AM150" i="6"/>
  <c r="Q155" i="6"/>
  <c r="Q148" i="6" s="1"/>
  <c r="AK54" i="6"/>
  <c r="AK83" i="6"/>
  <c r="AK91" i="6"/>
  <c r="AK112" i="6"/>
  <c r="AK143" i="6"/>
  <c r="AK101" i="6"/>
  <c r="AK118" i="6"/>
  <c r="AK131" i="6"/>
  <c r="AK156" i="6"/>
  <c r="AK162" i="6"/>
  <c r="AK62" i="6"/>
  <c r="AK73" i="6"/>
  <c r="AK123" i="6"/>
  <c r="AK138" i="6"/>
  <c r="AK150" i="6"/>
  <c r="O83" i="6"/>
  <c r="O91" i="6"/>
  <c r="O131" i="6"/>
  <c r="O54" i="6"/>
  <c r="O62" i="6"/>
  <c r="O73" i="6"/>
  <c r="O123" i="6"/>
  <c r="O138" i="6"/>
  <c r="O150" i="6"/>
  <c r="O112" i="6"/>
  <c r="O143" i="6"/>
  <c r="O101" i="6"/>
  <c r="O118" i="6"/>
  <c r="O156" i="6"/>
  <c r="O162" i="6"/>
  <c r="M83" i="6"/>
  <c r="M112" i="6"/>
  <c r="M143" i="6"/>
  <c r="M101" i="6"/>
  <c r="M118" i="6"/>
  <c r="M131" i="6"/>
  <c r="M156" i="6"/>
  <c r="M162" i="6"/>
  <c r="M54" i="6"/>
  <c r="M62" i="6"/>
  <c r="M73" i="6"/>
  <c r="M123" i="6"/>
  <c r="M138" i="6"/>
  <c r="M150" i="6"/>
  <c r="M91" i="6"/>
  <c r="K101" i="6"/>
  <c r="K118" i="6"/>
  <c r="K131" i="6"/>
  <c r="K156" i="6"/>
  <c r="K162" i="6"/>
  <c r="K62" i="6"/>
  <c r="K73" i="6"/>
  <c r="K123" i="6"/>
  <c r="K138" i="6"/>
  <c r="K150" i="6"/>
  <c r="K83" i="6"/>
  <c r="K91" i="6"/>
  <c r="K143" i="6"/>
  <c r="J101" i="6"/>
  <c r="J73" i="6"/>
  <c r="J123" i="6"/>
  <c r="J131" i="6"/>
  <c r="J138" i="6"/>
  <c r="J150" i="6"/>
  <c r="J149" i="6" s="1"/>
  <c r="J54" i="6"/>
  <c r="J83" i="6"/>
  <c r="J91" i="6"/>
  <c r="J112" i="6"/>
  <c r="J118" i="6"/>
  <c r="J143" i="6"/>
  <c r="J156" i="6"/>
  <c r="J162" i="6"/>
  <c r="G21" i="7"/>
  <c r="G20" i="7" s="1"/>
  <c r="O21" i="7"/>
  <c r="O20" i="7" s="1"/>
  <c r="W21" i="7"/>
  <c r="W20" i="7" s="1"/>
  <c r="AE21" i="7"/>
  <c r="AE20" i="7" s="1"/>
  <c r="AH37" i="7"/>
  <c r="AH36" i="7" s="1"/>
  <c r="AB93" i="7"/>
  <c r="AB87" i="7" s="1"/>
  <c r="DX93" i="7"/>
  <c r="DX87" i="7" s="1"/>
  <c r="FP93" i="7"/>
  <c r="FP87" i="7" s="1"/>
  <c r="L21" i="7"/>
  <c r="L20" i="7" s="1"/>
  <c r="F88" i="7"/>
  <c r="BV87" i="7"/>
  <c r="AF37" i="7"/>
  <c r="AF36" i="7" s="1"/>
  <c r="BD37" i="7"/>
  <c r="BT37" i="7"/>
  <c r="BT36" i="7" s="1"/>
  <c r="DL37" i="7"/>
  <c r="DL36" i="7" s="1"/>
  <c r="ER37" i="7"/>
  <c r="ER36" i="7" s="1"/>
  <c r="FL37" i="7"/>
  <c r="FL36" i="7" s="1"/>
  <c r="N21" i="7"/>
  <c r="N20" i="7" s="1"/>
  <c r="V21" i="7"/>
  <c r="V20" i="7" s="1"/>
  <c r="AD21" i="7"/>
  <c r="AD20" i="7" s="1"/>
  <c r="AT21" i="7"/>
  <c r="AT20" i="7" s="1"/>
  <c r="BZ21" i="7"/>
  <c r="BZ20" i="7" s="1"/>
  <c r="CX21" i="7"/>
  <c r="CX20" i="7" s="1"/>
  <c r="DZ21" i="7"/>
  <c r="DZ20" i="7" s="1"/>
  <c r="FJ21" i="7"/>
  <c r="FJ20" i="7" s="1"/>
  <c r="U21" i="7"/>
  <c r="U20" i="7" s="1"/>
  <c r="AC21" i="7"/>
  <c r="AC20" i="7" s="1"/>
  <c r="AS21" i="7"/>
  <c r="AS20" i="7" s="1"/>
  <c r="BQ21" i="7"/>
  <c r="BQ20" i="7" s="1"/>
  <c r="BY21" i="7"/>
  <c r="BY20" i="7" s="1"/>
  <c r="DY21" i="7"/>
  <c r="DY20" i="7" s="1"/>
  <c r="Q37" i="7"/>
  <c r="Q36" i="7" s="1"/>
  <c r="BU37" i="7"/>
  <c r="BU36" i="7" s="1"/>
  <c r="CK37" i="7"/>
  <c r="CK36" i="7" s="1"/>
  <c r="ES37" i="7"/>
  <c r="ES36" i="7" s="1"/>
  <c r="FE37" i="7"/>
  <c r="FE36" i="7" s="1"/>
  <c r="BC21" i="7"/>
  <c r="BS21" i="7"/>
  <c r="BS20" i="7" s="1"/>
  <c r="CI21" i="7"/>
  <c r="CI20" i="7" s="1"/>
  <c r="DK21" i="7"/>
  <c r="DK20" i="7" s="1"/>
  <c r="FC21" i="7"/>
  <c r="FC20" i="7" s="1"/>
  <c r="FK21" i="7"/>
  <c r="FK20" i="7" s="1"/>
  <c r="H21" i="7"/>
  <c r="H20" i="7" s="1"/>
  <c r="P21" i="7"/>
  <c r="P20" i="7" s="1"/>
  <c r="X21" i="7"/>
  <c r="X20" i="7" s="1"/>
  <c r="AF21" i="7"/>
  <c r="AF20" i="7" s="1"/>
  <c r="BD21" i="7"/>
  <c r="BT21" i="7"/>
  <c r="BT20" i="7" s="1"/>
  <c r="CJ21" i="7"/>
  <c r="CJ20" i="7" s="1"/>
  <c r="DL21" i="7"/>
  <c r="DL20" i="7" s="1"/>
  <c r="FD21" i="7"/>
  <c r="FD20" i="7" s="1"/>
  <c r="L37" i="7"/>
  <c r="L36" i="7" s="1"/>
  <c r="Q21" i="7"/>
  <c r="Q20" i="7" s="1"/>
  <c r="AG21" i="7"/>
  <c r="AG20" i="7" s="1"/>
  <c r="BE21" i="7"/>
  <c r="CK21" i="7"/>
  <c r="CK20" i="7" s="1"/>
  <c r="DM21" i="7"/>
  <c r="DM20" i="7" s="1"/>
  <c r="FE21" i="7"/>
  <c r="FE20" i="7" s="1"/>
  <c r="FM21" i="7"/>
  <c r="FM20" i="7" s="1"/>
  <c r="Q93" i="7"/>
  <c r="Q87" i="7" s="1"/>
  <c r="Y93" i="7"/>
  <c r="Y87" i="7" s="1"/>
  <c r="J21" i="7"/>
  <c r="J20" i="7" s="1"/>
  <c r="R21" i="7"/>
  <c r="R20" i="7" s="1"/>
  <c r="Z21" i="7"/>
  <c r="Z20" i="7" s="1"/>
  <c r="AH21" i="7"/>
  <c r="AH20" i="7" s="1"/>
  <c r="BF21" i="7"/>
  <c r="BV21" i="7"/>
  <c r="BV20" i="7" s="1"/>
  <c r="CL21" i="7"/>
  <c r="CL20" i="7" s="1"/>
  <c r="DN21" i="7"/>
  <c r="DN20" i="7" s="1"/>
  <c r="FF21" i="7"/>
  <c r="FF20" i="7" s="1"/>
  <c r="FN21" i="7"/>
  <c r="FN20" i="7" s="1"/>
  <c r="CX37" i="7"/>
  <c r="CX36" i="7" s="1"/>
  <c r="EX37" i="7"/>
  <c r="EX36" i="7" s="1"/>
  <c r="FJ37" i="7"/>
  <c r="FJ36" i="7" s="1"/>
  <c r="AH93" i="7"/>
  <c r="AH87" i="7" s="1"/>
  <c r="CL93" i="7"/>
  <c r="CL87" i="7" s="1"/>
  <c r="ED93" i="7"/>
  <c r="ED87" i="7" s="1"/>
  <c r="FF93" i="7"/>
  <c r="FF87" i="7" s="1"/>
  <c r="R93" i="7"/>
  <c r="R87" i="7" s="1"/>
  <c r="H37" i="7"/>
  <c r="H36" i="7" s="1"/>
  <c r="X37" i="7"/>
  <c r="X36" i="7" s="1"/>
  <c r="CW21" i="7"/>
  <c r="CW20" i="7" s="1"/>
  <c r="Y21" i="7"/>
  <c r="Y20" i="7" s="1"/>
  <c r="EB37" i="7"/>
  <c r="EB36" i="7" s="1"/>
  <c r="M21" i="7"/>
  <c r="M20" i="7" s="1"/>
  <c r="EI4" i="7"/>
  <c r="EI3" i="7" s="1"/>
  <c r="BE37" i="7"/>
  <c r="EK37" i="7"/>
  <c r="EK36" i="7" s="1"/>
  <c r="EQ4" i="7"/>
  <c r="EQ3" i="7" s="1"/>
  <c r="EJ4" i="7"/>
  <c r="EJ3" i="7" s="1"/>
  <c r="FL21" i="7"/>
  <c r="FL20" i="7" s="1"/>
  <c r="EJ37" i="7"/>
  <c r="EJ36" i="7" s="1"/>
  <c r="BZ4" i="7"/>
  <c r="BZ3" i="7" s="1"/>
  <c r="AQ4" i="7"/>
  <c r="AQ3" i="7" s="1"/>
  <c r="EE4" i="7"/>
  <c r="EE3" i="7" s="1"/>
  <c r="FK4" i="7"/>
  <c r="FK3" i="7" s="1"/>
  <c r="AR4" i="7"/>
  <c r="AR3" i="7" s="1"/>
  <c r="EF4" i="7"/>
  <c r="EF3" i="7" s="1"/>
  <c r="O4" i="7"/>
  <c r="O3" i="7" s="1"/>
  <c r="CI4" i="7"/>
  <c r="CI3" i="7" s="1"/>
  <c r="P4" i="7"/>
  <c r="P3" i="7" s="1"/>
  <c r="CJ4" i="7"/>
  <c r="CJ3" i="7" s="1"/>
  <c r="FD4" i="7"/>
  <c r="FD3" i="7" s="1"/>
  <c r="FE65" i="7"/>
  <c r="FE60" i="7" s="1"/>
  <c r="Z37" i="7"/>
  <c r="Z36" i="7" s="1"/>
  <c r="BR37" i="7"/>
  <c r="BR36" i="7" s="1"/>
  <c r="AS4" i="7"/>
  <c r="AS3" i="7" s="1"/>
  <c r="FE4" i="7"/>
  <c r="FE3" i="7" s="1"/>
  <c r="AT37" i="7"/>
  <c r="AT36" i="7" s="1"/>
  <c r="ES65" i="7"/>
  <c r="ES60" i="7" s="1"/>
  <c r="S4" i="7"/>
  <c r="S3" i="7" s="1"/>
  <c r="CU4" i="7"/>
  <c r="CU3" i="7" s="1"/>
  <c r="FG4" i="7"/>
  <c r="FG3" i="7" s="1"/>
  <c r="T4" i="7"/>
  <c r="T3" i="7" s="1"/>
  <c r="CV4" i="7"/>
  <c r="CV3" i="7" s="1"/>
  <c r="FH4" i="7"/>
  <c r="FH3" i="7" s="1"/>
  <c r="AE65" i="7"/>
  <c r="AE60" i="7" s="1"/>
  <c r="AF4" i="7"/>
  <c r="AF3" i="7" s="1"/>
  <c r="BE65" i="7"/>
  <c r="EK65" i="7"/>
  <c r="EK60" i="7" s="1"/>
  <c r="Q4" i="7"/>
  <c r="Q3" i="7" s="1"/>
  <c r="CK4" i="7"/>
  <c r="CK3" i="7" s="1"/>
  <c r="EH37" i="7"/>
  <c r="EH36" i="7" s="1"/>
  <c r="ER65" i="7"/>
  <c r="ER60" i="7" s="1"/>
  <c r="C4" i="7"/>
  <c r="BC4" i="7"/>
  <c r="BD4" i="7"/>
  <c r="FG21" i="7"/>
  <c r="FG20" i="7" s="1"/>
  <c r="D93" i="7"/>
  <c r="AA21" i="7"/>
  <c r="AA20" i="7" s="1"/>
  <c r="BW37" i="7"/>
  <c r="BW36" i="7" s="1"/>
  <c r="BE4" i="7"/>
  <c r="W4" i="7"/>
  <c r="W3" i="7" s="1"/>
  <c r="DK4" i="7"/>
  <c r="DK3" i="7" s="1"/>
  <c r="P37" i="7"/>
  <c r="P36" i="7" s="1"/>
  <c r="CJ37" i="7"/>
  <c r="CJ36" i="7" s="1"/>
  <c r="FD37" i="7"/>
  <c r="FD36" i="7" s="1"/>
  <c r="EL93" i="7"/>
  <c r="EL87" i="7" s="1"/>
  <c r="BO21" i="7"/>
  <c r="BO20" i="7" s="1"/>
  <c r="EU37" i="7"/>
  <c r="EU36" i="7" s="1"/>
  <c r="EB65" i="7"/>
  <c r="EB60" i="7" s="1"/>
  <c r="FD65" i="7"/>
  <c r="FD60" i="7" s="1"/>
  <c r="AA65" i="7"/>
  <c r="AA60" i="7" s="1"/>
  <c r="EK4" i="7"/>
  <c r="EK3" i="7" s="1"/>
  <c r="BU4" i="7"/>
  <c r="BU3" i="7" s="1"/>
  <c r="H93" i="7"/>
  <c r="H87" i="7" s="1"/>
  <c r="X93" i="7"/>
  <c r="X87" i="7" s="1"/>
  <c r="BP93" i="7"/>
  <c r="BP87" i="7" s="1"/>
  <c r="EN93" i="7"/>
  <c r="EN87" i="7" s="1"/>
  <c r="BU21" i="7"/>
  <c r="BU20" i="7" s="1"/>
  <c r="DM65" i="7"/>
  <c r="DM60" i="7" s="1"/>
  <c r="DW65" i="7"/>
  <c r="DW60" i="7" s="1"/>
  <c r="FO65" i="7"/>
  <c r="FO60" i="7" s="1"/>
  <c r="FR65" i="7"/>
  <c r="FR60" i="7" s="1"/>
  <c r="K37" i="7"/>
  <c r="K36" i="7" s="1"/>
  <c r="BX65" i="7"/>
  <c r="BX60" i="7" s="1"/>
  <c r="O65" i="7"/>
  <c r="O60" i="7" s="1"/>
  <c r="Z93" i="7"/>
  <c r="Z87" i="7" s="1"/>
  <c r="FN93" i="7"/>
  <c r="FN87" i="7" s="1"/>
  <c r="BR21" i="7"/>
  <c r="BR20" i="7" s="1"/>
  <c r="AB21" i="7"/>
  <c r="AB20" i="7" s="1"/>
  <c r="AF65" i="7"/>
  <c r="AF60" i="7" s="1"/>
  <c r="FM65" i="7"/>
  <c r="FM60" i="7" s="1"/>
  <c r="Y37" i="7"/>
  <c r="Y36" i="7" s="1"/>
  <c r="DM37" i="7"/>
  <c r="DM36" i="7" s="1"/>
  <c r="FM37" i="7"/>
  <c r="FM36" i="7" s="1"/>
  <c r="DM4" i="7"/>
  <c r="DM3" i="7" s="1"/>
  <c r="G65" i="7"/>
  <c r="G60" i="7" s="1"/>
  <c r="BO65" i="7"/>
  <c r="BO60" i="7" s="1"/>
  <c r="EM65" i="7"/>
  <c r="EM60" i="7" s="1"/>
  <c r="Y65" i="7"/>
  <c r="Y60" i="7" s="1"/>
  <c r="EA37" i="7"/>
  <c r="EA36" i="7" s="1"/>
  <c r="AD37" i="7"/>
  <c r="AD36" i="7" s="1"/>
  <c r="DZ37" i="7"/>
  <c r="DZ36" i="7" s="1"/>
  <c r="FR37" i="7"/>
  <c r="FR36" i="7" s="1"/>
  <c r="X65" i="7"/>
  <c r="X60" i="7" s="1"/>
  <c r="DL65" i="7"/>
  <c r="DL60" i="7" s="1"/>
  <c r="BU65" i="7"/>
  <c r="BU60" i="7" s="1"/>
  <c r="T93" i="7"/>
  <c r="T87" i="7" s="1"/>
  <c r="BD93" i="7"/>
  <c r="CV93" i="7"/>
  <c r="CV87" i="7" s="1"/>
  <c r="FH93" i="7"/>
  <c r="FH87" i="7" s="1"/>
  <c r="CK65" i="7"/>
  <c r="CK60" i="7" s="1"/>
  <c r="L93" i="7"/>
  <c r="L87" i="7" s="1"/>
  <c r="EV93" i="7"/>
  <c r="EV87" i="7" s="1"/>
  <c r="G37" i="7"/>
  <c r="G36" i="7" s="1"/>
  <c r="CU65" i="7"/>
  <c r="CU60" i="7" s="1"/>
  <c r="AA37" i="7"/>
  <c r="AA36" i="7" s="1"/>
  <c r="W65" i="7"/>
  <c r="W60" i="7" s="1"/>
  <c r="H4" i="7"/>
  <c r="H3" i="7" s="1"/>
  <c r="X4" i="7"/>
  <c r="X3" i="7" s="1"/>
  <c r="BP4" i="7"/>
  <c r="BP3" i="7" s="1"/>
  <c r="DL4" i="7"/>
  <c r="DL3" i="7" s="1"/>
  <c r="EN4" i="7"/>
  <c r="EN3" i="7" s="1"/>
  <c r="FL4" i="7"/>
  <c r="FL3" i="7" s="1"/>
  <c r="Y4" i="7"/>
  <c r="Y3" i="7" s="1"/>
  <c r="FM4" i="7"/>
  <c r="FM3" i="7" s="1"/>
  <c r="AA4" i="7"/>
  <c r="AA3" i="7" s="1"/>
  <c r="DW4" i="7"/>
  <c r="DW3" i="7" s="1"/>
  <c r="FO4" i="7"/>
  <c r="FO3" i="7" s="1"/>
  <c r="AB4" i="7"/>
  <c r="AB3" i="7" s="1"/>
  <c r="BT4" i="7"/>
  <c r="BT3" i="7" s="1"/>
  <c r="DX4" i="7"/>
  <c r="DX3" i="7" s="1"/>
  <c r="ER4" i="7"/>
  <c r="ER3" i="7" s="1"/>
  <c r="FP4" i="7"/>
  <c r="FP3" i="7" s="1"/>
  <c r="AG37" i="7"/>
  <c r="AG36" i="7" s="1"/>
  <c r="EC37" i="7"/>
  <c r="EC36" i="7" s="1"/>
  <c r="BF93" i="7"/>
  <c r="DN93" i="7"/>
  <c r="DN87" i="7" s="1"/>
  <c r="S65" i="7"/>
  <c r="S60" i="7" s="1"/>
  <c r="BC65" i="7"/>
  <c r="FG65" i="7"/>
  <c r="FG60" i="7" s="1"/>
  <c r="BD65" i="7"/>
  <c r="AR93" i="7"/>
  <c r="AR87" i="7" s="1"/>
  <c r="BO4" i="7"/>
  <c r="BO3" i="7" s="1"/>
  <c r="DW37" i="7"/>
  <c r="DW36" i="7" s="1"/>
  <c r="FO37" i="7"/>
  <c r="FO36" i="7" s="1"/>
  <c r="ES4" i="7"/>
  <c r="ES3" i="7" s="1"/>
  <c r="FR4" i="7"/>
  <c r="FR3" i="7" s="1"/>
  <c r="N37" i="7"/>
  <c r="N36" i="7" s="1"/>
  <c r="BZ37" i="7"/>
  <c r="BZ36" i="7" s="1"/>
  <c r="K4" i="7"/>
  <c r="K3" i="7" s="1"/>
  <c r="BW4" i="7"/>
  <c r="BW3" i="7" s="1"/>
  <c r="AQ37" i="7"/>
  <c r="AQ36" i="7" s="1"/>
  <c r="EE37" i="7"/>
  <c r="EE36" i="7" s="1"/>
  <c r="L4" i="7"/>
  <c r="L3" i="7" s="1"/>
  <c r="BX4" i="7"/>
  <c r="BX3" i="7" s="1"/>
  <c r="EB4" i="7"/>
  <c r="EB3" i="7" s="1"/>
  <c r="EV4" i="7"/>
  <c r="EV3" i="7" s="1"/>
  <c r="ET93" i="7"/>
  <c r="ET87" i="7" s="1"/>
  <c r="S37" i="7"/>
  <c r="S36" i="7" s="1"/>
  <c r="CU37" i="7"/>
  <c r="CU36" i="7" s="1"/>
  <c r="FG37" i="7"/>
  <c r="FG36" i="7" s="1"/>
  <c r="AQ65" i="7"/>
  <c r="AQ60" i="7" s="1"/>
  <c r="EE65" i="7"/>
  <c r="EE60" i="7" s="1"/>
  <c r="Q65" i="7"/>
  <c r="Q60" i="7" s="1"/>
  <c r="V37" i="7"/>
  <c r="V36" i="7" s="1"/>
  <c r="P65" i="7"/>
  <c r="P60" i="7" s="1"/>
  <c r="AT65" i="7"/>
  <c r="AT60" i="7" s="1"/>
  <c r="BX93" i="7"/>
  <c r="BX87" i="7" s="1"/>
  <c r="BO37" i="7"/>
  <c r="BO36" i="7" s="1"/>
  <c r="EM37" i="7"/>
  <c r="EM36" i="7" s="1"/>
  <c r="J37" i="7"/>
  <c r="J36" i="7" s="1"/>
  <c r="EP37" i="7"/>
  <c r="EP36" i="7" s="1"/>
  <c r="EJ65" i="7"/>
  <c r="EJ60" i="7" s="1"/>
  <c r="EF93" i="7"/>
  <c r="EF87" i="7" s="1"/>
  <c r="G4" i="7"/>
  <c r="G3" i="7" s="1"/>
  <c r="EM4" i="7"/>
  <c r="EM3" i="7" s="1"/>
  <c r="AG65" i="7"/>
  <c r="AG60" i="7" s="1"/>
  <c r="EC65" i="7"/>
  <c r="EC60" i="7" s="1"/>
  <c r="EU4" i="7"/>
  <c r="EU3" i="7" s="1"/>
  <c r="FQ93" i="7"/>
  <c r="FQ87" i="7" s="1"/>
  <c r="AG4" i="7"/>
  <c r="AG3" i="7" s="1"/>
  <c r="EC4" i="7"/>
  <c r="EC3" i="7" s="1"/>
  <c r="R37" i="7"/>
  <c r="R36" i="7" s="1"/>
  <c r="K65" i="7"/>
  <c r="K60" i="7" s="1"/>
  <c r="BW65" i="7"/>
  <c r="BW60" i="7" s="1"/>
  <c r="EU65" i="7"/>
  <c r="EU60" i="7" s="1"/>
  <c r="AN53" i="6"/>
  <c r="AN52" i="6" s="1"/>
  <c r="X72" i="6"/>
  <c r="X71" i="6" s="1"/>
  <c r="S72" i="6"/>
  <c r="S71" i="6" s="1"/>
  <c r="T72" i="6"/>
  <c r="T71" i="6" s="1"/>
  <c r="U72" i="6"/>
  <c r="U71" i="6" s="1"/>
  <c r="V53" i="6"/>
  <c r="V52" i="6" s="1"/>
  <c r="Y53" i="6"/>
  <c r="Y52" i="6" s="1"/>
  <c r="AE53" i="6"/>
  <c r="AE52" i="6" s="1"/>
  <c r="N73" i="6"/>
  <c r="N101" i="6"/>
  <c r="N143" i="6"/>
  <c r="N54" i="6"/>
  <c r="N62" i="6"/>
  <c r="N91" i="6"/>
  <c r="N118" i="6"/>
  <c r="Z53" i="6"/>
  <c r="Z52" i="6" s="1"/>
  <c r="N123" i="6"/>
  <c r="N156" i="6"/>
  <c r="N138" i="6"/>
  <c r="N83" i="6"/>
  <c r="N112" i="6"/>
  <c r="N131" i="6"/>
  <c r="N150" i="6"/>
  <c r="N162" i="6"/>
  <c r="AB53" i="6"/>
  <c r="AB52" i="6" s="1"/>
  <c r="AC53" i="6"/>
  <c r="AC52" i="6" s="1"/>
  <c r="Y90" i="6"/>
  <c r="Y89" i="6" s="1"/>
  <c r="AD90" i="6"/>
  <c r="AD89" i="6" s="1"/>
  <c r="R155" i="6"/>
  <c r="R148" i="6" s="1"/>
  <c r="AR63" i="6"/>
  <c r="AB72" i="6"/>
  <c r="AB71" i="6" s="1"/>
  <c r="Y72" i="6"/>
  <c r="Y71" i="6" s="1"/>
  <c r="AC72" i="6"/>
  <c r="AC71" i="6" s="1"/>
  <c r="AJ53" i="6"/>
  <c r="AJ52" i="6" s="1"/>
  <c r="W53" i="6"/>
  <c r="W52" i="6" s="1"/>
  <c r="AR102" i="6"/>
  <c r="S155" i="6"/>
  <c r="S148" i="6" s="1"/>
  <c r="AN71" i="6"/>
  <c r="T53" i="6"/>
  <c r="T52" i="6" s="1"/>
  <c r="R72" i="6"/>
  <c r="R71" i="6" s="1"/>
  <c r="I91" i="6"/>
  <c r="I112" i="6"/>
  <c r="AE90" i="6"/>
  <c r="AE89" i="6" s="1"/>
  <c r="AQ113" i="6"/>
  <c r="AI122" i="6"/>
  <c r="AI116" i="6" s="1"/>
  <c r="I138" i="6"/>
  <c r="AL155" i="6"/>
  <c r="AL148" i="6" s="1"/>
  <c r="AI72" i="6"/>
  <c r="AI71" i="6" s="1"/>
  <c r="I150" i="6"/>
  <c r="P53" i="6"/>
  <c r="P52" i="6" s="1"/>
  <c r="Z72" i="6"/>
  <c r="Z71" i="6" s="1"/>
  <c r="Q72" i="6"/>
  <c r="Q71" i="6" s="1"/>
  <c r="S90" i="6"/>
  <c r="S89" i="6" s="1"/>
  <c r="I143" i="6"/>
  <c r="I156" i="6"/>
  <c r="Y155" i="6"/>
  <c r="Y148" i="6" s="1"/>
  <c r="L62" i="6"/>
  <c r="AR62" i="6" s="1"/>
  <c r="I62" i="6"/>
  <c r="I118" i="6"/>
  <c r="I123" i="6"/>
  <c r="Z155" i="6"/>
  <c r="Z148" i="6" s="1"/>
  <c r="AA155" i="6"/>
  <c r="AA148" i="6" s="1"/>
  <c r="I54" i="6"/>
  <c r="I73" i="6"/>
  <c r="I162" i="6"/>
  <c r="AH155" i="6"/>
  <c r="AH148" i="6" s="1"/>
  <c r="I131" i="6"/>
  <c r="AI155" i="6"/>
  <c r="AI148" i="6" s="1"/>
  <c r="AG72" i="6"/>
  <c r="AG71" i="6" s="1"/>
  <c r="I83" i="6"/>
  <c r="I101" i="6"/>
  <c r="L72" i="6"/>
  <c r="L71" i="6" s="1"/>
  <c r="AH72" i="6"/>
  <c r="AH71" i="6" s="1"/>
  <c r="AJ72" i="6"/>
  <c r="AJ71" i="6" s="1"/>
  <c r="AF53" i="6"/>
  <c r="AF52" i="6" s="1"/>
  <c r="AF72" i="6"/>
  <c r="AF71" i="6" s="1"/>
  <c r="AI53" i="6"/>
  <c r="AI52" i="6" s="1"/>
  <c r="AA72" i="6"/>
  <c r="AA71" i="6" s="1"/>
  <c r="W122" i="6"/>
  <c r="W116" i="6" s="1"/>
  <c r="Q90" i="6"/>
  <c r="Q89" i="6" s="1"/>
  <c r="AR142" i="6"/>
  <c r="U53" i="6"/>
  <c r="U52" i="6" s="1"/>
  <c r="AB122" i="6"/>
  <c r="AB116" i="6" s="1"/>
  <c r="AL122" i="6"/>
  <c r="AL116" i="6" s="1"/>
  <c r="AG155" i="6"/>
  <c r="AG148" i="6" s="1"/>
  <c r="AC122" i="6"/>
  <c r="AC116" i="6" s="1"/>
  <c r="AB155" i="6"/>
  <c r="AB148" i="6" s="1"/>
  <c r="AR92" i="6"/>
  <c r="AG90" i="6"/>
  <c r="AG89" i="6" s="1"/>
  <c r="AP163" i="6"/>
  <c r="AA122" i="6"/>
  <c r="AA116" i="6" s="1"/>
  <c r="AD155" i="6"/>
  <c r="AD148" i="6" s="1"/>
  <c r="AI90" i="6"/>
  <c r="AI89" i="6" s="1"/>
  <c r="AN122" i="6"/>
  <c r="AN116" i="6" s="1"/>
  <c r="AQ55" i="6"/>
  <c r="X122" i="6"/>
  <c r="X116" i="6" s="1"/>
  <c r="P72" i="6"/>
  <c r="P71" i="6" s="1"/>
  <c r="T122" i="6"/>
  <c r="T116" i="6" s="1"/>
  <c r="K54" i="6"/>
  <c r="Z122" i="6"/>
  <c r="Z116" i="6" s="1"/>
  <c r="AR132" i="6"/>
  <c r="AQ163" i="6"/>
  <c r="R53" i="6"/>
  <c r="R52" i="6" s="1"/>
  <c r="X53" i="6"/>
  <c r="X52" i="6" s="1"/>
  <c r="AE122" i="6"/>
  <c r="AE116" i="6" s="1"/>
  <c r="J65" i="7"/>
  <c r="J60" i="7" s="1"/>
  <c r="N65" i="7"/>
  <c r="N60" i="7" s="1"/>
  <c r="V65" i="7"/>
  <c r="V60" i="7" s="1"/>
  <c r="AD65" i="7"/>
  <c r="AD60" i="7" s="1"/>
  <c r="BR65" i="7"/>
  <c r="BR60" i="7" s="1"/>
  <c r="BZ65" i="7"/>
  <c r="BZ60" i="7" s="1"/>
  <c r="CX65" i="7"/>
  <c r="CX60" i="7" s="1"/>
  <c r="DZ65" i="7"/>
  <c r="DZ60" i="7" s="1"/>
  <c r="EH65" i="7"/>
  <c r="EH60" i="7" s="1"/>
  <c r="EP65" i="7"/>
  <c r="EP60" i="7" s="1"/>
  <c r="EX65" i="7"/>
  <c r="EX60" i="7" s="1"/>
  <c r="FJ65" i="7"/>
  <c r="FJ60" i="7" s="1"/>
  <c r="C82" i="7"/>
  <c r="F93" i="7"/>
  <c r="AC4" i="7"/>
  <c r="AC3" i="7" s="1"/>
  <c r="DY4" i="7"/>
  <c r="DY3" i="7" s="1"/>
  <c r="O37" i="7"/>
  <c r="O36" i="7" s="1"/>
  <c r="BS37" i="7"/>
  <c r="BS36" i="7" s="1"/>
  <c r="EQ37" i="7"/>
  <c r="EQ36" i="7" s="1"/>
  <c r="FC37" i="7"/>
  <c r="FC36" i="7" s="1"/>
  <c r="CV65" i="7"/>
  <c r="CV60" i="7" s="1"/>
  <c r="J4" i="7"/>
  <c r="J3" i="7" s="1"/>
  <c r="N4" i="7"/>
  <c r="N3" i="7" s="1"/>
  <c r="V4" i="7"/>
  <c r="V3" i="7" s="1"/>
  <c r="AD4" i="7"/>
  <c r="AD3" i="7" s="1"/>
  <c r="AT4" i="7"/>
  <c r="AT3" i="7" s="1"/>
  <c r="BR4" i="7"/>
  <c r="BR3" i="7" s="1"/>
  <c r="CX4" i="7"/>
  <c r="CX3" i="7" s="1"/>
  <c r="DZ4" i="7"/>
  <c r="DZ3" i="7" s="1"/>
  <c r="EH4" i="7"/>
  <c r="EH3" i="7" s="1"/>
  <c r="EP4" i="7"/>
  <c r="EP3" i="7" s="1"/>
  <c r="EX4" i="7"/>
  <c r="EX3" i="7" s="1"/>
  <c r="FJ4" i="7"/>
  <c r="FJ3" i="7" s="1"/>
  <c r="D65" i="7"/>
  <c r="U4" i="7"/>
  <c r="U3" i="7" s="1"/>
  <c r="BY4" i="7"/>
  <c r="BY3" i="7" s="1"/>
  <c r="EO4" i="7"/>
  <c r="EO3" i="7" s="1"/>
  <c r="FQ4" i="7"/>
  <c r="FQ3" i="7" s="1"/>
  <c r="W37" i="7"/>
  <c r="W36" i="7" s="1"/>
  <c r="CI37" i="7"/>
  <c r="CI36" i="7" s="1"/>
  <c r="D4" i="7"/>
  <c r="E21" i="7"/>
  <c r="E65" i="7"/>
  <c r="I4" i="7"/>
  <c r="I3" i="7" s="1"/>
  <c r="CW4" i="7"/>
  <c r="CW3" i="7" s="1"/>
  <c r="EW4" i="7"/>
  <c r="EW3" i="7" s="1"/>
  <c r="BC37" i="7"/>
  <c r="EI37" i="7"/>
  <c r="EI36" i="7" s="1"/>
  <c r="FK37" i="7"/>
  <c r="FK36" i="7" s="1"/>
  <c r="L65" i="7"/>
  <c r="L60" i="7" s="1"/>
  <c r="EF65" i="7"/>
  <c r="EF60" i="7" s="1"/>
  <c r="F21" i="7"/>
  <c r="F61" i="7"/>
  <c r="I93" i="7"/>
  <c r="I87" i="7" s="1"/>
  <c r="M93" i="7"/>
  <c r="M87" i="7" s="1"/>
  <c r="U93" i="7"/>
  <c r="U87" i="7" s="1"/>
  <c r="AC93" i="7"/>
  <c r="AC87" i="7" s="1"/>
  <c r="AS93" i="7"/>
  <c r="AS87" i="7" s="1"/>
  <c r="BQ93" i="7"/>
  <c r="BQ87" i="7" s="1"/>
  <c r="BY93" i="7"/>
  <c r="BY87" i="7" s="1"/>
  <c r="CW93" i="7"/>
  <c r="CW87" i="7" s="1"/>
  <c r="DY93" i="7"/>
  <c r="DY87" i="7" s="1"/>
  <c r="EG93" i="7"/>
  <c r="EG87" i="7" s="1"/>
  <c r="EO93" i="7"/>
  <c r="EO87" i="7" s="1"/>
  <c r="EW93" i="7"/>
  <c r="EW87" i="7" s="1"/>
  <c r="FI93" i="7"/>
  <c r="FI87" i="7" s="1"/>
  <c r="P93" i="7"/>
  <c r="P87" i="7" s="1"/>
  <c r="AF93" i="7"/>
  <c r="AF87" i="7" s="1"/>
  <c r="CJ93" i="7"/>
  <c r="CJ87" i="7" s="1"/>
  <c r="EB93" i="7"/>
  <c r="EB87" i="7" s="1"/>
  <c r="EJ93" i="7"/>
  <c r="EJ87" i="7" s="1"/>
  <c r="ER93" i="7"/>
  <c r="ER87" i="7" s="1"/>
  <c r="FD93" i="7"/>
  <c r="FD87" i="7" s="1"/>
  <c r="M4" i="7"/>
  <c r="M3" i="7" s="1"/>
  <c r="BQ4" i="7"/>
  <c r="BQ3" i="7" s="1"/>
  <c r="EG4" i="7"/>
  <c r="EG3" i="7" s="1"/>
  <c r="FI4" i="7"/>
  <c r="FI3" i="7" s="1"/>
  <c r="C37" i="7"/>
  <c r="AE37" i="7"/>
  <c r="AE36" i="7" s="1"/>
  <c r="DK37" i="7"/>
  <c r="DK36" i="7" s="1"/>
  <c r="FP65" i="7"/>
  <c r="FP60" i="7" s="1"/>
  <c r="D21" i="7"/>
  <c r="M65" i="7"/>
  <c r="M60" i="7" s="1"/>
  <c r="U65" i="7"/>
  <c r="U60" i="7" s="1"/>
  <c r="AC65" i="7"/>
  <c r="AC60" i="7" s="1"/>
  <c r="AS65" i="7"/>
  <c r="AS60" i="7" s="1"/>
  <c r="BY65" i="7"/>
  <c r="BY60" i="7" s="1"/>
  <c r="DY65" i="7"/>
  <c r="DY60" i="7" s="1"/>
  <c r="EG65" i="7"/>
  <c r="EG60" i="7" s="1"/>
  <c r="EO65" i="7"/>
  <c r="EO60" i="7" s="1"/>
  <c r="EW65" i="7"/>
  <c r="EW60" i="7" s="1"/>
  <c r="FI65" i="7"/>
  <c r="FI60" i="7" s="1"/>
  <c r="FQ65" i="7"/>
  <c r="FQ60" i="7" s="1"/>
  <c r="E88" i="7"/>
  <c r="D88" i="7"/>
  <c r="AG93" i="7"/>
  <c r="AG87" i="7" s="1"/>
  <c r="BE93" i="7"/>
  <c r="BU93" i="7"/>
  <c r="BU87" i="7" s="1"/>
  <c r="CK93" i="7"/>
  <c r="CK87" i="7" s="1"/>
  <c r="DM93" i="7"/>
  <c r="DM87" i="7" s="1"/>
  <c r="EC93" i="7"/>
  <c r="EC87" i="7" s="1"/>
  <c r="EK93" i="7"/>
  <c r="EK87" i="7" s="1"/>
  <c r="ES93" i="7"/>
  <c r="ES87" i="7" s="1"/>
  <c r="FE93" i="7"/>
  <c r="FE87" i="7" s="1"/>
  <c r="FM93" i="7"/>
  <c r="FM87" i="7" s="1"/>
  <c r="H65" i="7"/>
  <c r="H60" i="7" s="1"/>
  <c r="T65" i="7"/>
  <c r="T60" i="7" s="1"/>
  <c r="AB65" i="7"/>
  <c r="AB60" i="7" s="1"/>
  <c r="AR65" i="7"/>
  <c r="AR60" i="7" s="1"/>
  <c r="BP65" i="7"/>
  <c r="BP60" i="7" s="1"/>
  <c r="DX65" i="7"/>
  <c r="DX60" i="7" s="1"/>
  <c r="EN65" i="7"/>
  <c r="EN60" i="7" s="1"/>
  <c r="EV65" i="7"/>
  <c r="EV60" i="7" s="1"/>
  <c r="FH65" i="7"/>
  <c r="FH60" i="7" s="1"/>
  <c r="I65" i="7"/>
  <c r="I60" i="7" s="1"/>
  <c r="BQ65" i="7"/>
  <c r="BQ60" i="7" s="1"/>
  <c r="CW65" i="7"/>
  <c r="CW60" i="7" s="1"/>
  <c r="C65" i="7"/>
  <c r="C88" i="7"/>
  <c r="E93" i="7"/>
  <c r="C61" i="7"/>
  <c r="FR93" i="7"/>
  <c r="FR87" i="7" s="1"/>
  <c r="D37" i="7"/>
  <c r="F37" i="7"/>
  <c r="F82" i="7"/>
  <c r="C21" i="7"/>
  <c r="D82" i="7"/>
  <c r="F4" i="7"/>
  <c r="R4" i="7"/>
  <c r="R3" i="7" s="1"/>
  <c r="Z4" i="7"/>
  <c r="Z3" i="7" s="1"/>
  <c r="AH4" i="7"/>
  <c r="AH3" i="7" s="1"/>
  <c r="BF4" i="7"/>
  <c r="BV4" i="7"/>
  <c r="BV3" i="7" s="1"/>
  <c r="CL4" i="7"/>
  <c r="CL3" i="7" s="1"/>
  <c r="DN4" i="7"/>
  <c r="DN3" i="7" s="1"/>
  <c r="ED4" i="7"/>
  <c r="ED3" i="7" s="1"/>
  <c r="EL4" i="7"/>
  <c r="EL3" i="7" s="1"/>
  <c r="ET4" i="7"/>
  <c r="ET3" i="7" s="1"/>
  <c r="FF4" i="7"/>
  <c r="FF3" i="7" s="1"/>
  <c r="FN4" i="7"/>
  <c r="FN3" i="7" s="1"/>
  <c r="E82" i="7"/>
  <c r="C93" i="7"/>
  <c r="O93" i="7"/>
  <c r="O87" i="7" s="1"/>
  <c r="W93" i="7"/>
  <c r="W87" i="7" s="1"/>
  <c r="AE93" i="7"/>
  <c r="AE87" i="7" s="1"/>
  <c r="BC93" i="7"/>
  <c r="BS93" i="7"/>
  <c r="BS87" i="7" s="1"/>
  <c r="CI93" i="7"/>
  <c r="CI87" i="7" s="1"/>
  <c r="DK93" i="7"/>
  <c r="DK87" i="7" s="1"/>
  <c r="EA93" i="7"/>
  <c r="EA87" i="7" s="1"/>
  <c r="EI93" i="7"/>
  <c r="EI87" i="7" s="1"/>
  <c r="EQ93" i="7"/>
  <c r="EQ87" i="7" s="1"/>
  <c r="FC93" i="7"/>
  <c r="FC87" i="7" s="1"/>
  <c r="FK93" i="7"/>
  <c r="FK87" i="7" s="1"/>
  <c r="AE4" i="7"/>
  <c r="AE3" i="7" s="1"/>
  <c r="BS4" i="7"/>
  <c r="BS3" i="7" s="1"/>
  <c r="EA4" i="7"/>
  <c r="EA3" i="7" s="1"/>
  <c r="FC4" i="7"/>
  <c r="FC3" i="7" s="1"/>
  <c r="BT93" i="7"/>
  <c r="BT87" i="7" s="1"/>
  <c r="DL93" i="7"/>
  <c r="FL93" i="7"/>
  <c r="FL87" i="7" s="1"/>
  <c r="I37" i="7"/>
  <c r="I36" i="7" s="1"/>
  <c r="M37" i="7"/>
  <c r="M36" i="7" s="1"/>
  <c r="U37" i="7"/>
  <c r="U36" i="7" s="1"/>
  <c r="AC37" i="7"/>
  <c r="AC36" i="7" s="1"/>
  <c r="AS37" i="7"/>
  <c r="AS36" i="7" s="1"/>
  <c r="BQ37" i="7"/>
  <c r="BQ36" i="7" s="1"/>
  <c r="BY37" i="7"/>
  <c r="BY36" i="7" s="1"/>
  <c r="CW37" i="7"/>
  <c r="CW36" i="7" s="1"/>
  <c r="DY37" i="7"/>
  <c r="DY36" i="7" s="1"/>
  <c r="EG37" i="7"/>
  <c r="EG36" i="7" s="1"/>
  <c r="EO37" i="7"/>
  <c r="EO36" i="7" s="1"/>
  <c r="EW37" i="7"/>
  <c r="EW36" i="7" s="1"/>
  <c r="FI37" i="7"/>
  <c r="FI36" i="7" s="1"/>
  <c r="FQ37" i="7"/>
  <c r="FQ36" i="7" s="1"/>
  <c r="R65" i="7"/>
  <c r="R60" i="7" s="1"/>
  <c r="Z65" i="7"/>
  <c r="Z60" i="7" s="1"/>
  <c r="AH65" i="7"/>
  <c r="AH60" i="7" s="1"/>
  <c r="BF65" i="7"/>
  <c r="BV65" i="7"/>
  <c r="BV60" i="7" s="1"/>
  <c r="CL65" i="7"/>
  <c r="CL60" i="7" s="1"/>
  <c r="DN65" i="7"/>
  <c r="DN60" i="7" s="1"/>
  <c r="ED65" i="7"/>
  <c r="ED60" i="7" s="1"/>
  <c r="EL65" i="7"/>
  <c r="EL60" i="7" s="1"/>
  <c r="ET65" i="7"/>
  <c r="ET60" i="7" s="1"/>
  <c r="FF65" i="7"/>
  <c r="FF60" i="7" s="1"/>
  <c r="FN65" i="7"/>
  <c r="FN60" i="7" s="1"/>
  <c r="FI21" i="7"/>
  <c r="FI20" i="7" s="1"/>
  <c r="FQ21" i="7"/>
  <c r="FQ20" i="7" s="1"/>
  <c r="BF37" i="7"/>
  <c r="BV37" i="7"/>
  <c r="BV36" i="7" s="1"/>
  <c r="CL37" i="7"/>
  <c r="CL36" i="7" s="1"/>
  <c r="DN37" i="7"/>
  <c r="DN36" i="7" s="1"/>
  <c r="ED37" i="7"/>
  <c r="ED36" i="7" s="1"/>
  <c r="EL37" i="7"/>
  <c r="EL36" i="7" s="1"/>
  <c r="ET37" i="7"/>
  <c r="ET36" i="7" s="1"/>
  <c r="FF37" i="7"/>
  <c r="FF36" i="7" s="1"/>
  <c r="FN37" i="7"/>
  <c r="FN36" i="7" s="1"/>
  <c r="BT65" i="7"/>
  <c r="BT60" i="7" s="1"/>
  <c r="CJ65" i="7"/>
  <c r="CJ60" i="7" s="1"/>
  <c r="FL65" i="7"/>
  <c r="FL60" i="7" s="1"/>
  <c r="G93" i="7"/>
  <c r="G87" i="7" s="1"/>
  <c r="K93" i="7"/>
  <c r="K87" i="7" s="1"/>
  <c r="S93" i="7"/>
  <c r="S87" i="7" s="1"/>
  <c r="AA93" i="7"/>
  <c r="AA87" i="7" s="1"/>
  <c r="AQ93" i="7"/>
  <c r="AQ87" i="7" s="1"/>
  <c r="BO93" i="7"/>
  <c r="BO87" i="7" s="1"/>
  <c r="BW93" i="7"/>
  <c r="BW87" i="7" s="1"/>
  <c r="CU93" i="7"/>
  <c r="CU87" i="7" s="1"/>
  <c r="DW93" i="7"/>
  <c r="DW87" i="7" s="1"/>
  <c r="EE93" i="7"/>
  <c r="EE87" i="7" s="1"/>
  <c r="EM93" i="7"/>
  <c r="EM87" i="7" s="1"/>
  <c r="EU93" i="7"/>
  <c r="EU87" i="7" s="1"/>
  <c r="FG93" i="7"/>
  <c r="FG87" i="7" s="1"/>
  <c r="FO93" i="7"/>
  <c r="FO87" i="7" s="1"/>
  <c r="BS65" i="7"/>
  <c r="BS60" i="7" s="1"/>
  <c r="CI65" i="7"/>
  <c r="CI60" i="7" s="1"/>
  <c r="DK65" i="7"/>
  <c r="DK60" i="7" s="1"/>
  <c r="EA65" i="7"/>
  <c r="EA60" i="7" s="1"/>
  <c r="EI65" i="7"/>
  <c r="EI60" i="7" s="1"/>
  <c r="EQ65" i="7"/>
  <c r="EQ60" i="7" s="1"/>
  <c r="FC65" i="7"/>
  <c r="FC60" i="7" s="1"/>
  <c r="FK65" i="7"/>
  <c r="FK60" i="7" s="1"/>
  <c r="T37" i="7"/>
  <c r="T36" i="7" s="1"/>
  <c r="AB37" i="7"/>
  <c r="AB36" i="7" s="1"/>
  <c r="AR37" i="7"/>
  <c r="AR36" i="7" s="1"/>
  <c r="BP37" i="7"/>
  <c r="BP36" i="7" s="1"/>
  <c r="T90" i="6"/>
  <c r="T89" i="6" s="1"/>
  <c r="AB90" i="6"/>
  <c r="AB89" i="6" s="1"/>
  <c r="AJ90" i="6"/>
  <c r="AJ89" i="6" s="1"/>
  <c r="AR74" i="6"/>
  <c r="K112" i="6"/>
  <c r="AP144" i="6"/>
  <c r="AR55" i="6"/>
  <c r="V90" i="6"/>
  <c r="V89" i="6" s="1"/>
  <c r="AL90" i="6"/>
  <c r="AL89" i="6" s="1"/>
  <c r="AQ144" i="6"/>
  <c r="AJ122" i="6"/>
  <c r="AJ116" i="6" s="1"/>
  <c r="V72" i="6"/>
  <c r="V71" i="6" s="1"/>
  <c r="AD72" i="6"/>
  <c r="AD71" i="6" s="1"/>
  <c r="AL71" i="6"/>
  <c r="W90" i="6"/>
  <c r="W89" i="6" s="1"/>
  <c r="V155" i="6"/>
  <c r="V148" i="6" s="1"/>
  <c r="AC90" i="6"/>
  <c r="AC89" i="6" s="1"/>
  <c r="AR54" i="6"/>
  <c r="AD53" i="6"/>
  <c r="AD52" i="6" s="1"/>
  <c r="AL53" i="6"/>
  <c r="AL52" i="6" s="1"/>
  <c r="AP63" i="6"/>
  <c r="AR73" i="6"/>
  <c r="AP84" i="6"/>
  <c r="AR113" i="6"/>
  <c r="AR139" i="6"/>
  <c r="AQ151" i="6"/>
  <c r="P155" i="6"/>
  <c r="P148" i="6" s="1"/>
  <c r="X155" i="6"/>
  <c r="X148" i="6" s="1"/>
  <c r="AF155" i="6"/>
  <c r="AF148" i="6" s="1"/>
  <c r="AN155" i="6"/>
  <c r="AN148" i="6" s="1"/>
  <c r="AQ132" i="6"/>
  <c r="AR84" i="6"/>
  <c r="AP92" i="6"/>
  <c r="AR83" i="6"/>
  <c r="J62" i="6"/>
  <c r="L91" i="6"/>
  <c r="L101" i="6"/>
  <c r="AR101" i="6" s="1"/>
  <c r="L138" i="6"/>
  <c r="AR138" i="6" s="1"/>
  <c r="AO92" i="6"/>
  <c r="AR118" i="6"/>
  <c r="R122" i="6"/>
  <c r="R116" i="6" s="1"/>
  <c r="AO63" i="6"/>
  <c r="AR156" i="6"/>
  <c r="AR163" i="6"/>
  <c r="L162" i="6"/>
  <c r="AR162" i="6" s="1"/>
  <c r="Q53" i="6"/>
  <c r="Q52" i="6" s="1"/>
  <c r="AG53" i="6"/>
  <c r="AG52" i="6" s="1"/>
  <c r="AR124" i="6"/>
  <c r="L123" i="6"/>
  <c r="AR131" i="6"/>
  <c r="S53" i="6"/>
  <c r="S52" i="6" s="1"/>
  <c r="AO55" i="6"/>
  <c r="W72" i="6"/>
  <c r="W71" i="6" s="1"/>
  <c r="AE72" i="6"/>
  <c r="AE71" i="6" s="1"/>
  <c r="AR117" i="6"/>
  <c r="U122" i="6"/>
  <c r="U116" i="6" s="1"/>
  <c r="AR149" i="6"/>
  <c r="AR150" i="6"/>
  <c r="AH53" i="6"/>
  <c r="AH52" i="6" s="1"/>
  <c r="AP55" i="6"/>
  <c r="AQ63" i="6"/>
  <c r="AO84" i="6"/>
  <c r="R90" i="6"/>
  <c r="R89" i="6" s="1"/>
  <c r="AH90" i="6"/>
  <c r="AH89" i="6" s="1"/>
  <c r="AQ92" i="6"/>
  <c r="V122" i="6"/>
  <c r="V116" i="6" s="1"/>
  <c r="AD122" i="6"/>
  <c r="AD116" i="6" s="1"/>
  <c r="AO151" i="6"/>
  <c r="F65" i="7"/>
  <c r="AP74" i="6"/>
  <c r="AQ84" i="6"/>
  <c r="AP102" i="6"/>
  <c r="AR119" i="6"/>
  <c r="AO139" i="6"/>
  <c r="AQ74" i="6"/>
  <c r="U90" i="6"/>
  <c r="U89" i="6" s="1"/>
  <c r="AQ102" i="6"/>
  <c r="AP139" i="6"/>
  <c r="U155" i="6"/>
  <c r="U148" i="6" s="1"/>
  <c r="AO74" i="6"/>
  <c r="AA53" i="6"/>
  <c r="AA52" i="6" s="1"/>
  <c r="Z90" i="6"/>
  <c r="Z89" i="6" s="1"/>
  <c r="P122" i="6"/>
  <c r="P116" i="6" s="1"/>
  <c r="AF122" i="6"/>
  <c r="AF116" i="6" s="1"/>
  <c r="E4" i="7"/>
  <c r="AO102" i="6"/>
  <c r="AA90" i="6"/>
  <c r="AA89" i="6" s="1"/>
  <c r="P90" i="6"/>
  <c r="P89" i="6" s="1"/>
  <c r="X90" i="6"/>
  <c r="X89" i="6" s="1"/>
  <c r="AF90" i="6"/>
  <c r="AF89" i="6" s="1"/>
  <c r="AN90" i="6"/>
  <c r="AN89" i="6" s="1"/>
  <c r="AR112" i="6"/>
  <c r="Q122" i="6"/>
  <c r="Q116" i="6" s="1"/>
  <c r="AQ139" i="6"/>
  <c r="AR143" i="6"/>
  <c r="AP151" i="6"/>
  <c r="W155" i="6"/>
  <c r="W148" i="6" s="1"/>
  <c r="AO119" i="6"/>
  <c r="S122" i="6"/>
  <c r="S116" i="6" s="1"/>
  <c r="AG122" i="6"/>
  <c r="AG116" i="6" s="1"/>
  <c r="AR151" i="6"/>
  <c r="AC155" i="6"/>
  <c r="AC148" i="6" s="1"/>
  <c r="AO157" i="6"/>
  <c r="AO113" i="6"/>
  <c r="AP119" i="6"/>
  <c r="AH122" i="6"/>
  <c r="AH116" i="6" s="1"/>
  <c r="AO124" i="6"/>
  <c r="AP157" i="6"/>
  <c r="E37" i="7"/>
  <c r="AP113" i="6"/>
  <c r="AQ119" i="6"/>
  <c r="AP124" i="6"/>
  <c r="AO132" i="6"/>
  <c r="AE155" i="6"/>
  <c r="AE148" i="6" s="1"/>
  <c r="AQ157" i="6"/>
  <c r="Y122" i="6"/>
  <c r="Y116" i="6" s="1"/>
  <c r="AQ124" i="6"/>
  <c r="AP132" i="6"/>
  <c r="AO144" i="6"/>
  <c r="AR144" i="6"/>
  <c r="T155" i="6"/>
  <c r="T148" i="6" s="1"/>
  <c r="AJ155" i="6"/>
  <c r="AJ148" i="6" s="1"/>
  <c r="AR157" i="6"/>
  <c r="E61" i="7"/>
  <c r="AO163" i="6"/>
  <c r="I21" i="7"/>
  <c r="I20" i="7" s="1"/>
  <c r="BX37" i="7"/>
  <c r="BX36" i="7" s="1"/>
  <c r="CV37" i="7"/>
  <c r="CV36" i="7" s="1"/>
  <c r="DX37" i="7"/>
  <c r="DX36" i="7" s="1"/>
  <c r="EF37" i="7"/>
  <c r="EF36" i="7" s="1"/>
  <c r="EN37" i="7"/>
  <c r="EN36" i="7" s="1"/>
  <c r="EV37" i="7"/>
  <c r="EV36" i="7" s="1"/>
  <c r="FH37" i="7"/>
  <c r="FH36" i="7" s="1"/>
  <c r="FP37" i="7"/>
  <c r="FP36" i="7" s="1"/>
  <c r="D61" i="7"/>
  <c r="J93" i="7"/>
  <c r="J87" i="7" s="1"/>
  <c r="N93" i="7"/>
  <c r="N87" i="7" s="1"/>
  <c r="V93" i="7"/>
  <c r="V87" i="7" s="1"/>
  <c r="AD93" i="7"/>
  <c r="AD87" i="7" s="1"/>
  <c r="AT93" i="7"/>
  <c r="AT87" i="7" s="1"/>
  <c r="BR93" i="7"/>
  <c r="BR87" i="7" s="1"/>
  <c r="BZ93" i="7"/>
  <c r="BZ87" i="7" s="1"/>
  <c r="CX93" i="7"/>
  <c r="CX87" i="7" s="1"/>
  <c r="DZ93" i="7"/>
  <c r="DZ87" i="7" s="1"/>
  <c r="EH93" i="7"/>
  <c r="EH87" i="7" s="1"/>
  <c r="EP93" i="7"/>
  <c r="EP87" i="7" s="1"/>
  <c r="EX93" i="7"/>
  <c r="EX87" i="7" s="1"/>
  <c r="FJ93" i="7"/>
  <c r="FJ87" i="7" s="1"/>
  <c r="GD82" i="7" l="1"/>
  <c r="GD93" i="7"/>
  <c r="GD87" i="7" s="1"/>
  <c r="GC93" i="7"/>
  <c r="GC87" i="7" s="1"/>
  <c r="GC117" i="7" s="1"/>
  <c r="GB93" i="7"/>
  <c r="GB87" i="7" s="1"/>
  <c r="GB117" i="7" s="1"/>
  <c r="GD60" i="7"/>
  <c r="BC87" i="7"/>
  <c r="BE87" i="7"/>
  <c r="BD87" i="7"/>
  <c r="BF87" i="7"/>
  <c r="BF60" i="7"/>
  <c r="BD60" i="7"/>
  <c r="BE60" i="7"/>
  <c r="BC60" i="7"/>
  <c r="BF36" i="7"/>
  <c r="BC36" i="7"/>
  <c r="BD36" i="7"/>
  <c r="BE36" i="7"/>
  <c r="BF20" i="7"/>
  <c r="BD20" i="7"/>
  <c r="BC20" i="7"/>
  <c r="BE20" i="7"/>
  <c r="BD3" i="7"/>
  <c r="BC3" i="7"/>
  <c r="BE3" i="7"/>
  <c r="BF3" i="7"/>
  <c r="AM155" i="6"/>
  <c r="AM117" i="6"/>
  <c r="AM149" i="6"/>
  <c r="AM52" i="6"/>
  <c r="AM122" i="6"/>
  <c r="AM142" i="6"/>
  <c r="AM90" i="6"/>
  <c r="AM71" i="6"/>
  <c r="O155" i="6"/>
  <c r="AK71" i="6"/>
  <c r="AP143" i="6"/>
  <c r="O72" i="6"/>
  <c r="AK122" i="6"/>
  <c r="M72" i="6"/>
  <c r="AQ118" i="6"/>
  <c r="M155" i="6"/>
  <c r="AQ83" i="6"/>
  <c r="AP101" i="6"/>
  <c r="AP118" i="6"/>
  <c r="AK90" i="6"/>
  <c r="AK149" i="6"/>
  <c r="AK142" i="6"/>
  <c r="AK117" i="6"/>
  <c r="AK53" i="6"/>
  <c r="AK155" i="6"/>
  <c r="M122" i="6"/>
  <c r="AQ62" i="6"/>
  <c r="AQ156" i="6"/>
  <c r="AQ73" i="6"/>
  <c r="AQ162" i="6"/>
  <c r="M53" i="6"/>
  <c r="AQ150" i="6"/>
  <c r="O142" i="6"/>
  <c r="AQ143" i="6"/>
  <c r="O149" i="6"/>
  <c r="O90" i="6"/>
  <c r="O117" i="6"/>
  <c r="AQ91" i="6"/>
  <c r="O53" i="6"/>
  <c r="O122" i="6"/>
  <c r="K122" i="6"/>
  <c r="AQ101" i="6"/>
  <c r="AQ123" i="6"/>
  <c r="M149" i="6"/>
  <c r="M142" i="6"/>
  <c r="M90" i="6"/>
  <c r="M117" i="6"/>
  <c r="K72" i="6"/>
  <c r="AP138" i="6"/>
  <c r="N72" i="6"/>
  <c r="N71" i="6" s="1"/>
  <c r="AP123" i="6"/>
  <c r="AQ112" i="6"/>
  <c r="AQ138" i="6"/>
  <c r="K117" i="6"/>
  <c r="AQ54" i="6"/>
  <c r="AQ131" i="6"/>
  <c r="AP54" i="6"/>
  <c r="K155" i="6"/>
  <c r="K142" i="6"/>
  <c r="K149" i="6"/>
  <c r="J155" i="6"/>
  <c r="J148" i="6" s="1"/>
  <c r="J117" i="6"/>
  <c r="J122" i="6"/>
  <c r="J142" i="6"/>
  <c r="J90" i="6"/>
  <c r="AP83" i="6"/>
  <c r="AP112" i="6"/>
  <c r="J72" i="6"/>
  <c r="AP73" i="6"/>
  <c r="AO131" i="6"/>
  <c r="AO62" i="6"/>
  <c r="AO112" i="6"/>
  <c r="AO91" i="6"/>
  <c r="AO162" i="6"/>
  <c r="AO54" i="6"/>
  <c r="AO138" i="6"/>
  <c r="AO118" i="6"/>
  <c r="N90" i="6"/>
  <c r="N89" i="6" s="1"/>
  <c r="F87" i="7"/>
  <c r="C36" i="7"/>
  <c r="F20" i="7"/>
  <c r="C3" i="7"/>
  <c r="AG117" i="7"/>
  <c r="D87" i="7"/>
  <c r="CL117" i="7"/>
  <c r="Q117" i="7"/>
  <c r="Y117" i="7"/>
  <c r="AA117" i="7"/>
  <c r="AB117" i="7"/>
  <c r="FO117" i="7"/>
  <c r="EC117" i="7"/>
  <c r="EJ117" i="7"/>
  <c r="FM117" i="7"/>
  <c r="ED117" i="7"/>
  <c r="K117" i="7"/>
  <c r="BU117" i="7"/>
  <c r="DW117" i="7"/>
  <c r="EQ117" i="7"/>
  <c r="FG117" i="7"/>
  <c r="FQ117" i="7"/>
  <c r="U117" i="7"/>
  <c r="O117" i="7"/>
  <c r="EP117" i="7"/>
  <c r="DY117" i="7"/>
  <c r="EE117" i="7"/>
  <c r="EW117" i="7"/>
  <c r="EO117" i="7"/>
  <c r="L117" i="7"/>
  <c r="ES117" i="7"/>
  <c r="EK117" i="7"/>
  <c r="CX117" i="7"/>
  <c r="AR117" i="7"/>
  <c r="EI117" i="7"/>
  <c r="AE117" i="7"/>
  <c r="BO117" i="7"/>
  <c r="FL117" i="7"/>
  <c r="BP117" i="7"/>
  <c r="EX117" i="7"/>
  <c r="BZ117" i="7"/>
  <c r="W117" i="7"/>
  <c r="FR117" i="7"/>
  <c r="H117" i="7"/>
  <c r="V117" i="7"/>
  <c r="AQ117" i="7"/>
  <c r="EU117" i="7"/>
  <c r="AP62" i="6"/>
  <c r="N149" i="6"/>
  <c r="N122" i="6"/>
  <c r="AP150" i="6"/>
  <c r="AP156" i="6"/>
  <c r="AP131" i="6"/>
  <c r="AP162" i="6"/>
  <c r="N155" i="6"/>
  <c r="N53" i="6"/>
  <c r="N117" i="6"/>
  <c r="N142" i="6"/>
  <c r="AP91" i="6"/>
  <c r="K53" i="6"/>
  <c r="I122" i="6"/>
  <c r="I53" i="6"/>
  <c r="L53" i="6"/>
  <c r="L52" i="6" s="1"/>
  <c r="AR52" i="6" s="1"/>
  <c r="AR71" i="6"/>
  <c r="AO123" i="6"/>
  <c r="AR72" i="6"/>
  <c r="I149" i="6"/>
  <c r="AO150" i="6"/>
  <c r="I72" i="6"/>
  <c r="AO73" i="6"/>
  <c r="AJ51" i="6"/>
  <c r="AJ181" i="6" s="1"/>
  <c r="AO156" i="6"/>
  <c r="I117" i="6"/>
  <c r="I142" i="6"/>
  <c r="AO101" i="6"/>
  <c r="I90" i="6"/>
  <c r="AO143" i="6"/>
  <c r="AI51" i="6"/>
  <c r="AI181" i="6" s="1"/>
  <c r="AO83" i="6"/>
  <c r="L90" i="6"/>
  <c r="L89" i="6" s="1"/>
  <c r="AR89" i="6" s="1"/>
  <c r="I155" i="6"/>
  <c r="Y51" i="6"/>
  <c r="Y181" i="6" s="1"/>
  <c r="K90" i="6"/>
  <c r="U51" i="6"/>
  <c r="U181" i="6" s="1"/>
  <c r="AD51" i="6"/>
  <c r="AD181" i="6" s="1"/>
  <c r="X51" i="6"/>
  <c r="X181" i="6" s="1"/>
  <c r="T51" i="6"/>
  <c r="T181" i="6" s="1"/>
  <c r="J53" i="6"/>
  <c r="BT117" i="7"/>
  <c r="BR117" i="7"/>
  <c r="CJ117" i="7"/>
  <c r="FJ117" i="7"/>
  <c r="AT117" i="7"/>
  <c r="EV117" i="7"/>
  <c r="FC117" i="7"/>
  <c r="FE117" i="7"/>
  <c r="DN117" i="7"/>
  <c r="CW117" i="7"/>
  <c r="F36" i="7"/>
  <c r="E87" i="7"/>
  <c r="F3" i="7"/>
  <c r="DX117" i="7"/>
  <c r="EA117" i="7"/>
  <c r="DM117" i="7"/>
  <c r="FD117" i="7"/>
  <c r="X117" i="7"/>
  <c r="BW117" i="7"/>
  <c r="S117" i="7"/>
  <c r="D36" i="7"/>
  <c r="EN117" i="7"/>
  <c r="BY117" i="7"/>
  <c r="E20" i="7"/>
  <c r="AF117" i="7"/>
  <c r="EH117" i="7"/>
  <c r="CV117" i="7"/>
  <c r="CK117" i="7"/>
  <c r="EM117" i="7"/>
  <c r="P117" i="7"/>
  <c r="CU117" i="7"/>
  <c r="D3" i="7"/>
  <c r="FP117" i="7"/>
  <c r="EG117" i="7"/>
  <c r="AC117" i="7"/>
  <c r="M117" i="7"/>
  <c r="BQ117" i="7"/>
  <c r="N117" i="7"/>
  <c r="T117" i="7"/>
  <c r="EB117" i="7"/>
  <c r="BV117" i="7"/>
  <c r="G117" i="7"/>
  <c r="D20" i="7"/>
  <c r="BS117" i="7"/>
  <c r="DK117" i="7"/>
  <c r="FK117" i="7"/>
  <c r="FN117" i="7"/>
  <c r="CI117" i="7"/>
  <c r="AD117" i="7"/>
  <c r="FH117" i="7"/>
  <c r="ER117" i="7"/>
  <c r="F60" i="7"/>
  <c r="C60" i="7"/>
  <c r="FI117" i="7"/>
  <c r="FF117" i="7"/>
  <c r="AH117" i="7"/>
  <c r="C87" i="7"/>
  <c r="AS117" i="7"/>
  <c r="ET117" i="7"/>
  <c r="Z117" i="7"/>
  <c r="DL87" i="7"/>
  <c r="DL117" i="7" s="1"/>
  <c r="C20" i="7"/>
  <c r="BX117" i="7"/>
  <c r="DZ117" i="7"/>
  <c r="EF117" i="7"/>
  <c r="EL117" i="7"/>
  <c r="R117" i="7"/>
  <c r="AA51" i="6"/>
  <c r="AA181" i="6" s="1"/>
  <c r="AB51" i="6"/>
  <c r="AB181" i="6" s="1"/>
  <c r="V51" i="6"/>
  <c r="V181" i="6" s="1"/>
  <c r="R51" i="6"/>
  <c r="R181" i="6" s="1"/>
  <c r="AL51" i="6"/>
  <c r="AL181" i="6" s="1"/>
  <c r="AC51" i="6"/>
  <c r="AC181" i="6" s="1"/>
  <c r="AR91" i="6"/>
  <c r="Z51" i="6"/>
  <c r="Z181" i="6" s="1"/>
  <c r="Q51" i="6"/>
  <c r="Q181" i="6" s="1"/>
  <c r="I117" i="7"/>
  <c r="P51" i="6"/>
  <c r="P181" i="6" s="1"/>
  <c r="D60" i="7"/>
  <c r="E60" i="7"/>
  <c r="AH51" i="6"/>
  <c r="AH181" i="6" s="1"/>
  <c r="W51" i="6"/>
  <c r="W181" i="6" s="1"/>
  <c r="AR123" i="6"/>
  <c r="L122" i="6"/>
  <c r="AF51" i="6"/>
  <c r="AF181" i="6" s="1"/>
  <c r="E3" i="7"/>
  <c r="AE51" i="6"/>
  <c r="AE181" i="6" s="1"/>
  <c r="E36" i="7"/>
  <c r="S51" i="6"/>
  <c r="S181" i="6" s="1"/>
  <c r="AN51" i="6"/>
  <c r="AN181" i="6" s="1"/>
  <c r="J117" i="7"/>
  <c r="AG51" i="6"/>
  <c r="AG181" i="6" s="1"/>
  <c r="L155" i="6"/>
  <c r="GD117" i="7" l="1"/>
  <c r="BD117" i="7"/>
  <c r="BC117" i="7"/>
  <c r="BF117" i="7"/>
  <c r="BE117" i="7"/>
  <c r="AM116" i="6"/>
  <c r="AM148" i="6"/>
  <c r="AM89" i="6"/>
  <c r="AK89" i="6"/>
  <c r="O148" i="6"/>
  <c r="O71" i="6"/>
  <c r="M52" i="6"/>
  <c r="M71" i="6"/>
  <c r="K71" i="6"/>
  <c r="AQ155" i="6"/>
  <c r="AQ72" i="6"/>
  <c r="M148" i="6"/>
  <c r="AK116" i="6"/>
  <c r="AK148" i="6"/>
  <c r="K116" i="6"/>
  <c r="AK52" i="6"/>
  <c r="O116" i="6"/>
  <c r="O89" i="6"/>
  <c r="O52" i="6"/>
  <c r="AQ122" i="6"/>
  <c r="M89" i="6"/>
  <c r="M116" i="6"/>
  <c r="AP72" i="6"/>
  <c r="AQ142" i="6"/>
  <c r="AQ149" i="6"/>
  <c r="AQ90" i="6"/>
  <c r="AQ53" i="6"/>
  <c r="K148" i="6"/>
  <c r="AQ117" i="6"/>
  <c r="AP90" i="6"/>
  <c r="J52" i="6"/>
  <c r="J116" i="6"/>
  <c r="J71" i="6"/>
  <c r="AP71" i="6" s="1"/>
  <c r="J89" i="6"/>
  <c r="AP89" i="6" s="1"/>
  <c r="AP122" i="6"/>
  <c r="I71" i="6"/>
  <c r="AO53" i="6"/>
  <c r="AO149" i="6"/>
  <c r="I89" i="6"/>
  <c r="AO122" i="6"/>
  <c r="AR53" i="6"/>
  <c r="I52" i="6"/>
  <c r="K52" i="6"/>
  <c r="AP117" i="6"/>
  <c r="N52" i="6"/>
  <c r="N148" i="6"/>
  <c r="AP142" i="6"/>
  <c r="AP53" i="6"/>
  <c r="N116" i="6"/>
  <c r="AO90" i="6"/>
  <c r="AP155" i="6"/>
  <c r="AP149" i="6"/>
  <c r="AR90" i="6"/>
  <c r="I148" i="6"/>
  <c r="AO72" i="6"/>
  <c r="AO142" i="6"/>
  <c r="AO117" i="6"/>
  <c r="AO155" i="6"/>
  <c r="K89" i="6"/>
  <c r="I116" i="6"/>
  <c r="F117" i="7"/>
  <c r="C117" i="7"/>
  <c r="E117" i="7"/>
  <c r="AR122" i="6"/>
  <c r="L116" i="6"/>
  <c r="AR155" i="6"/>
  <c r="L148" i="6"/>
  <c r="AR148" i="6" s="1"/>
  <c r="D117" i="7"/>
  <c r="AQ71" i="6" l="1"/>
  <c r="AM51" i="6"/>
  <c r="AO71" i="6"/>
  <c r="AQ116" i="6"/>
  <c r="AO52" i="6"/>
  <c r="AK51" i="6"/>
  <c r="O51" i="6"/>
  <c r="M51" i="6"/>
  <c r="AQ148" i="6"/>
  <c r="AQ89" i="6"/>
  <c r="AP52" i="6"/>
  <c r="J51" i="6"/>
  <c r="J181" i="6" s="1"/>
  <c r="K51" i="6"/>
  <c r="AO148" i="6"/>
  <c r="AO89" i="6"/>
  <c r="AQ52" i="6"/>
  <c r="AP116" i="6"/>
  <c r="N51" i="6"/>
  <c r="AP148" i="6"/>
  <c r="AO116" i="6"/>
  <c r="I51" i="6"/>
  <c r="AR116" i="6"/>
  <c r="AR51" i="6" s="1"/>
  <c r="L51" i="6"/>
  <c r="AM181" i="6" l="1"/>
  <c r="AQ51" i="6"/>
  <c r="AK181" i="6"/>
  <c r="O181" i="6"/>
  <c r="M181" i="6"/>
  <c r="AO51" i="6"/>
  <c r="K181" i="6"/>
  <c r="L181" i="6"/>
  <c r="AR181" i="6" s="1"/>
  <c r="N181" i="6"/>
  <c r="AP51" i="6"/>
  <c r="I181" i="6"/>
  <c r="AQ181" i="6" l="1"/>
  <c r="AP181" i="6"/>
  <c r="AO18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tc={E03BA413-59B0-4F2C-B230-9ABDAEC8165A}</author>
    <author>tc={A3355152-72C0-4CE3-8C29-DDF3C9B66EE4}</author>
  </authors>
  <commentList>
    <comment ref="V5" authorId="0" shapeId="0" xr:uid="{00000000-0006-0000-02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NCRR:
No debe superar 100%</t>
      </text>
    </comment>
    <comment ref="K465" authorId="1" shapeId="0" xr:uid="{00000000-0006-0000-02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Las convocatorias públicas en el SGR es para financiar Inverión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M2" authorId="0" shapeId="0" xr:uid="{00000000-0006-0000-0500-000001000000}">
      <text>
        <r>
          <rPr>
            <sz val="11"/>
            <color theme="1"/>
            <rFont val="Calibri"/>
            <family val="2"/>
            <scheme val="minor"/>
          </rPr>
          <t>======
ID#AAABmwynQxQ
Usuario    (2025-06-27 20:59:29)
Incluye Recursos FONAM</t>
        </r>
      </text>
    </comment>
  </commentList>
</comments>
</file>

<file path=xl/sharedStrings.xml><?xml version="1.0" encoding="utf-8"?>
<sst xmlns="http://schemas.openxmlformats.org/spreadsheetml/2006/main" count="4023" uniqueCount="874">
  <si>
    <t>ANEXOS INFORME DE SEGUIMIENTO AL PLAN DE ACCIÓN 2024-2027</t>
  </si>
  <si>
    <t>Nombre de la Corporación</t>
  </si>
  <si>
    <t>Corporación Autónoma Regional del Alto Magdalena - CAM</t>
  </si>
  <si>
    <t>Periodo a reportar</t>
  </si>
  <si>
    <t>Corporación Autónoma Regional de Cundinamarca – CAR</t>
  </si>
  <si>
    <t>Nombre de la persona responsable del reporte</t>
  </si>
  <si>
    <t>Corporación Autónoma Regional del Canal del Dique – CARDIQUE</t>
  </si>
  <si>
    <t>Dependencia</t>
  </si>
  <si>
    <t>Corporación Autónoma Regional de Sucre – CARSUCRE</t>
  </si>
  <si>
    <t>Cargo</t>
  </si>
  <si>
    <t>Corporación Autónoma Regional de Santander – CAS</t>
  </si>
  <si>
    <t>Correo electrónico</t>
  </si>
  <si>
    <t>Corporación para el Desarrollo Sostenible del Norte y el Oriente Amazónico – CDA</t>
  </si>
  <si>
    <t>Teléfono</t>
  </si>
  <si>
    <t>Corporación Autónoma Regional para la Defensa de la Meseta de Bucaramanga – CDMB</t>
  </si>
  <si>
    <t>Corporación Autónoma Regional para el Desarrollo Sostenible del Chocó – CODECHOCÓ</t>
  </si>
  <si>
    <t>Corporación para el Desarrollo Sostenible del Archipiélago de San Andrés, Providencia y Santa Catalina – CORALINA</t>
  </si>
  <si>
    <t>Corporación Autónoma Regional del Centro de Antioquia – CORANTIOQUIA</t>
  </si>
  <si>
    <t>Corporación para el Desarrollo Sostenible del Área de Manejo Especial de La Macarena – CORMACARENA</t>
  </si>
  <si>
    <t>Corporación Autónoma Regional de las Cuencas de los Ríos Negro y Nare – CORNARE</t>
  </si>
  <si>
    <t>Corporación Autónoma Regional del Magdalena – CORPAMAG</t>
  </si>
  <si>
    <t>Corporación para el Desarrollo Sostenible del Sur de la Amazonia – CORPOAMAZONIA</t>
  </si>
  <si>
    <t>Corporación Autónoma Regional de Boyacá – CORPOBOYACÁ</t>
  </si>
  <si>
    <t>Corporación Autónoma Regional de Caldas – CORPOCALDAS</t>
  </si>
  <si>
    <t>Corporación Autónoma Regional del Cesar – CORPOCESAR</t>
  </si>
  <si>
    <t>Corporación Autónoma Regional de Chivor – CORPOCHIVOR</t>
  </si>
  <si>
    <t>Corporación Autónoma Regional de La Guajira – CORPOGUAJIRA</t>
  </si>
  <si>
    <t>Corporación Autónoma Regional del Guavio – CORPOGUAVIO</t>
  </si>
  <si>
    <t>Corporación para el Desarrollo Sostenible de La Mojana y El San Jorge – CORPOMOJANA</t>
  </si>
  <si>
    <t>Corporación Autónoma Regional de Nariño – CORPONARIÑO</t>
  </si>
  <si>
    <t>Corporación Autónoma Regional de la Frontera Nororiental – CORPONOR</t>
  </si>
  <si>
    <t>Corporación Autónoma Regional de Risaralda – CARDER</t>
  </si>
  <si>
    <t>Corporación Autónoma Regional de la Orinoquia – CORPORINOQUIA</t>
  </si>
  <si>
    <t>Corporación para el Desarrollo Sostenible del Urabá – CORPOURABA</t>
  </si>
  <si>
    <t>Corporación Autónoma Regional del Tolima – CORTOLIMA</t>
  </si>
  <si>
    <t>Corporación Autónoma Regional del Atlántico – CRA</t>
  </si>
  <si>
    <t>Corporación Autónoma Regional del Cauca – CRC</t>
  </si>
  <si>
    <t>Corporación Autónoma Regional del Quindío – CRQ</t>
  </si>
  <si>
    <t>Corporación Autónoma Regional del Sur de Bolívar – CSB</t>
  </si>
  <si>
    <t>Corporación Autónoma Regional del Valle del Cauca – CVC</t>
  </si>
  <si>
    <t>Corporación Autónoma Regional de los Valles del Sinú y del San Jorge – CVS</t>
  </si>
  <si>
    <t>2024-I</t>
  </si>
  <si>
    <t>2024-II</t>
  </si>
  <si>
    <t>2025-I</t>
  </si>
  <si>
    <t>2025-II</t>
  </si>
  <si>
    <t>2026-I</t>
  </si>
  <si>
    <t>2026-II</t>
  </si>
  <si>
    <t>2027-I</t>
  </si>
  <si>
    <t>2027-II</t>
  </si>
  <si>
    <t>ANEXO No. 2. PROTOCOLO O GUÍA DE DILIGENCIAMIENTO</t>
  </si>
  <si>
    <t xml:space="preserve">MATRIZ DE SEGUIMIENTO A LA GESTIÓN Y DE AVANCE EN LAS METAS FÍSICAS Y FINANCIERAS DEL PLAN DE ACCIÓN </t>
  </si>
  <si>
    <t>ÍTEM</t>
  </si>
  <si>
    <t>DEFINICIONES</t>
  </si>
  <si>
    <t>(1) ESTRUCTURA RENTÍSTICA</t>
  </si>
  <si>
    <t>Es el conjunto de elementos que rigen la clasificación, el ordenamiento y la presentación del Presupuesto.</t>
  </si>
  <si>
    <t>(2) CONCEPTO</t>
  </si>
  <si>
    <t>Cuentas que conforma el presupuesto de ingresos.</t>
  </si>
  <si>
    <t>(3) PROYECTADO PLAN FINANCIERO</t>
  </si>
  <si>
    <t xml:space="preserve">Indique el valor proyectado en el Plan Financiero del Plan de Acción y el cual es la base para la formulación del presupuesto de la vigencia de reporte. </t>
  </si>
  <si>
    <t>(4) ADICIÓN</t>
  </si>
  <si>
    <t>Indique las modificaciones positivas que se realizan al presupuesto de la Corporación, que buscan adecuarlo a nuevas condiciones que se presentan en la ejecución y que no fueron contempladas en la etapa de programación (Plan Financiero); este debe reflejarse tanto en el presupuesto de ingresos como en el gasto con el fin que haya un equilibrio presupuestal.</t>
  </si>
  <si>
    <t>(5) REDUCCIÓN</t>
  </si>
  <si>
    <t>Indique las modificaciones negativas que se realizan al presupuesto de la Corporación, que buscan adecuarlo a nuevas condiciones que se presentan en la ejecución y que afecta la etapa de programación (Plan Financiero); este debe reflejarse tanto en el presupuesto de ingresos como en el gasto con el fin que haya un equilibrio presupuestal.</t>
  </si>
  <si>
    <t>(6) APROPIACIÓN FINAL</t>
  </si>
  <si>
    <t>Es el resultado de la suma de lo programado en el Plan Financiero (3) más las adiciones (4) y menos las reducciones (5).</t>
  </si>
  <si>
    <t>(7) FUNCIONAMIENTO</t>
  </si>
  <si>
    <t>Indique los recursos que se asignan a la cuenta de Funcionamiento por cada una de las fuentes de financiación.</t>
  </si>
  <si>
    <t>(8) INVERSIÓN</t>
  </si>
  <si>
    <t>Indique los recursos que se asignan a la cuenta de Inversión por cada una de las fuentes de financiación.</t>
  </si>
  <si>
    <t>(9) FCA</t>
  </si>
  <si>
    <t>Indique los recursos que se asignan a la cuenta del Fondo de Compensación Ambiental -FCA, por cada una de las fuentes de financiación, atendiendo el artículo 24 de la Ley 344 de 1996, es decir el veinte por ciento (20%) de los recursos percibidos por las Corporaciones Autónomas Regionales, con excepción de las de Desarrollo Sostenible, por concepto de transferencias del sector eléctrico; y el diez por ciento (10%) de las restantes rentas propias, con excepción del porcentaje ambiental de los gravámenes a la propiedad inmueble percibidos por ellas y de aquéllas que tengan como origen relaciones contractuales interadministrativas.</t>
  </si>
  <si>
    <t>(10) SERVICIO A LA DEUDA</t>
  </si>
  <si>
    <t>Indique los recursos que, se destina en la vigencia para disminuir el capital adeudado, e intereses, que se calculan sobre el capital adeudado. El servicio de la deuda de un período incluye a todas las obligaciones de un período determinado, es decir, que puede incluir a varios acreedores.</t>
  </si>
  <si>
    <t>(11) DERECHOS POR COBRAR</t>
  </si>
  <si>
    <t>Indique los recursos de los créditos a favor de la corporación y a los cuales realizará el proceso de cobro, estos pueden ser generados por la facturación por la prestación de un servicio, así mismo, se incluyen los valores que se giraran de otras entidades por contratos interinstitucionales, asignación de recursos para ejecución de proyectos, recursos asignados por la nación, los certificados por los entes territoriales por concepto de sobretasa o porcentaje ambiental, las certificaciones de las generadores de energía, por concepto de TSE, etc.
De conformidad al manual para el registro de la contabilidad presupuestal pública (CHIP) Son aquellos soportados en los actos en los cuales se determina la cuantía del ingreso que deba recibirse.</t>
  </si>
  <si>
    <t>(12) RECAUDO EFECTIVO</t>
  </si>
  <si>
    <t>(12) RECAUDO EFECTIVO Indique los recursos percibidos por la Corporación durante la vigencia de reporte,  monto recaudado en dinero o en papeles por concepto de ingresos de la vigencia o cuentas por cobrar, descontado las devoluciones o reversiones.</t>
  </si>
  <si>
    <t>(13) % DE RECAUDO</t>
  </si>
  <si>
    <t>Es la efectividad de la ejecución de los derechos por cobrar, es la división entre el recaudo efectivo (12) y los derechos por cobrar (11)</t>
  </si>
  <si>
    <t>(14) OBSERVACIONES</t>
  </si>
  <si>
    <t>Si es el caso, relacione lo que considere importante para la respectiva revisión y análisis que realizará DOAT-SINA.</t>
  </si>
  <si>
    <t>Ingresos Recursos Propios</t>
  </si>
  <si>
    <t>Ingresos Corrientes</t>
  </si>
  <si>
    <t>Recursos de Capital</t>
  </si>
  <si>
    <t>Aportes Recursos Nación</t>
  </si>
  <si>
    <t>Correspondea los recursos provenientes de las diferentes fuentes disponibles por la Nación, los cuales pueden formar o no parte de la Ley de Presupuesto General de la Nación.</t>
  </si>
  <si>
    <t xml:space="preserve">Aportes Presupuesto General de la Nación </t>
  </si>
  <si>
    <t>Corresponde a los recursos provenientes del Presupuesto General de la Nación, asignados directamente en la Ley Anual de Presupuesto, así como los recursos distribuidos durante la respectiva fiscal por parte del Ministerio de Ambiente y Desarrollo Sostenible, Ministerio de Hacienda, Departamento Nacional de Planeación u alguna otra entidad del orden Nacional, dirigidos a financiar el presupuesto de funcionamiento, inversión o servicio a la deuda, los cuales se rigen por las disposiciones establecidas en el Estatuto Orgánico de Presupuesto</t>
  </si>
  <si>
    <t>Aportes Fondo de Compensación Ambiental -FCA</t>
  </si>
  <si>
    <t>Corresponde a los recursos provenientes del Fondo de Compensación Ambiental, asignados directamente en la Ley Anual de Presupuesto, así como los recursos distribuidos durante la respectiva fiscal de ejecución por parte del Ministerio de Ambiente y Desarrollo Sostenible, dirigidos a financiar el presupuesto de funcionamiento, inversión o servicio a la deuda.</t>
  </si>
  <si>
    <t xml:space="preserve">Aportes Fondo Nacional Ambiental - FONAM, inversión </t>
  </si>
  <si>
    <t>Corresponde a los recursos provenientes del Fondo Nacional Ambiental, asignados directamente en la Ley Anual de Presupuesto, así como los recursos distribuidos durante la respectiva fiscal de ejecución, dirigidos a financiar el presupuesto de inversión.</t>
  </si>
  <si>
    <t>Aportes Fondo para la Vida y la Biodiversidad</t>
  </si>
  <si>
    <t>Corresponde a los recursos asignados por el Fondo para la Vida y la Biodiversidad a las Corporaciones Autónomas Regionales y de Desarrollo Sostenible</t>
  </si>
  <si>
    <t>Aportes del Sistema General de Regalias - SGR</t>
  </si>
  <si>
    <t>Aportes del Sistema General de Regalias - SGR- Asignaciones Directas</t>
  </si>
  <si>
    <t>Corresponde a las asignaciones presupuestales establecidas a las Corporaciones Autónomas Regionales y de Desarrollo Sostenible en la Ley bienal de presupuesto del Sistema General de Regalías, mediante Asignaciones Directas</t>
  </si>
  <si>
    <t>Aportes del Sistema General de Regalias - SGR - Convocatorias Públicas</t>
  </si>
  <si>
    <r>
      <rPr>
        <sz val="10"/>
        <color theme="1"/>
        <rFont val="Arial Narrow"/>
        <family val="2"/>
      </rPr>
      <t xml:space="preserve">Corresponde a las asignaciones presupuestales a las Corporaciones Autónomas Regionales y de Desarrollo Sostenible, en virtud de la aprobación de iniciativas de inversión en convocatorias públicas, abiertas y competitivas </t>
    </r>
    <r>
      <rPr>
        <i/>
        <sz val="10"/>
        <color theme="1"/>
        <rFont val="Arial Narrow"/>
        <family val="2"/>
      </rPr>
      <t>(Asignación Ambiental, Asignación para la Ciencia, Tecnología e Innovación Ambiental, Asignación para la Inversión Local en Ambiente y Desarrollo Sostenible y 20% mayor recaudo)</t>
    </r>
  </si>
  <si>
    <t>Aportes del Sistema General de Regalias - SGR - Designación como unidad ejecutora</t>
  </si>
  <si>
    <t>Corresponde a las asignaciones presupuestales a las Corporaciones Autónomas Regionales y de Desarrollo Sostenible, en virtud de la designación en calidad de entidad pública ejecutora de un proyecto de inversión que se financia por las diferentes bolsas de recursos del Sistema General de Regalías.</t>
  </si>
  <si>
    <t>PROTOCOLO O GUÍA DE DILIGENCIAMIENTO</t>
  </si>
  <si>
    <t>INFORME GASTOS PAC</t>
  </si>
  <si>
    <t>Cuentas que conforma el presupuesto de los gastos.</t>
  </si>
  <si>
    <t>(3) RECURSOS PROPIOS</t>
  </si>
  <si>
    <t>Por cada cuenta que conforma el presupuesto de gastos por concepto de recursos propios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</si>
  <si>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(4) RECURSOS NACIÓN</t>
  </si>
  <si>
    <t>Por cada cuenta que conforma el presupuesto de gastos por concepto de los recursos recibidos por el Presupuesto General de la Nación,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</si>
  <si>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(5) RECURSOS FONDO DE COMPENSACIÓN AMBIENTAL</t>
  </si>
  <si>
    <t>Por cada cuenta que conforma el presupuesto de gastos por concepto de los recursos recibidos por el Fondo de Compensación Ambiental,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</si>
  <si>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(6) RECURSOS FONDO NACIONAL AMBIENTAL</t>
  </si>
  <si>
    <t>(7) RECURSOS FONDO PARA LA VIDA</t>
  </si>
  <si>
    <t>(8) RECURSOS DE REGALÍAS ASIGNACIÓN DIRECTA</t>
  </si>
  <si>
    <t>Por cada cuenta que conforma el presupuesto de gastos por concepto de los recursos recibidos por el Sistema General de Regalías,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</si>
  <si>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(9) RECURSOS DE REGALÍAS ASIGNACIÓN POR ADMINISTRACION</t>
  </si>
  <si>
    <t>(10) RECURSOS DE REGALÍAS ASIGNACIÓN POR OCAD</t>
  </si>
  <si>
    <t>(11) TOTAL RECURSOS</t>
  </si>
  <si>
    <t>Es la sumatoria del gasto realizado por recursos propios, Nación, Regalías y Fondo de Compensación Ambiental.</t>
  </si>
  <si>
    <t>(12) OBSERVACIONES</t>
  </si>
  <si>
    <t>Si es el caso, relacione lo que considere importante para la respectiva revisión y análisis que realizará la DOAT-SINA.</t>
  </si>
  <si>
    <t xml:space="preserve">PROTOCOLO O GUÍA DE DILIGENCIAMIENTO </t>
  </si>
  <si>
    <t>INFORME DETALLADO GASTOS DE INVERSIÓN</t>
  </si>
  <si>
    <t>ESTRUCTURA PLAN DE ACCIÓN INSTITUCIONAL</t>
  </si>
  <si>
    <t xml:space="preserve">RECURSOS APROPIADOS </t>
  </si>
  <si>
    <t>FUENTE DE FINANCIACIÓN</t>
  </si>
  <si>
    <t>PRESUPUESTADO</t>
  </si>
  <si>
    <t>COMPROMETIDO</t>
  </si>
  <si>
    <t>OBLIGACIONES</t>
  </si>
  <si>
    <t xml:space="preserve">PAGOS </t>
  </si>
  <si>
    <t>TOTAL RECURSOS</t>
  </si>
  <si>
    <t>OBSERVACIONES</t>
  </si>
  <si>
    <t>(2)
CONCEPTO</t>
  </si>
  <si>
    <t>(3)
PROYECTADO PLAN FINANCIERO</t>
  </si>
  <si>
    <t>MODIFICACIONES</t>
  </si>
  <si>
    <t xml:space="preserve">(6)
APROPIACIÓN FINAL
(3+4-5)
</t>
  </si>
  <si>
    <t>DISTRIBUCIÓN</t>
  </si>
  <si>
    <t>(11)
DERECHOS POR COBRAR</t>
  </si>
  <si>
    <t>(12)
RECAUDO
EFECTIVO</t>
  </si>
  <si>
    <t>(13)
% DE RECAUDO</t>
  </si>
  <si>
    <t>(14)
OBSERVACIONES</t>
  </si>
  <si>
    <t>DEFINICIÓN</t>
  </si>
  <si>
    <t>SOPORTE LEGAL</t>
  </si>
  <si>
    <t>NIVEL ESTRUCTURAL</t>
  </si>
  <si>
    <t>NIVEL RENTISTICO</t>
  </si>
  <si>
    <t>SUBNIVEL RENTISTICO</t>
  </si>
  <si>
    <t>CONCEPTO</t>
  </si>
  <si>
    <t>NIVEL 1</t>
  </si>
  <si>
    <t>NIVEL 2</t>
  </si>
  <si>
    <t>NIVEL 3</t>
  </si>
  <si>
    <t>NIVEL 4</t>
  </si>
  <si>
    <t>NIVEL 5</t>
  </si>
  <si>
    <t>(4)
ADICIÓN</t>
  </si>
  <si>
    <t>(7)
FUNCIONAMIENTO</t>
  </si>
  <si>
    <t>(8)
INVERSIÓN</t>
  </si>
  <si>
    <t>(9)
FCA</t>
  </si>
  <si>
    <t>(10)
SERVICIO A LA DEUDA</t>
  </si>
  <si>
    <t>1</t>
  </si>
  <si>
    <t>Ingresos</t>
  </si>
  <si>
    <t>01</t>
  </si>
  <si>
    <t>Ingresos tributarios</t>
  </si>
  <si>
    <t>Impuestos directos</t>
  </si>
  <si>
    <t>014</t>
  </si>
  <si>
    <t xml:space="preserve">Sobretasa ambiental </t>
  </si>
  <si>
    <t>Sobretasa ambiental - Urbano</t>
  </si>
  <si>
    <t>Sobretasa ambiental - Urbano-Vigencia actual</t>
  </si>
  <si>
    <t>2</t>
  </si>
  <si>
    <t>Sobretasa ambiental - Urbano-Vigencia anterior</t>
  </si>
  <si>
    <t>02</t>
  </si>
  <si>
    <t>Sobretasa ambiental - Rural</t>
  </si>
  <si>
    <t>Sobretasa ambiental - Rural- Vigencia Actual</t>
  </si>
  <si>
    <t>Sobretasa ambiental - Rural- Vigencia Anterior</t>
  </si>
  <si>
    <t>201</t>
  </si>
  <si>
    <t>Sobretasa Ambiental Áreas Metropolitanas</t>
  </si>
  <si>
    <t>Sobretasa Ambiental Áreas Metropolitanas- Vigencia actual</t>
  </si>
  <si>
    <t>Sobretasa Ambiental Áreas Metropolitanas - Vigencia Anterior</t>
  </si>
  <si>
    <t>Ingresos no tributarios</t>
  </si>
  <si>
    <t>Contribuciones</t>
  </si>
  <si>
    <t>05</t>
  </si>
  <si>
    <t>Contribuciones diversas</t>
  </si>
  <si>
    <t>Contribución sector eléctrico</t>
  </si>
  <si>
    <t>Contribución sector eléctrico - Generadores de energía convencional</t>
  </si>
  <si>
    <t>Contribución sector eléctrico - Generadores de energía convencional - Vigencia Actual</t>
  </si>
  <si>
    <t>Contribución sector eléctrico - Generadores de energía convencional - Vigencia Anterior</t>
  </si>
  <si>
    <t>Contribución sector eléctrico - Generadores de energía no convencional</t>
  </si>
  <si>
    <t>Contribución sector eléctrico - Generadores de energía no convencional - Vigencia Actual</t>
  </si>
  <si>
    <t>Contribución sector eléctrico - Generadores de energía no convencional - Vigencia Anterior</t>
  </si>
  <si>
    <t>Tasas y derechos administrativos</t>
  </si>
  <si>
    <t>015</t>
  </si>
  <si>
    <t>Certificaciones y constancias</t>
  </si>
  <si>
    <t>Certificaciones y constancias- Vigencia Actual</t>
  </si>
  <si>
    <t>Certificaciones y constancias - Vigencia Anterior</t>
  </si>
  <si>
    <t>036</t>
  </si>
  <si>
    <t>Evaluación de licencias y trámites ambientales</t>
  </si>
  <si>
    <t>Evaluación de licencias y trámites ambientales - Vigencia Actual</t>
  </si>
  <si>
    <t>Evaluación de licencias y trámites ambientales -Vigencia Anterior</t>
  </si>
  <si>
    <t>037</t>
  </si>
  <si>
    <t>Seguimiento a licencias y trámites ambientales</t>
  </si>
  <si>
    <t>Seguimiento a licencias y trámites ambientales - Vigencia Actual</t>
  </si>
  <si>
    <t>Seguimiento a licencias y trámites ambientales - Vigencia Anterior</t>
  </si>
  <si>
    <t>Seguimiento a licencias y trámites ambientales - Rendimientos</t>
  </si>
  <si>
    <t>055</t>
  </si>
  <si>
    <t>Tasa por el uso del agua</t>
  </si>
  <si>
    <t>Tasa por el uso del agua - Vigencia Actual</t>
  </si>
  <si>
    <t>Tasa por el uso del agua - Vigencia Anterior</t>
  </si>
  <si>
    <t>088</t>
  </si>
  <si>
    <t>Tasa retributiva</t>
  </si>
  <si>
    <t>Tasa retributiva - Vigencia Actual</t>
  </si>
  <si>
    <t>Tasa retributiva - Vigencia Anterior</t>
  </si>
  <si>
    <t>089</t>
  </si>
  <si>
    <t>Tasa por aprovechamiento forestal</t>
  </si>
  <si>
    <t>Tasa por aprovechamiento forestal - Vigencia Actual</t>
  </si>
  <si>
    <t>Tasa por aprovechamiento forestal - Vigencia Anterior</t>
  </si>
  <si>
    <t>090</t>
  </si>
  <si>
    <t>Tasa compensatoria por caza de fauna silvestre</t>
  </si>
  <si>
    <t>Tasa compensatoria por caza de fauna silvestre - Vigencia Actual</t>
  </si>
  <si>
    <t>Tasa compensatoria por caza de fauna silvestre - Vigencia Anterior</t>
  </si>
  <si>
    <t>110</t>
  </si>
  <si>
    <t>Sobretasa ambiental - Peajes</t>
  </si>
  <si>
    <t>Sobretasa ambiental - Peajes - Vigencia Actual</t>
  </si>
  <si>
    <t>Sobretasa ambiental - Peajes - Vigencia Anterior</t>
  </si>
  <si>
    <t>112</t>
  </si>
  <si>
    <t>Tasa Compensatoria por la utilización permanente de la reserva forestal protectora Bosque Oriental de Bogotá</t>
  </si>
  <si>
    <t>Tasa Compensatoria por la utilización permanente de la reserva forestal protectora Bosque Oriental de Bogotá - Vigencia Actual</t>
  </si>
  <si>
    <t>Tasa Compensatoria por la utilización permanente de la reserva forestal protectora Bosque Oriental de Bogotá - Vigencia Anterior</t>
  </si>
  <si>
    <t>113</t>
  </si>
  <si>
    <t>Salvoconducto Único Nacional</t>
  </si>
  <si>
    <t>Salvoconducto Único Nacional - Vigencia Actual</t>
  </si>
  <si>
    <t>Salvoconducto Único Nacional - Vigencia Anterior</t>
  </si>
  <si>
    <t>03</t>
  </si>
  <si>
    <t>Multas, sanciones e intereses de mora</t>
  </si>
  <si>
    <t>001</t>
  </si>
  <si>
    <t>Multas y sanciones</t>
  </si>
  <si>
    <t>Sanciones disciplinarias</t>
  </si>
  <si>
    <t>Sanciones disciplinarias - Vigencia Actual</t>
  </si>
  <si>
    <t>Sanciones disciplinarias - Vigencia Anterior</t>
  </si>
  <si>
    <t>04</t>
  </si>
  <si>
    <t>Sanciones contractuales</t>
  </si>
  <si>
    <t>Sanciones contractuales - Vigencia Actual</t>
  </si>
  <si>
    <t>Sanciones contractuales - Vigencia Anterior</t>
  </si>
  <si>
    <t>Sanciones administrativas</t>
  </si>
  <si>
    <t>Sanciones administrativas - Vigencia Actual</t>
  </si>
  <si>
    <t>Sanciones administrativas - Vigencia Anterior</t>
  </si>
  <si>
    <t>13</t>
  </si>
  <si>
    <t>Sanciones sanitarias</t>
  </si>
  <si>
    <t>Sanciones sanitarias - Vigencia Actual</t>
  </si>
  <si>
    <t>Sanciones sanitarias - Vigencia Anterior</t>
  </si>
  <si>
    <t>22</t>
  </si>
  <si>
    <t>Multas ambientales</t>
  </si>
  <si>
    <t>Multas ambientales - Vigencia Actual</t>
  </si>
  <si>
    <t>Multas ambientales - Vigencia Anterior</t>
  </si>
  <si>
    <t>002</t>
  </si>
  <si>
    <t>Intereses de mora</t>
  </si>
  <si>
    <t>Venta de bienes y servicios</t>
  </si>
  <si>
    <t>Ventas de establecimientos de mercado</t>
  </si>
  <si>
    <t>00</t>
  </si>
  <si>
    <t>Agricultura, silvicultura y productos de la pesca</t>
  </si>
  <si>
    <t>Agricultura, silvicultura y productos de la pesca - Vigencia Actual</t>
  </si>
  <si>
    <t>Agricultura, silvicultura y productos de la pesca - Vigencia Anterior</t>
  </si>
  <si>
    <t>Minerales; electricidad, gas y agua</t>
  </si>
  <si>
    <t>Minerales; electricidad, gas y agua - Vigencia Actual</t>
  </si>
  <si>
    <t>Minerales; electricidad, gas y agua - Vigencia Anterior</t>
  </si>
  <si>
    <t>Productos alimenticios, bebidas y tabaco; textiles, prendas de vestir y productos de cuero</t>
  </si>
  <si>
    <t>Productos alimenticios, bebidas y tabaco; textiles, prendas de vestir y productos de cuero - Vigencia Actual</t>
  </si>
  <si>
    <t>Productos alimenticios, bebidas y tabaco; textiles, prendas de vestir y productos de cuero - Vigencia Anterior</t>
  </si>
  <si>
    <t>Otros bienes transportables (excepto productos metálicos, maquinaria y equipo)</t>
  </si>
  <si>
    <t>Otros bienes transportables (excepto productos metálicos, maquinaria y equipo) - Vigencia Actual</t>
  </si>
  <si>
    <t>Otros bienes transportables (excepto productos metálicos, maquinaria y equipo) - Vigencia Anterior</t>
  </si>
  <si>
    <t>Productos metálicos, maquinaria y equipo</t>
  </si>
  <si>
    <t>Productos metálicos, maquinaria y equipo - Vigencia Actual</t>
  </si>
  <si>
    <t>Productos metálicos, maquinaria y equipo - Vigencia Anterior</t>
  </si>
  <si>
    <t>Servicios de la construcción</t>
  </si>
  <si>
    <t>Servicios de la construcción - Vigencia Actual</t>
  </si>
  <si>
    <t>Servicios de la construcción - Vigencia Anterior</t>
  </si>
  <si>
    <t>06</t>
  </si>
  <si>
    <t>Servicios de alojamiento; servicios de suministro de comidas y bebidas; servicios de transporte; y servicios de distribución de electricidad, gas y agua</t>
  </si>
  <si>
    <t>Servicios de alojamiento; servicios de suministro de comidas y bebidas; servicios de transporte; y servicios de distribución de electricidad, gas y agua - Vigencia Actual</t>
  </si>
  <si>
    <t>Servicios de alojamiento; servicios de suministro de comidas y bebidas; servicios de transporte; y servicios de distribución de electricidad, gas y agua - Vigencia Anterior</t>
  </si>
  <si>
    <t>07</t>
  </si>
  <si>
    <t>Servicios financieros y servicios conexos, servicios inmobiliarios y servicios de leasing</t>
  </si>
  <si>
    <t>Servicios financieros y servicios conexos, servicios inmobiliarios y servicios de leasing - Vigencia Anterior</t>
  </si>
  <si>
    <t>Servicios financieros y servicios conexos, servicios inmobiliarios y servicios de leasing - Vigencia Actual</t>
  </si>
  <si>
    <t>08</t>
  </si>
  <si>
    <t xml:space="preserve">Servicios prestados a las empresas y servicios de producción </t>
  </si>
  <si>
    <t>Servicios prestados a las empresas y servicios de producción  - Vigencia Actual</t>
  </si>
  <si>
    <t>Servicios prestados a las empresas y servicios de producción  - Vigencia Anterior</t>
  </si>
  <si>
    <t>09</t>
  </si>
  <si>
    <t>Servicios para la comunidad, sociales y personales</t>
  </si>
  <si>
    <t>Servicios para la comunidad, sociales y personales - Vigencia Actual</t>
  </si>
  <si>
    <t>Servicios para la comunidad, sociales y personales - Vigencia Anterior</t>
  </si>
  <si>
    <t>10</t>
  </si>
  <si>
    <t>Elementos militares de un solo uso</t>
  </si>
  <si>
    <t>Elementos militares de un solo uso - Vigencia Actual</t>
  </si>
  <si>
    <t>Elementos militares de un solo uso - Vigencia Anterior</t>
  </si>
  <si>
    <t>Ventas incidentales de establecimientos no de mercado</t>
  </si>
  <si>
    <t>Agricultura, silvicultura y productos de la pesca -  Vigencia Anterior</t>
  </si>
  <si>
    <t>Servicios de alojamiento; servicios de suministro de comidas y bebidas; servicios de transporte; y servicios de distribución de electricidad, gas y agua -  Vigencia Actual</t>
  </si>
  <si>
    <t>Transferencias corrientes</t>
  </si>
  <si>
    <t>003</t>
  </si>
  <si>
    <t>Participaciones distintas del SGP</t>
  </si>
  <si>
    <t>Participación en impuestos</t>
  </si>
  <si>
    <t>14</t>
  </si>
  <si>
    <t>Participación ambiental en el porcentaje de recaudo del impuesto predial</t>
  </si>
  <si>
    <t>Participación ambiental en el porcentaje de recaudo del impuesto predial - Vigencia Actual</t>
  </si>
  <si>
    <t>Participación ambiental en el porcentaje de recaudo del impuesto predial - Vigencia Anterior</t>
  </si>
  <si>
    <t>Participación en multas, sanciones e intereses de mora</t>
  </si>
  <si>
    <t>Participación de intereses de mora al porcentaje de recaudo del impuesto predial.</t>
  </si>
  <si>
    <t>Participación de intereses de mora al porcentaje de recaudo del impuesto predial - Vigencia Actual</t>
  </si>
  <si>
    <t>Participación de intereses de mora al porcentaje de recaudo del impuesto predial - Vigencia Anterior</t>
  </si>
  <si>
    <t>009</t>
  </si>
  <si>
    <t>Recursos del Sistema de Seguridad Social Integral</t>
  </si>
  <si>
    <t>Sistema General de Pensiones</t>
  </si>
  <si>
    <t>Concurrencia pasivo pensional</t>
  </si>
  <si>
    <t>Concurrencia pasivo pensional - Vigencia Actual</t>
  </si>
  <si>
    <t>Concurrencia pasivo pensional -  Vigencia Anterior</t>
  </si>
  <si>
    <t>010</t>
  </si>
  <si>
    <t>Sentencias y conciliaciones</t>
  </si>
  <si>
    <t>Fallos nacionales</t>
  </si>
  <si>
    <t>Sentencias</t>
  </si>
  <si>
    <t>Sentencias - Vigencia Actual</t>
  </si>
  <si>
    <t>Sentencias - Vigencia Anterior</t>
  </si>
  <si>
    <t>Conciliaciones</t>
  </si>
  <si>
    <t>Conciliaciones - Vigencia Actual</t>
  </si>
  <si>
    <t>Conciliaciones - Vigencia Anterior</t>
  </si>
  <si>
    <t>Laudos arbitrales</t>
  </si>
  <si>
    <t>Laudos arbitrales - Vigencia Actual</t>
  </si>
  <si>
    <t>Laudos arbitrales - Vigencia Anterior</t>
  </si>
  <si>
    <t>011</t>
  </si>
  <si>
    <t>Indemnizaciones relacionadas con seguros no de vida</t>
  </si>
  <si>
    <t>Indemnizaciones relacionadas con seguros no de vida - Vigencia Anterior</t>
  </si>
  <si>
    <t>Indemnizaciones relacionadas con seguros no de vida - Vigencia Actual</t>
  </si>
  <si>
    <t>020</t>
  </si>
  <si>
    <t>Devoluciones seguridad social - pensiones</t>
  </si>
  <si>
    <t>Devoluciones seguridad social - pensiones - Vigencia Actual</t>
  </si>
  <si>
    <t>Devoluciones seguridad social - pensiones - Vigencia Anterior</t>
  </si>
  <si>
    <t>Recursos de capital</t>
  </si>
  <si>
    <t>Disposición de activos</t>
  </si>
  <si>
    <t>Disposición de activos financieros</t>
  </si>
  <si>
    <t>Acciones</t>
  </si>
  <si>
    <t>Acciones - Vigencia Actual</t>
  </si>
  <si>
    <t>Acciones - Vigencia Anterior</t>
  </si>
  <si>
    <t>Reducciones de capital</t>
  </si>
  <si>
    <t>Reducciones de capital - Vigencia Actual</t>
  </si>
  <si>
    <t>Reducciones de capital - Vigencia Anterior</t>
  </si>
  <si>
    <t>Reembolso de participaciones en fondos de inversión</t>
  </si>
  <si>
    <t>Reembolso de participaciones en fondos de inversión - Vigencia Actual</t>
  </si>
  <si>
    <t>Reembolso de participaciones en fondos de inversión - Vigencia Anterior</t>
  </si>
  <si>
    <t>004</t>
  </si>
  <si>
    <t>Títulos de devolución de impuestos-TIDIS</t>
  </si>
  <si>
    <t>Títulos de devolución de impuestos-TIDIS - Vigencia Actual</t>
  </si>
  <si>
    <t>Títulos de devolución de impuestos-TIDIS - Vigencia Anterior</t>
  </si>
  <si>
    <t>Disposición de activos no financieros</t>
  </si>
  <si>
    <t>Disposición de activos fijos</t>
  </si>
  <si>
    <t>Disposición de edificaciones y estructuras</t>
  </si>
  <si>
    <t>Disposición de edificaciones y estructuras - Vigencia Actual</t>
  </si>
  <si>
    <t>Disposición de edificaciones y estructuras - Vigencia Anterior</t>
  </si>
  <si>
    <t>Disposición de maquinaria y equipo</t>
  </si>
  <si>
    <t>Disposición de maquinaria y equipo - Vigencia Actual</t>
  </si>
  <si>
    <t>Disposición de maquinaria y equipo - Vigencia Anterior</t>
  </si>
  <si>
    <t>Disposición de otros activos fijos</t>
  </si>
  <si>
    <t>Disposición de recursos biológicos cultivados</t>
  </si>
  <si>
    <t>Disposición de recursos biológicos cultivados - Vigencia Actual</t>
  </si>
  <si>
    <t>Disposición de recursos biológicos cultivados - Vigencia Anterior</t>
  </si>
  <si>
    <t>Disposición de productos de la propiedad intelectual</t>
  </si>
  <si>
    <t>Disposición de productos de la propiedad intelectual - Vigencia Actual</t>
  </si>
  <si>
    <t>Disposición de productos de la propiedad intelectual - Vigencia Anterior</t>
  </si>
  <si>
    <t>Disposición de objetos de valor</t>
  </si>
  <si>
    <t>Disposición de joyas y artículos conexos</t>
  </si>
  <si>
    <t>Disposición de joyas y artículos conexos - Vigencia Actual</t>
  </si>
  <si>
    <t>Disposición de joyas y artículos conexos - Vigencia Anterior</t>
  </si>
  <si>
    <t>Disposición de antigüedades u otros objetos de arte</t>
  </si>
  <si>
    <t>Disposición de antigüedades u otros objetos de arte - Vigencia Actual</t>
  </si>
  <si>
    <t>Disposición de antigüedades u otros objetos de arte - Vigencia Anterior</t>
  </si>
  <si>
    <t>Disposición de otros objetos valiosos</t>
  </si>
  <si>
    <t>Disposición de otros objetos valiosos - Vigencia Actual</t>
  </si>
  <si>
    <t>Disposición de otros objetos valiosos - Vigencia Anterior</t>
  </si>
  <si>
    <t>Disposición de activos no producidos</t>
  </si>
  <si>
    <t>Disposición de  tierras y terrenos</t>
  </si>
  <si>
    <t>Disposición de  tierras y terrenos - Vigencia Actual</t>
  </si>
  <si>
    <t>Disposición de  tierras y terrenos - Vigencia Anterior</t>
  </si>
  <si>
    <t>Disposición de recursos biológicos no cultivados</t>
  </si>
  <si>
    <t>Disposición de recursos biológicos no cultivados - Vigencia Actual</t>
  </si>
  <si>
    <t>Disposición de recursos biológicos no cultivados - Vigencia Anterior</t>
  </si>
  <si>
    <t>Dividendos y utilidades por otras inversiones de capital</t>
  </si>
  <si>
    <t>Empresas industriales y comerciales del Estado societarias</t>
  </si>
  <si>
    <t>Empresas industriales y comerciales del Estado societarias - Vigencia Actual</t>
  </si>
  <si>
    <t>Empresas industriales y comerciales del Estado societarias - Vigencia Anterior</t>
  </si>
  <si>
    <t>Sociedades de economía mixta</t>
  </si>
  <si>
    <t>Sociedades de economía mixta - Vigencia Actual</t>
  </si>
  <si>
    <t>Sociedades de economía mixta - Vigencia Anterior</t>
  </si>
  <si>
    <t>Inversiones patrimoniales no controladas</t>
  </si>
  <si>
    <t>Inversiones patrimoniales no controladas - Vigencia Actual</t>
  </si>
  <si>
    <t>Inversiones patrimoniales no controladas - Vigencia Anterior</t>
  </si>
  <si>
    <t>Inversiones en entidades controladas - entidades en el exterior</t>
  </si>
  <si>
    <t>Inversiones en entidades controladas - entidades en el exterior - Vigencia Actual</t>
  </si>
  <si>
    <t>Inversiones en entidades controladas - entidades en el exterior - Vigencia Anterior</t>
  </si>
  <si>
    <t>Inversiones en entidades controladas - sociedades públicas</t>
  </si>
  <si>
    <t>Inversiones en entidades controladas - sociedades públicas - Vigencia Actual</t>
  </si>
  <si>
    <t>Inversiones en entidades controladas - sociedades públicas - Vigencia Anterior</t>
  </si>
  <si>
    <t>Rendimientos financieros</t>
  </si>
  <si>
    <t>Títulos participativos</t>
  </si>
  <si>
    <t>Depósitos</t>
  </si>
  <si>
    <t>Depósitos - Sobretasa Ambiental Urbano</t>
  </si>
  <si>
    <t>Depósitos - Sobretasa Ambiental Rural</t>
  </si>
  <si>
    <t>Depósitos - Sobretasa Ambiental Áreas Metropolitanas</t>
  </si>
  <si>
    <t>Depósitos - Contribución sector eléctrico - Generadores de energía convencional</t>
  </si>
  <si>
    <t>Depósitos - Contribución sector eléctrico - Generadores de energía no convencional</t>
  </si>
  <si>
    <t>Depósitos - Certificaciones y constancias</t>
  </si>
  <si>
    <t xml:space="preserve">Depósitos - Evaluación de licencias y trámites ambientales </t>
  </si>
  <si>
    <t xml:space="preserve">Depósitos - Seguimiento de licencias y trámites ambientales </t>
  </si>
  <si>
    <t>Depósitos -  Tasa por el Uso del Agua</t>
  </si>
  <si>
    <t>Depósitos - Tasa Retributiva</t>
  </si>
  <si>
    <t>11</t>
  </si>
  <si>
    <t>Depósitos - Tasa de Aprovechamiento Forestal</t>
  </si>
  <si>
    <t>12</t>
  </si>
  <si>
    <t>Depósitos - Tasa compensatoria por caza de fauna silvestre</t>
  </si>
  <si>
    <t>Depósitos -  Sobretasa ambiental - Peajes</t>
  </si>
  <si>
    <t>Depósitos - Tasa Compensatoria por la utilización permanente de la reserva forestal protectora Bosque Oriental de Bogotá</t>
  </si>
  <si>
    <t>15</t>
  </si>
  <si>
    <t>Depósitos - Salvoconducto Único Nacional</t>
  </si>
  <si>
    <t>16</t>
  </si>
  <si>
    <t>Depósitos - Multas ambientales</t>
  </si>
  <si>
    <t>17</t>
  </si>
  <si>
    <t>Depósitos - Intereses de mora multas y sanciones</t>
  </si>
  <si>
    <t>18</t>
  </si>
  <si>
    <t>Depósitos - Venta de bienes y servicios</t>
  </si>
  <si>
    <t>19</t>
  </si>
  <si>
    <t>Depósitos - Participación ambiental en el porcentaje de recaudo del impuesto predial</t>
  </si>
  <si>
    <t>20</t>
  </si>
  <si>
    <t>Depósitos - Participación de intereses de mora al porcentaje de recaudo del impuesto predial.</t>
  </si>
  <si>
    <t>21</t>
  </si>
  <si>
    <t>Depósitos - Concurrencia pasivo pensional</t>
  </si>
  <si>
    <t>Depósitos - Fallos Nacionales Sentencias</t>
  </si>
  <si>
    <t>23</t>
  </si>
  <si>
    <t>Depósitos - Fallos Nacionales Conciliaciones</t>
  </si>
  <si>
    <t>24</t>
  </si>
  <si>
    <t>Depósitos - Fallos Nacionales Laudos arbitrales</t>
  </si>
  <si>
    <t>25</t>
  </si>
  <si>
    <t>Depósitos - Indemnizaciones relacionadas con seguros no de vida</t>
  </si>
  <si>
    <t>26</t>
  </si>
  <si>
    <t>Depósitos -  Devoluciones seguridad Social Pensiones</t>
  </si>
  <si>
    <t>27</t>
  </si>
  <si>
    <t>Depósitos - Disposición de activos financieros</t>
  </si>
  <si>
    <t>28</t>
  </si>
  <si>
    <t>Depósitos - Disposición de activos no financieros</t>
  </si>
  <si>
    <t>29</t>
  </si>
  <si>
    <t>Depósitos - Sociedades de economía mixta</t>
  </si>
  <si>
    <t>30</t>
  </si>
  <si>
    <t>Depósitos - Dividendos y utilidades por otras inversiones de capital</t>
  </si>
  <si>
    <t>Valores distintos de acciones</t>
  </si>
  <si>
    <t>Cuenta única nacional</t>
  </si>
  <si>
    <t>Intereses por préstamos</t>
  </si>
  <si>
    <t>Rendimientos recursos de terceros</t>
  </si>
  <si>
    <t>Recursos de crédito externo</t>
  </si>
  <si>
    <t>Recursos de contratos de empréstitos externos</t>
  </si>
  <si>
    <t>Bancos comerciales</t>
  </si>
  <si>
    <t>Entidades de fomento</t>
  </si>
  <si>
    <t>Gobiernos</t>
  </si>
  <si>
    <t>Bancos centrales y agencias de gobiernos</t>
  </si>
  <si>
    <t>Organismos multilaterales</t>
  </si>
  <si>
    <t>BID</t>
  </si>
  <si>
    <t>BIRF</t>
  </si>
  <si>
    <t>CAF</t>
  </si>
  <si>
    <t>005</t>
  </si>
  <si>
    <t>Otras instituciones financieras</t>
  </si>
  <si>
    <t>FIDA</t>
  </si>
  <si>
    <t>FODI</t>
  </si>
  <si>
    <t>Recursos de crédito externo de otras instituciones financieras</t>
  </si>
  <si>
    <t>Títulos de deuda</t>
  </si>
  <si>
    <t>Bonos</t>
  </si>
  <si>
    <t>Proveedores</t>
  </si>
  <si>
    <t>Recursos de crédito interno</t>
  </si>
  <si>
    <t>Recursos de contratos de empréstitos internos</t>
  </si>
  <si>
    <t>Banca comercial</t>
  </si>
  <si>
    <t>Nación</t>
  </si>
  <si>
    <t>Banca de fomento</t>
  </si>
  <si>
    <t>006</t>
  </si>
  <si>
    <t>007</t>
  </si>
  <si>
    <t>Otras entidades no financieras</t>
  </si>
  <si>
    <t>Colocación y títulos TES</t>
  </si>
  <si>
    <t>Colocación y títulos TES clase B a corto plazo</t>
  </si>
  <si>
    <t>Colocación y títulos TES clase B a largo plazo</t>
  </si>
  <si>
    <t>Bonos y otros títulos emitidos</t>
  </si>
  <si>
    <t>Transferencias de capital</t>
  </si>
  <si>
    <t>Donaciones</t>
  </si>
  <si>
    <t>De gobiernos extranjeros</t>
  </si>
  <si>
    <t xml:space="preserve">No condicionadas a la adquisición de un activo </t>
  </si>
  <si>
    <t xml:space="preserve">Condicionadas a la adquisición de un activo </t>
  </si>
  <si>
    <t>De organizaciones internacionales</t>
  </si>
  <si>
    <t>Del sector privado</t>
  </si>
  <si>
    <t>Compensaciones de capital</t>
  </si>
  <si>
    <t>Resarcimiento por procesos de gestión fiscal</t>
  </si>
  <si>
    <t>Compensación por daños a la propiedad</t>
  </si>
  <si>
    <t>De otras entidades del gobierno general</t>
  </si>
  <si>
    <t>Condicionadas a la adquisición de un activo</t>
  </si>
  <si>
    <t>Condicionadas a la disminución de un pasivo</t>
  </si>
  <si>
    <t>Recuperación de cartera - préstamos</t>
  </si>
  <si>
    <t>De entidades del nivel territorial</t>
  </si>
  <si>
    <t>De otras entidades de gobierno</t>
  </si>
  <si>
    <t>De personas naturales</t>
  </si>
  <si>
    <t>De otras empresas</t>
  </si>
  <si>
    <t>Recuperación cuotas partes pensionales</t>
  </si>
  <si>
    <t>Recursos del balance</t>
  </si>
  <si>
    <t>Cancelación reservas</t>
  </si>
  <si>
    <t>Superávit fiscal</t>
  </si>
  <si>
    <t>Mayores ingresos no aforados de la vigencia Anterior</t>
  </si>
  <si>
    <t>Mayores ingresos no aforados de la vigencia Anterior - Sobretasa Ambiental Urbano</t>
  </si>
  <si>
    <t>Mayores ingresos no aforados de la vigencia Anterior - Sobretasa Ambiental Rural</t>
  </si>
  <si>
    <t>Mayores ingresos no aforados de la vigencia Anterior - Sobretasa Ambiental Áreas Metropolitanas</t>
  </si>
  <si>
    <t>Mayores ingresos no aforados de la vigencia Anterior - Contribución sector eléctrico - Generadores de energía convencional</t>
  </si>
  <si>
    <t>Mayores ingresos no aforados de la vigencia Anterior - Contribución sector eléctrico - Generadores de energía no convencional</t>
  </si>
  <si>
    <t>Mayores ingresos no aforados de la vigencia Anterior - Certificaciones y constancias</t>
  </si>
  <si>
    <t xml:space="preserve">Mayores ingresos no aforados de la vigencia Anterior - Evaluación de licencias y trámites ambientales </t>
  </si>
  <si>
    <t xml:space="preserve">Mayores ingresos no aforados de la vigencia Anterior - Seguimiento de licencias y trámites ambientales </t>
  </si>
  <si>
    <t>Mayores ingresos no aforados de la vigencia Anterior -  Tasa por el Uso del Agua</t>
  </si>
  <si>
    <t>Mayores ingresos no aforados de la vigencia Anterior - Tasa Retributiva</t>
  </si>
  <si>
    <t>Mayores ingresos no aforados de la vigencia Anterior - Tasa de Aprovechamiento Forestal</t>
  </si>
  <si>
    <t>Mayores ingresos no aforados de la vigencia Anterior - Tasa compensatoria por caza de fauna silvestre</t>
  </si>
  <si>
    <t>Mayores ingresos no aforados de la vigencia Anterior -  Sobretasa ambiental - Peajes</t>
  </si>
  <si>
    <t>Mayores ingresos no aforados de la vigencia Anterior - Tasa Compensatoria por la utilización permanente de la reserva forestal protectora Bosque Oriental de Bogotá</t>
  </si>
  <si>
    <t>Mayores ingresos no aforados de la vigencia Anterior - Salvoconducto Único Nacional</t>
  </si>
  <si>
    <t>Mayores ingresos no aforados de la vigencia Anterior - Multas ambientales</t>
  </si>
  <si>
    <t>Mayores ingresos no aforados de la vigencia Anterior - Intereses de mora multas y sanciones</t>
  </si>
  <si>
    <t>Mayores ingresos no aforados de la vigencia Anterior - Venta de bienes y servicios</t>
  </si>
  <si>
    <t>Mayores ingresos no aforados de la vigencia Anterior - Participación ambiental en el porcentaje de recaudo del impuesto predial</t>
  </si>
  <si>
    <t>Mayores ingresos no aforados de la vigencia Anterior - Participación de intereses de mora al porcentaje de recaudo del impuesto predial.</t>
  </si>
  <si>
    <t>Mayores ingresos no aforados de la vigencia Anterior - Concurrencia pasivo pensional</t>
  </si>
  <si>
    <t>Mayores ingresos no aforados de la vigencia Anterior - Fallos Nacionales Sentencias</t>
  </si>
  <si>
    <t>Mayores ingresos no aforados de la vigencia Anterior - Fallos Nacionales Conciliaciones</t>
  </si>
  <si>
    <t>Mayores ingresos no aforados de la vigencia Anterior - Fallos Nacionales Laudos arbitrales</t>
  </si>
  <si>
    <t>Mayores ingresos no aforados de la vigencia Anterior - Indemnizaciones relacionadas con seguros no de vida</t>
  </si>
  <si>
    <t>Mayores ingresos no aforados de la vigencia Anterior -  Devoluciones seguridad Social Pensiones</t>
  </si>
  <si>
    <t>Mayores ingresos no aforados de la vigencia Anterior - Disposición de activos financieros</t>
  </si>
  <si>
    <t>Mayores ingresos no aforados de la vigencia Anterior - Disposición de activos no financieros</t>
  </si>
  <si>
    <t>Mayores ingresos no aforados de la vigencia Anterior - Sociedades de economía mixta</t>
  </si>
  <si>
    <t>Mayores ingresos no aforados de la vigencia Anterior - Dividendos y utilidades por otras inversiones de capital</t>
  </si>
  <si>
    <t>31</t>
  </si>
  <si>
    <t>Mayores ingresos no aforados de la vigencia Anterior -  Rendimientos Financieros</t>
  </si>
  <si>
    <t>Compromisos presupuestales cancelados vigencia anterior</t>
  </si>
  <si>
    <t>Compromisos presupuestales cancelados vigencia anterior - Sobretasa Ambiental Urbano</t>
  </si>
  <si>
    <t>Compromisos presupuestales cancelados vigencia anterior - Sobretasa Ambiental Rural</t>
  </si>
  <si>
    <t>Compromisos presupuestales cancelados vigencia anterior - Sobretasa Ambiental Áreas Metropolitanas</t>
  </si>
  <si>
    <t>Compromisos presupuestales cancelados vigencia anterior - Contribución sector eléctrico - Generadores de energía convencional</t>
  </si>
  <si>
    <t>Compromisos presupuestales cancelados vigencia anterior - Contribución sector eléctrico - Generadores de energía no convencional</t>
  </si>
  <si>
    <t>Compromisos presupuestales cancelados vigencia anterior - Certificaciones y constancias</t>
  </si>
  <si>
    <t xml:space="preserve">Compromisos presupuestales cancelados vigencia anterior - Evaluación de licencias y trámites ambientales </t>
  </si>
  <si>
    <t xml:space="preserve">Compromisos presupuestales cancelados vigencia anterior - Seguimiento de licencias y trámites ambientales </t>
  </si>
  <si>
    <t>Compromisos presupuestales cancelados vigencia anterior -  Tasa por el Uso del Agua</t>
  </si>
  <si>
    <t>Compromisos presupuestales cancelados vigencia anterior - Tasa Retributiva</t>
  </si>
  <si>
    <t>Compromisos presupuestales cancelados vigencia anterior - Tasa de Aprovechamiento Forestal</t>
  </si>
  <si>
    <t>Compromisos presupuestales cancelados vigencia anterior - Tasa compensatoria por caza de fauna silvestre</t>
  </si>
  <si>
    <t>Compromisos presupuestales cancelados vigencia anterior -  Sobretasa ambiental - Peajes</t>
  </si>
  <si>
    <t>Compromisos presupuestales cancelados vigencia anterior - Tasa Compensatoria por la utilización permanente de la reserva forestal protectora Bosque Oriental de Bogotá</t>
  </si>
  <si>
    <t>Compromisos presupuestales cancelados vigencia anterior - Salvoconducto Único Nacional</t>
  </si>
  <si>
    <t>Compromisos presupuestales cancelados vigencia anterior - Multas ambientales</t>
  </si>
  <si>
    <t>Compromisos presupuestales cancelados vigencia anterior - Intereses de mora multas y sanciones</t>
  </si>
  <si>
    <t>Compromisos presupuestales cancelados vigencia anterior - Venta de bienes y servicios</t>
  </si>
  <si>
    <t>Compromisos presupuestales cancelados vigencia anterior - Participación ambiental en el porcentaje de recaudo del impuesto predial</t>
  </si>
  <si>
    <t>Compromisos presupuestales cancelados vigencia anterior - Participación de intereses de mora al porcentaje de recaudo del impuesto predial.</t>
  </si>
  <si>
    <t>Compromisos presupuestales cancelados vigencia anterior - Concurrencia pasivo pensional</t>
  </si>
  <si>
    <t>Compromisos presupuestales cancelados vigencia anterior - Fallos Nacionales Sentencias</t>
  </si>
  <si>
    <t>Compromisos presupuestales cancelados vigencia anterior - Fallos Nacionales Conciliaciones</t>
  </si>
  <si>
    <t>Compromisos presupuestales cancelados vigencia anterior - Fallos Nacionales Laudos arbitrales</t>
  </si>
  <si>
    <t>Compromisos presupuestales cancelados vigencia anterior - Indemnizaciones relacionadas con seguros no de vida</t>
  </si>
  <si>
    <t>Compromisos presupuestales cancelados vigencia anterior -  Devoluciones seguridad Social Pensiones</t>
  </si>
  <si>
    <t>Compromisos presupuestales cancelados vigencia anterior - Disposición de activos financieros</t>
  </si>
  <si>
    <t>Compromisos presupuestales cancelados vigencia anterior - Disposición de activos no financieros</t>
  </si>
  <si>
    <t>Compromisos presupuestales cancelados vigencia anterior - Sociedades de economía mixta</t>
  </si>
  <si>
    <t>Compromisos presupuestales cancelados vigencia anterior - Dividendos y utilidades por otras inversiones de capital</t>
  </si>
  <si>
    <t>Compromisos presupuestales cancelados vigencia anterior -  Rendimientos Financieros</t>
  </si>
  <si>
    <t>Saldos de apropiación de gastos vigencia anterior</t>
  </si>
  <si>
    <t>Saldos de apropiación de gastos vigencia anterior - Sobretasa Ambiental Urbano</t>
  </si>
  <si>
    <t>Saldos de apropiación de gastos vigencia anterior - Sobretasa Ambiental Rural</t>
  </si>
  <si>
    <t>Saldos de apropiación de gastos vigencia anterior - Sobretasa Ambiental Áreas Metropolitanas</t>
  </si>
  <si>
    <t>Saldos de apropiación de gastos vigencia anterior - Contribución sector eléctrico - Generadores de energía convencional</t>
  </si>
  <si>
    <t>Saldos de apropiación de gastos vigencia anterior - Contribución sector eléctrico - Generadores de energía no convencional</t>
  </si>
  <si>
    <t>Saldos de apropiación de gastos vigencia anterior - Certificaciones y constancias</t>
  </si>
  <si>
    <t xml:space="preserve">Saldos de apropiación de gastos vigencia anterior - Evaluación de licencias y trámites ambientales </t>
  </si>
  <si>
    <t xml:space="preserve">Saldos de apropiación de gastos vigencia anterior - Seguimiento de licencias y trámites ambientales </t>
  </si>
  <si>
    <t>Saldos de apropiación de gastos vigencia anterior -  Tasa por el Uso del Agua</t>
  </si>
  <si>
    <t>Saldos de apropiación de gastos vigencia anterior - Tasa Retributiva</t>
  </si>
  <si>
    <t>Saldos de apropiación de gastos vigencia anterior - Tasa de Aprovechamiento Forestal</t>
  </si>
  <si>
    <t>Saldos de apropiación de gastos vigencia anterior - Tasa compensatoria por caza de fauna silvestre</t>
  </si>
  <si>
    <t>Saldos de apropiación de gastos vigencia anterior -  Sobretasa ambiental - Peajes</t>
  </si>
  <si>
    <t>Saldos de apropiación de gastos vigencia anterior - Tasa Compensatoria por la utilización permanente de la reserva forestal protectora Bosque Oriental de Bogotá</t>
  </si>
  <si>
    <t>Saldos de apropiación de gastos vigencia anterior - Salvoconducto Único Nacional</t>
  </si>
  <si>
    <t>Saldos de apropiación de gastos vigencia anterior - Multas ambientales</t>
  </si>
  <si>
    <t>Saldos de apropiación de gastos vigencia anterior - Intereses de mora multas y sanciones</t>
  </si>
  <si>
    <t>Saldos de apropiación de gastos vigencia anterior - Venta de bienes y servicios</t>
  </si>
  <si>
    <t>Saldos de apropiación de gastos vigencia anterior - Participación ambiental en el porcentaje de recaudo del impuesto predial</t>
  </si>
  <si>
    <t>Saldos de apropiación de gastos vigencia anterior - Participación de intereses de mora al porcentaje de recaudo del impuesto predial.</t>
  </si>
  <si>
    <t>Saldos de apropiación de gastos vigencia anterior - Concurrencia pasivo pensional</t>
  </si>
  <si>
    <t>Saldos de apropiación de gastos vigencia anterior - Fallos Nacionales Sentencias</t>
  </si>
  <si>
    <t>Saldos de apropiación de gastos vigencia anterior - Fallos Nacionales Conciliaciones</t>
  </si>
  <si>
    <t>Saldos de apropiación de gastos vigencia anterior - Fallos Nacionales Laudos arbitrales</t>
  </si>
  <si>
    <t>Saldos de apropiación de gastos vigencia anterior - Indemnizaciones relacionadas con seguros no de vida</t>
  </si>
  <si>
    <t>Saldos de apropiación de gastos vigencia anterior -  Devoluciones seguridad Social Pensiones</t>
  </si>
  <si>
    <t>Saldos de apropiación de gastos vigencia anterior - Disposición de activos financieros</t>
  </si>
  <si>
    <t>Saldos de apropiación de gastos vigencia anterior - Disposición de activos no financieros</t>
  </si>
  <si>
    <t>Saldos de apropiación de gastos vigencia anterior - Sociedades de economía mixta</t>
  </si>
  <si>
    <t>Saldos de apropiación de gastos vigencia anterior - Dividendos y utilidades por otras inversiones de capital</t>
  </si>
  <si>
    <t>Saldos de apropiación de gastos vigencia anterior -  Rendimientos Financieros</t>
  </si>
  <si>
    <t>Reintegros y otros recursos no apropiados</t>
  </si>
  <si>
    <t>Reintegros</t>
  </si>
  <si>
    <t>Recursos no apropiados</t>
  </si>
  <si>
    <t xml:space="preserve">Aportes Recursos Nación </t>
  </si>
  <si>
    <t>Aportes Presupuesto General de la Nación - Funcionamiento</t>
  </si>
  <si>
    <t>Aportes de la Nación para Gastos de personal</t>
  </si>
  <si>
    <t>Aportes de la Nación para Adquisición de bienes y servicios</t>
  </si>
  <si>
    <t>Aportes de la Nación para Transferencias corrientes</t>
  </si>
  <si>
    <t>Aportes Presupuesto General de la Nación - Servicio a la deuda</t>
  </si>
  <si>
    <t>Aportes Presupuesto General de la Nación - Inversión</t>
  </si>
  <si>
    <t>Aportes Fondo de Compensación Ambiental - FCA</t>
  </si>
  <si>
    <t xml:space="preserve">Aportes Fondo de Compensación Ambiental -FCA, Funcionamiento </t>
  </si>
  <si>
    <t>Aportes del FCA para Gastos de personal</t>
  </si>
  <si>
    <t>Aportes del FCA para Adquisición de bienes y servicios</t>
  </si>
  <si>
    <t>Aportes del FCA para Transferencias corrientes</t>
  </si>
  <si>
    <t xml:space="preserve">Aportes Fondo de Compensación Ambiental -FCA, inversión </t>
  </si>
  <si>
    <t>3</t>
  </si>
  <si>
    <t>4</t>
  </si>
  <si>
    <t xml:space="preserve">Aportes Fondo para la Vida -inversión </t>
  </si>
  <si>
    <t>Aportes del Sistema General de Regalías - SGR</t>
  </si>
  <si>
    <t>Aportes del Sistema General de Regalías - SGR- Asignaciones Directas</t>
  </si>
  <si>
    <t>Aportes del SGR para Funcionamiento</t>
  </si>
  <si>
    <t>Aportes del SGR para Gastos de personal</t>
  </si>
  <si>
    <t>Aportes del SGR para Adquisición de bienes y servicios</t>
  </si>
  <si>
    <t>Aportes del SGR  para Transferencias corrientes</t>
  </si>
  <si>
    <t>Aportes del SGR para Servicio de la Deuda</t>
  </si>
  <si>
    <t>Aportes del SGR para Inversión</t>
  </si>
  <si>
    <t>Aportes del Sistema General de Regalías - SGR - Convocatorias Públicas</t>
  </si>
  <si>
    <t>Aportes del Sistema General de Regalías - SGR - Designación como unidad ejecutora</t>
  </si>
  <si>
    <t>CONCEPTO 
(2)</t>
  </si>
  <si>
    <t>RECURSOS PROPIOS
(3)</t>
  </si>
  <si>
    <t>RECURSOS DE LA NACIÓN 
(4)</t>
  </si>
  <si>
    <t>RECURSOS FONDO DE COMPENSACIÓN AMBIENTAL
(5)</t>
  </si>
  <si>
    <t>RECURSOS FONDO NACIONAL AMBIENTAL
(6)</t>
  </si>
  <si>
    <t>RECURSOS DE REGALÍAS  - Convocatorias Públicas
(9)</t>
  </si>
  <si>
    <t>RECURSOS DE REGALÍAS - Designación como unidad ejecutora
(10)</t>
  </si>
  <si>
    <t>TOTAL RECURSOS
(11)</t>
  </si>
  <si>
    <t>OBSERVACIONES (12)</t>
  </si>
  <si>
    <t>APROPIACIÓN</t>
  </si>
  <si>
    <t>COMPROMISOS</t>
  </si>
  <si>
    <t>PAGOS</t>
  </si>
  <si>
    <t>GASTOS DE FUNCIONAMIENTO</t>
  </si>
  <si>
    <t>GASTOS DE PERSONAL</t>
  </si>
  <si>
    <t>ADQUISICIÓN DE BIENES Y SERVICIOS</t>
  </si>
  <si>
    <t>ADQUISICIÓN DE ACTIVOS NO FINANCIEROS</t>
  </si>
  <si>
    <t>ADQUISICIONES DIFERENTES DE ACTIVOS</t>
  </si>
  <si>
    <t>TRANSFERENCIAS CORRIENTES</t>
  </si>
  <si>
    <t>A GOBIERNOS Y ORGANIZACIONES INTERNACIONALES</t>
  </si>
  <si>
    <t>A ORGANIZACIONES NACIONALES</t>
  </si>
  <si>
    <t>ASOCIACIÓN DE CORPORACIONES AUTÓNOMAS REGIONALES</t>
  </si>
  <si>
    <t>Membresías</t>
  </si>
  <si>
    <t>PRESTACIONES PARA CUBRIR RIESGOS SOCIALES</t>
  </si>
  <si>
    <t>PRESTACIONES SOCIALES RELACIONADAS CON EL EMPLEO</t>
  </si>
  <si>
    <t>SENTENCIAS Y CONCILIACIONES</t>
  </si>
  <si>
    <t>FALLOS NACIONALES</t>
  </si>
  <si>
    <t>FALLOS INTERNACIONALES</t>
  </si>
  <si>
    <t>TRANSFERENCIAS DE CAPITAL</t>
  </si>
  <si>
    <t>GOBIERNOS Y ORGANIZACIONES INTERNACIONALES</t>
  </si>
  <si>
    <t>ENTIDADES DEL GOBIERNO GENERAL</t>
  </si>
  <si>
    <t xml:space="preserve">COMPENSACIONES DE CAPITAL </t>
  </si>
  <si>
    <t xml:space="preserve">PARA LA ADQUISICIÓN DE ACTIVOS NO FINANCIEROS </t>
  </si>
  <si>
    <t>5</t>
  </si>
  <si>
    <t>GASTOS DE COMERCIALIZACIÓN Y PRODUCCIÓN</t>
  </si>
  <si>
    <t>MATERIALES Y SUMINISTROS</t>
  </si>
  <si>
    <t>ADQUISICIÓN DE SERVICIOS</t>
  </si>
  <si>
    <t>6</t>
  </si>
  <si>
    <t>ADQUISICIÓN DE ACTIVOS FINANCIEROS</t>
  </si>
  <si>
    <t>CONCESIÓN DE PRÉSTAMOS</t>
  </si>
  <si>
    <t>ADQUISICIÓN DE ACCIONES</t>
  </si>
  <si>
    <t>7</t>
  </si>
  <si>
    <t>DISMINUCIÓN DE PASIVOS</t>
  </si>
  <si>
    <t>CESANTÍAS</t>
  </si>
  <si>
    <t>DEVOLUCIÓN DEL AHORRO VOLUNTARIO DE LOS TRABAJADORES</t>
  </si>
  <si>
    <t>8</t>
  </si>
  <si>
    <t>GASTOS POR TRIBUTOS, TASAS, CONTRIBUCIONES, MULTAS, SANCIONES E INTERESES DE MORA</t>
  </si>
  <si>
    <t>IMPUESTOS</t>
  </si>
  <si>
    <t>ESTAMPILLAS</t>
  </si>
  <si>
    <t>TASAS Y DERECHOS ADMINISTRATIVOS</t>
  </si>
  <si>
    <t>CONTRIBUCIONES</t>
  </si>
  <si>
    <t>CONTRIBUCIÓN - FONDO DE COMPENSACIÓN AMBIENTAL</t>
  </si>
  <si>
    <t>MULTAS, SANCIONES E INTERESES DE MORA</t>
  </si>
  <si>
    <t>SERVICIO DE LA DEUDA</t>
  </si>
  <si>
    <t>SERVICIOS DE LA DEUDA PÚBLICA EXTERNA</t>
  </si>
  <si>
    <t>INTERESES DE LA DEUDA PÚBLICA EXTERNA</t>
  </si>
  <si>
    <t>COMISIONES Y OTROS GASTOS</t>
  </si>
  <si>
    <t>SERVICIOS DE LA DEUDA PÚBLICA INTERNA</t>
  </si>
  <si>
    <t>INTERESES DE LA DEUDA PÚBLICA INTERNA</t>
  </si>
  <si>
    <t>FONDO DE CONTINGENCIAS</t>
  </si>
  <si>
    <t>TOTAL PRESUPUESTO DE GASTOS</t>
  </si>
  <si>
    <t>(1) ESTRUCTURA PLAN DE ACCIÓN INSTITUCIONAL 2024-2027</t>
  </si>
  <si>
    <t>RECURSOS APROPIADOS TOTALES</t>
  </si>
  <si>
    <t>TOTAL PRESUPUESTO DE GASTOS DE INVERSIÓN</t>
  </si>
  <si>
    <t>TOTAL RECURSOS
(7)</t>
  </si>
  <si>
    <t>OBSERVACIONES (8)</t>
  </si>
  <si>
    <t>Línea Estratégica 1. Desarrollo Sectorial Sostenible</t>
  </si>
  <si>
    <t>Programa 3201 Fortalecimiento del desempeño ambiental de los sectores productivos</t>
  </si>
  <si>
    <t>Proyecto 320101 Sectores productivos sostenibles</t>
  </si>
  <si>
    <t>Suscribir y/o renovar instrumentos de articulación entre los diferentes sectores productivos, entes territoriales, entidades públicas y privadas</t>
  </si>
  <si>
    <t>Apoyar a los subsectores productivos para la implementación de proyectos pilotos o iniciativas de reconversión a sistemas de producción sostenible y economía circular</t>
  </si>
  <si>
    <t>Capacitaciones ambientales para mejorar las prácticas de los sectores productivos</t>
  </si>
  <si>
    <t xml:space="preserve">Sectores que a través de proyectos piloto, alcanzan el 30% de sus residuos tratados y/o aprovechados </t>
  </si>
  <si>
    <t>Estrategia diseñada para la protección de suelos para prevenir la acidez, salinización y erosión</t>
  </si>
  <si>
    <t xml:space="preserve">Acciones de implementación de la estrategia para la protección de suelos para prevenir la acidez, salinización y erosión </t>
  </si>
  <si>
    <t>Proyecto 320102 Fortalecimiento de los negocios verdes y el consumo sostenible</t>
  </si>
  <si>
    <t>Incrementar el numero de empresas que se desempeñan como negocios verdes en el departamento</t>
  </si>
  <si>
    <t>Participación en eventos de promoción de los negocios verdes</t>
  </si>
  <si>
    <t>Incrementar los ingresos generados por los negocios verdes en el departamento</t>
  </si>
  <si>
    <t>Porcentaje de negocios verdes verificados con sistema de divulgación</t>
  </si>
  <si>
    <t xml:space="preserve">Cumplimiento de los planes de mejora de los negocios verdes </t>
  </si>
  <si>
    <t xml:space="preserve">Diseñar y ejecutar una estrategia de articulación institucional para el fortalecimiento de los negocios verdes </t>
  </si>
  <si>
    <t xml:space="preserve">Incrementar las áreas conservadas por empresas vinculadas a los negocios verdes </t>
  </si>
  <si>
    <t>Línea Estratégica 2. Biodiversidad y servicios ecosistémicos</t>
  </si>
  <si>
    <t>Programa 3202 Conservación de la biodiversidad y sus servicios ecosistémicos</t>
  </si>
  <si>
    <t>Proyecto 320201 Conservación y protección de áreas protegidas y ecosistemas estratégicos</t>
  </si>
  <si>
    <t xml:space="preserve">Ejecutar los Planes de Manejo Ambiental de las Áreas Protegidas </t>
  </si>
  <si>
    <t>Ejecutar los Planes de Manejo Ambiental de los humedales</t>
  </si>
  <si>
    <t xml:space="preserve">Incrementar el número de ecosistemas estratégicos (Humedales) caracterizados </t>
  </si>
  <si>
    <t xml:space="preserve">Desarrollar acciones para la conservación y recuperación del Bosque seco tropical </t>
  </si>
  <si>
    <t xml:space="preserve">Complejos de páramos delimitados con acciones para la conservación y conocimiento </t>
  </si>
  <si>
    <t>Reservas Naturales de la Sociedad Civil - RNSC registradas con apoyo y/o acompañamiento por parte de la Corporación</t>
  </si>
  <si>
    <t>Acompañamiento a solicitudes de nuevas iniciativas de Reservas Naturales de la Sociedad Civil - RNSC para su registro</t>
  </si>
  <si>
    <t xml:space="preserve">Ecosistemas compartidos planificados y/o gestionados por la Corporación </t>
  </si>
  <si>
    <t>Proyecto 320202 Conocimiento y monitoreo de las especies de flora y fauna silvestre</t>
  </si>
  <si>
    <t>Ejecutar el plan de conservación de especies amenazadas de Flora</t>
  </si>
  <si>
    <t>Ejecutar el plan de conservación de especies amenazadas de Fauna</t>
  </si>
  <si>
    <t>Caracterizar ecosistemas para incrementar el conocimiento sobre la flora y la fauna silvestre del departamento</t>
  </si>
  <si>
    <t>Adoptar medidas de manejo y control de especies exóticas invasoras priorizadas en los ecosistemas presentes en el departamento</t>
  </si>
  <si>
    <t>Línea Estratégica 3. Gestión integral del recurso hídrico</t>
  </si>
  <si>
    <t>Programa 3203 Gestión integral del recurso hídrico</t>
  </si>
  <si>
    <t>Proyecto 320301 Administración del recurso hídrico</t>
  </si>
  <si>
    <t>Formular, adoptar, realizar seguimiento, evaluar y/o actualizar los Planes de Ordenación del Recurso Hídrico - PORH</t>
  </si>
  <si>
    <t>Actualización de la reglamentación de las fuentes hídricas</t>
  </si>
  <si>
    <t>Realizar seguimiento de fuentes hídricas reglamentadas</t>
  </si>
  <si>
    <t>Realizar seguimiento a los objetivos de calidad del recurso hídrico</t>
  </si>
  <si>
    <t>Ejecutar el programa de monitoreo del estado del agua en fuentes hídricas (PIRMA)</t>
  </si>
  <si>
    <t>Redes y estaciones de monitoreo del recurso hídrico en operación</t>
  </si>
  <si>
    <t>Actualizar indicadores hídricos regionales</t>
  </si>
  <si>
    <t>Espacio piloto de  diálogo consolidado para tramitar conflictos socioambientales alrededor del recurso hídrico</t>
  </si>
  <si>
    <t>Proyecto 320302 Protección y conservación de cuencas abastecedoras</t>
  </si>
  <si>
    <t>Estrategia formulada para la conservación y protección de las cuencas abastecedoras que no cuentan con plan de manejo</t>
  </si>
  <si>
    <t>Ejecución de acciones relacionadas con la implementación de los Planes de Manejo (POMCAS y PMAM)</t>
  </si>
  <si>
    <t xml:space="preserve">Recuperación y rehabilitación de suelos degradados </t>
  </si>
  <si>
    <t>Realizar el mantenimiento de reforestación en áreas establecidas en vigencia anterior.</t>
  </si>
  <si>
    <t>Aislamiento de áreas para la protección del recurso hídrico, que abastece acueductos veredales y/o municipales.</t>
  </si>
  <si>
    <t>Compra de predios para la restauración  y conservación de áreas estratégicas en cuencas hidrográficas abastecedoras de acueductos municipales y/o veredales</t>
  </si>
  <si>
    <t xml:space="preserve">Municipios acompañados y asesorados para la implementación de esquemas de pagos por servicios ambientales - PSA </t>
  </si>
  <si>
    <t>Proyecto 320303 Descontaminación de fuentes hídricas</t>
  </si>
  <si>
    <t>Proyectos para la descontaminación hídrica</t>
  </si>
  <si>
    <t>Línea Estratégica 4. Ordenamiento ambiental territorial, gestión del riesgo cambio climático</t>
  </si>
  <si>
    <t>Programa 3204 Gestión de la información y el conocimiento ambiental</t>
  </si>
  <si>
    <t>Proyecto 320401 Gestión del conocimiento</t>
  </si>
  <si>
    <t xml:space="preserve">Mantener información actualizada y divulgada en el Sistema de información ambiental y regional </t>
  </si>
  <si>
    <t>Programa 3205 Ordenamiento ambiental territorial</t>
  </si>
  <si>
    <t>Proyecto 320501 Planificación territorial y ambiental para un desarrollo sostenible</t>
  </si>
  <si>
    <t>Garantizar la incorporación de los aspectos ambientales en los planes de ordenamiento territorial y planes de desarrollo</t>
  </si>
  <si>
    <t>Formular y/o ajustar los PMAM</t>
  </si>
  <si>
    <t>Actualizar los Planes de Manejo Ambiental de las Áreas Protegidas</t>
  </si>
  <si>
    <t>Delimitación y propuesta de manejo para las áreas de bosque seco tropical del departamento</t>
  </si>
  <si>
    <t xml:space="preserve">Realizar el acotamiento de las rondas hídricas </t>
  </si>
  <si>
    <t>Proyecto 320502 Conocimiento y gestión del riesgo de desastres naturales</t>
  </si>
  <si>
    <t>Conocimiento del riesgo de desastres gestionados</t>
  </si>
  <si>
    <t>Asesoría y asistencia técnica especializada a entes territoriales y/o consejos territoriales de gestión del riesgo de desastres</t>
  </si>
  <si>
    <t>Proyectos para dotación a Consejos territoriales de gestión del riesgo de desastres</t>
  </si>
  <si>
    <t>Reducción del riesgo de desastres gestionado</t>
  </si>
  <si>
    <t>Reducción del riesgo de desastres gestionado - Terminación Fase 2 Obra Timaná</t>
  </si>
  <si>
    <t>Proyecto 320503 Ordenamiento y gestión ambiental con pueblos originarios</t>
  </si>
  <si>
    <t>Acompañamiento a procesos de formulación de  instrumentos de planificación ambiental de pueblos originarios</t>
  </si>
  <si>
    <t>Fortalecer la sostenibilidad de áreas productivas y ambientales   desde la cosmovisión cultural  de los pueblos originarios</t>
  </si>
  <si>
    <t>Programa 3206 Gestión del cambio climático para un desarrollo bajo en carbono y resiliente al clima</t>
  </si>
  <si>
    <t>Proyecto 320601 Huila territorio climáticamente inteligente</t>
  </si>
  <si>
    <t>Asesorar a los entes territoriales en la incorporación del componente de Cambio Climático en los instrumentos de planificación</t>
  </si>
  <si>
    <t>Avance en la actualización del Plan de Cambio Climático Huila 2050, conforme a lo señalado en la Ley 1931 de 2018</t>
  </si>
  <si>
    <t>Apoyar la implementación de proyectos que estimulen la reducción de emisiones de gases efecto invernadero y/o adaptación al cambio climático</t>
  </si>
  <si>
    <t>Línea Estratégica 5. Fortalecimiento institucional y educación ambiental</t>
  </si>
  <si>
    <t>Programa 3208 Educación Ambiental</t>
  </si>
  <si>
    <t>Proyecto 320801 Educación ambiental</t>
  </si>
  <si>
    <t>Ejecutar la Política Nacional de Educación Ambiental (Actualizar y ejecutar el Plan Decenal de Educación Ambiental)</t>
  </si>
  <si>
    <t>Generar procesos de apropiación social del conocimiento y/o  investigación de ciencia participativa frente a la problemática ambiental de los municipios del Huila.</t>
  </si>
  <si>
    <t xml:space="preserve">Promover mecanismos de  comunicación y participación ciudadana en temas de interés ambiental </t>
  </si>
  <si>
    <t>Programa 3299 Fortalecimiento de la gestión y dirección del Sector Ambiente y Desarrollo Sostenible</t>
  </si>
  <si>
    <t>Proyecto 329901 Fortalecimiento institucional</t>
  </si>
  <si>
    <t>Proyectos para el mejoramiento de la infraestructura de la Corporación (construcción y/o dotación)</t>
  </si>
  <si>
    <t>Actualizar y ejecutar el Plan Estratégico de Tecnologías de la Información y las Comunicaciones - PETI</t>
  </si>
  <si>
    <t>Proyecto 329902 Control a la correcta utilización de los recursos naturales renovables</t>
  </si>
  <si>
    <t>Optimizar los tiempos en tramitar permisos  ambientales que se radiquen ante la autoridad ambiental regional</t>
  </si>
  <si>
    <t>Mantener el control y seguimiento a las autorizaciones y permisos ambientales otorgados</t>
  </si>
  <si>
    <t>Mantener la eficacia en tramitar y resolver las denuncias por infracciones a la normatividad ambiental de la actual y anteriores vigencias</t>
  </si>
  <si>
    <t>Fortalecer la estrategia de control para disminuir el tráfico y uso ilegal de la diversidad biológica  y otros recursos naturales - RECAM</t>
  </si>
  <si>
    <t>Fortalecer la estrategia de control a la deforestación, conservación y uso sostenible de los bosques en el departamento del Huila</t>
  </si>
  <si>
    <t>Fortalecer la estrategia para la preservación, conservación, rehabilitación y/o reintroducción, control y seguimiento a la fauna silvestre</t>
  </si>
  <si>
    <t>Redes y estaciones de monitoreo de aire en operación</t>
  </si>
  <si>
    <t>Acompañamiento y asistencia técnica en la construcción y seguimiento a los planes de silvicultura urbana</t>
  </si>
  <si>
    <t>Participación en los comités técnicos de salud ambiental - COTSA</t>
  </si>
  <si>
    <t xml:space="preserve">Acciones de seguimiento a las metas de aprovechamiento de los Planes de Gestión Integral de Residuos Sólidos (PGIRS) </t>
  </si>
  <si>
    <t>Acciones para el seguimiento a  Planes de Saneamiento y Manejo de Vertimientos –PSMV</t>
  </si>
  <si>
    <t>Avance en la ejecución de proyectos para descontaminación hídrica</t>
  </si>
  <si>
    <t>Consolidación, registro y validación de información en los aplicativos en línea.</t>
  </si>
  <si>
    <t>Seguimiento a Programas de Uso Eficiente y Ahorro del Agua (PUEAA) aprobados</t>
  </si>
  <si>
    <t xml:space="preserve"> Tasa retributiva - Vigencia Anterior</t>
  </si>
  <si>
    <t>Objetivo: Mejorar las prácticas de los sectores productivos con relación al uso de los recursos naturales renovables.</t>
  </si>
  <si>
    <t>Objetivo:  Apoyar iniciativas de Negocios Verdes, verificando y promoviendo la adopción de prácticas amigables con el medio ambiente e incentivando el consumo sostenible, con el fin de lograr el reconocimiento de los mercados por el aporte a la conservación y aprovechamiento sostenible de los recursos naturales</t>
  </si>
  <si>
    <t>Objetivo: Proteger y recuperar los ecosistemas estratégicos y las áreas protegidas del Huila.</t>
  </si>
  <si>
    <t>Objetivo: Conocer, monitorear y atender la biodiversidad representada en flora y fauna silvestre</t>
  </si>
  <si>
    <t>Objetivo: Ordenar las cuencas y el recurso hídrico superficial y subterráneo para su correcto uso y gestión.</t>
  </si>
  <si>
    <t>Objetivo: Ejecutar los planes de manejo de cuencas y microcuencas y – específicamente - adelantar acciones para la recuperación de cuencas hidrográficas, con prioridad en las abastecedoras de acueductos municipales.</t>
  </si>
  <si>
    <t>Objetivo: Mejorar la calidad del recurso hídrico.</t>
  </si>
  <si>
    <t>Línea Estratégica 4. Ordenamiento ambiental territorial, gestión del riesgo y cambio climático</t>
  </si>
  <si>
    <t>Objetivo: Contar con información que se genere en la Corporación, debidamente sistematizada que permita aportar en la consolidación del Sistema de Información Ambiental para Colombia; y sea insumo en la toma de decisiones.</t>
  </si>
  <si>
    <t>Consolidación, registro y validación de información en los aplicativos en línea</t>
  </si>
  <si>
    <t>Objetivo: Apoyar el proceso de ordenación ambiental  del territorio, mediante el diseño e implementación de los distintos instrumentos de planificación territorial que nos permita tener actualizada la inclusión de los elementos ambientales presentes en todos y cada uno de los entes territoriales del departamento del Huila.</t>
  </si>
  <si>
    <t>Objetivo: Adelantar acciones de conocimiento y gestión del riesgo de desastres naturales.</t>
  </si>
  <si>
    <t>Objetivo: Impulsar procesos de ordenación y gestión ambiental con los pueblos originarios del departamento.</t>
  </si>
  <si>
    <t>Objetivo: Promover iniciativas de adaptación y mitigación del cambio climático.</t>
  </si>
  <si>
    <t>Objetivo: Desarrollar estrategias de educación ambiental que conlleven a la acción por el cuidado del medio ambiente y que junto con la comunicación fortalezcan los espacios de participación para la resolución de conflictos ambientales y la toma de decisiones.</t>
  </si>
  <si>
    <t>Objetivo: Fortalecer la gestión institucional de la autoridad ambiental regional, como instancia coordinadora y articuladora del SINA en el Huila.</t>
  </si>
  <si>
    <t>Objetivo: Ejercer la vigilancia, el control y seguimiento a la correcta utilización de los recursos naturales renovables, conforme a la normatividad vigente.</t>
  </si>
  <si>
    <t xml:space="preserve">Seguimiento a Programas de Uso Eficiente y Ahorro del Agua (PUEAA) aprobados </t>
  </si>
  <si>
    <t>(5)
REDUCCIÓN</t>
  </si>
  <si>
    <t>Depósitos - Tasas Retributivas</t>
  </si>
  <si>
    <t>Subdirección administrativa y financiera</t>
  </si>
  <si>
    <t>Subdirector Administrativo y financiero</t>
  </si>
  <si>
    <t>vbarrera@cam.gov.co</t>
  </si>
  <si>
    <t xml:space="preserve">Informe Ingresos </t>
  </si>
  <si>
    <t xml:space="preserve">Informe Detallado Gastos </t>
  </si>
  <si>
    <t>Fuente de último nivel</t>
  </si>
  <si>
    <t>Inversión</t>
  </si>
  <si>
    <t>Fuente</t>
  </si>
  <si>
    <t>Total Apropiación</t>
  </si>
  <si>
    <t>Total</t>
  </si>
  <si>
    <t>Cantidad de fuentes:</t>
  </si>
  <si>
    <t>Vitelio Barrera Álvarez</t>
  </si>
  <si>
    <t>ESTRUCTURA RENTÍSTICA (1)</t>
  </si>
  <si>
    <t>RECURSOS FONDO PARA LA VIDA Y LA BIODIVERSIDAD
(7)</t>
  </si>
  <si>
    <t>RECURSOS DE REGALÍAS  - ASIGNACIONES DIRECTAS
(8)</t>
  </si>
  <si>
    <t>NIVEL RENTÍSTICO</t>
  </si>
  <si>
    <t>SUBNIVEL RENTÍSTICO</t>
  </si>
  <si>
    <t>Establecer la reforestación de áreas para la recuperación de la cobertura protectora del recurso hídrico.</t>
  </si>
  <si>
    <t>Mantenimiento al aislamiento de las áreas revegetalizadas para la recuperación de la cobertura protectora del recurso hídrico.</t>
  </si>
  <si>
    <t xml:space="preserve">Adoptar zonificación y régimen de usos para complejos de páramos delimitados por el MADS con jurisdicción en el departamento del Huila. </t>
  </si>
  <si>
    <t>Apoyo técnico para el fortalecimiento de las Políticas del Modelo de Planeación y Gestión- MIPG</t>
  </si>
  <si>
    <t>Acciones para el sostenimiento de las Políticas del Modelo de Planeación y Gestión- MIPG</t>
  </si>
  <si>
    <t>Operativos de seguimiento, monitoreo y control a fuentes móviles</t>
  </si>
  <si>
    <t>Realizar la actualización de los mapas y planes de descontaminación por ruido de Neiva y Pitalito</t>
  </si>
  <si>
    <t>Acciones para el seguimiento, control y asistencia técnica a generadores de RESPEL y especiales.</t>
  </si>
  <si>
    <t>Seguimiento, control y asistencia técnica a generadores y gestores de RCD</t>
  </si>
  <si>
    <t>Seguimiento, control y asistencia técnica a Departamento de Gestión Ambiental - DGA</t>
  </si>
  <si>
    <t>Revisión v.1 (25 marzo 2026)</t>
  </si>
  <si>
    <t xml:space="preserve"> </t>
  </si>
  <si>
    <t>Revisión v.3 (22 mayo 2026)</t>
  </si>
  <si>
    <t>|</t>
  </si>
  <si>
    <r>
      <t xml:space="preserve">TOTAL GASTOS DE INVERSIÓN </t>
    </r>
    <r>
      <rPr>
        <b/>
        <sz val="11"/>
        <color rgb="FFFFFF00"/>
        <rFont val="Veredana"/>
      </rPr>
      <t>(inserte filas cuando sea necesario)</t>
    </r>
  </si>
  <si>
    <t xml:space="preserve"> INFORME DE EJECUCION PRESUPUESTAL DE INGRESOS </t>
  </si>
  <si>
    <t>(1)
ESTRUCTURA RENTISTICA</t>
  </si>
  <si>
    <t>Colocación y títulos TES clase A a corto plazo</t>
  </si>
  <si>
    <t>Colocación y títulos TES clase A a largo plazo</t>
  </si>
  <si>
    <t>18003 - 'Contribución sector eléctrico - Generadores de energía convencional - Vigencia Anterior</t>
  </si>
  <si>
    <t>Ingresos provenientes de los municipios por concepto de sobretasa del impuesto predial</t>
  </si>
  <si>
    <t>Articulo 44 Ley 99 de 1993</t>
  </si>
  <si>
    <t>Ingresos provenientes de la venta de energía de emgesa y ecopetrol</t>
  </si>
  <si>
    <t>Articulo  45 Ley 99 de 1993</t>
  </si>
  <si>
    <t xml:space="preserve">Ingresos provenientes de evaluación de licencias y otros permisos ambientales </t>
  </si>
  <si>
    <t>Articulo 46 Ley 99 de 1993</t>
  </si>
  <si>
    <t xml:space="preserve">Ingresos provenientes de seguimiento de licencias y otros permisos ambientales </t>
  </si>
  <si>
    <t>Ingresos provenientes de la utilización del recurso agua</t>
  </si>
  <si>
    <t>Artículo 43 Ley 99 de 1993</t>
  </si>
  <si>
    <t>Ingresos provenientes  de la compensación por los vertimientos arrojados a las fuentes hídricas</t>
  </si>
  <si>
    <t>Articulo 42 Ley 99 de 1993</t>
  </si>
  <si>
    <t>Ingresos provenientes de la compensación por  talas forestales aprobadas</t>
  </si>
  <si>
    <t>Ingresos provenientes de sanciones por contravenciones ambientales</t>
  </si>
  <si>
    <t>Ingresos provenientes de los Municipios por concepto de contribuciones del porcentaje del recaudo predial</t>
  </si>
  <si>
    <t>Intereses generados en cuentas de ahorro en entidades financieras de Colombia</t>
  </si>
  <si>
    <t>RECURSOS VIGENCIA: 2026-I</t>
  </si>
  <si>
    <t>Distintas a membresias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</si>
</sst>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 #,##0.00_-;\-&quot;$&quot;\ * #,##0.00_-;_-&quot;$&quot;\ * &quot;-&quot;??_-;_-@_-"/>
    <numFmt numFmtId="43" formatCode="_-* #,##0.00_-;\-* #,##0.00_-;_-* &quot;-&quot;??_-;_-@_-"/>
    <numFmt numFmtId="164" formatCode="_(* #,##0.00_);_(* \(#,##0.00\);_(* &quot;-&quot;??_);_(@_)"/>
    <numFmt numFmtId="165" formatCode="_(* #,##0_);_(* \(#,##0\);_(* &quot;-&quot;??_);_(@_)"/>
    <numFmt numFmtId="166" formatCode="_(* #,##0.000_);_(* \(#,##0.000\);_(* &quot;-&quot;???_);_(@_)"/>
    <numFmt numFmtId="167" formatCode="_(* #,##0.000_);_(* \(#,##0.000\);_(* &quot;-&quot;??_);_(@_)"/>
    <numFmt numFmtId="168" formatCode="&quot;$&quot;\ #,##0.00"/>
    <numFmt numFmtId="169" formatCode="&quot;$&quot;\ #,##0"/>
    <numFmt numFmtId="170" formatCode="&quot;$&quot;\ #,##0.000"/>
    <numFmt numFmtId="171" formatCode="&quot;$&quot;\ #,##0.0000"/>
    <numFmt numFmtId="172" formatCode="_-* #,##0_-;\-* #,##0_-;_-* &quot;-&quot;??_-;_-@_-"/>
  </numFmts>
  <fonts count="54">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Narrow"/>
      <family val="2"/>
    </font>
    <font>
      <b/>
      <sz val="12"/>
      <color theme="1"/>
      <name val="Arial Narrow"/>
      <family val="2"/>
    </font>
    <font>
      <sz val="11"/>
      <name val="Calibri"/>
      <family val="2"/>
    </font>
    <font>
      <sz val="11"/>
      <color theme="1"/>
      <name val="Calibri"/>
      <family val="2"/>
    </font>
    <font>
      <b/>
      <sz val="11"/>
      <color theme="1"/>
      <name val="Calibri"/>
      <family val="2"/>
    </font>
    <font>
      <sz val="11"/>
      <color theme="1"/>
      <name val="Calibri"/>
      <family val="2"/>
      <scheme val="minor"/>
    </font>
    <font>
      <b/>
      <sz val="10"/>
      <color theme="1"/>
      <name val="Arial Narrow"/>
      <family val="2"/>
    </font>
    <font>
      <sz val="10"/>
      <color rgb="FF000000"/>
      <name val="Arial Narrow"/>
      <family val="2"/>
    </font>
    <font>
      <sz val="9"/>
      <color rgb="FF000000"/>
      <name val="Verdana"/>
      <family val="2"/>
    </font>
    <font>
      <b/>
      <sz val="11"/>
      <color theme="1"/>
      <name val="Arial Narrow"/>
      <family val="2"/>
    </font>
    <font>
      <b/>
      <sz val="9"/>
      <color theme="1"/>
      <name val="Verdana"/>
      <family val="2"/>
    </font>
    <font>
      <sz val="9"/>
      <color theme="1"/>
      <name val="Verdana"/>
      <family val="2"/>
    </font>
    <font>
      <i/>
      <sz val="10"/>
      <color theme="1"/>
      <name val="Arial Narrow"/>
      <family val="2"/>
    </font>
    <font>
      <sz val="10"/>
      <name val="Arial"/>
      <family val="2"/>
    </font>
    <font>
      <u/>
      <sz val="11"/>
      <color theme="10"/>
      <name val="Calibri"/>
      <family val="2"/>
      <scheme val="minor"/>
    </font>
    <font>
      <b/>
      <sz val="14"/>
      <name val="Calibri"/>
      <family val="2"/>
      <scheme val="minor"/>
    </font>
    <font>
      <b/>
      <sz val="11"/>
      <name val="Calibri"/>
      <family val="2"/>
      <scheme val="minor"/>
    </font>
    <font>
      <sz val="11"/>
      <name val="Calibri"/>
      <family val="2"/>
      <scheme val="minor"/>
    </font>
    <font>
      <sz val="11"/>
      <color theme="1"/>
      <name val="Veredana"/>
    </font>
    <font>
      <sz val="11"/>
      <name val="Veredana"/>
    </font>
    <font>
      <sz val="11"/>
      <color theme="0"/>
      <name val="Veredana"/>
    </font>
    <font>
      <b/>
      <sz val="11"/>
      <color theme="0"/>
      <name val="Veredana"/>
    </font>
    <font>
      <b/>
      <sz val="11"/>
      <color rgb="FFFFFF00"/>
      <name val="Veredana"/>
    </font>
    <font>
      <sz val="11"/>
      <color rgb="FF000000"/>
      <name val="Veredana"/>
    </font>
    <font>
      <b/>
      <sz val="11"/>
      <color rgb="FF000000"/>
      <name val="Veredana"/>
    </font>
    <font>
      <b/>
      <sz val="11"/>
      <color theme="1"/>
      <name val="Veredana"/>
    </font>
    <font>
      <b/>
      <sz val="11"/>
      <color rgb="FFFFFFFF"/>
      <name val="Veredana"/>
    </font>
    <font>
      <b/>
      <sz val="11"/>
      <color theme="1"/>
      <name val="Calibri"/>
      <family val="2"/>
      <scheme val="minor"/>
    </font>
    <font>
      <b/>
      <sz val="10"/>
      <name val="Arial"/>
      <family val="2"/>
    </font>
    <font>
      <b/>
      <sz val="9"/>
      <name val="Verdana"/>
      <family val="2"/>
    </font>
    <font>
      <b/>
      <sz val="9"/>
      <color theme="0"/>
      <name val="Verdana"/>
      <family val="2"/>
    </font>
    <font>
      <sz val="9"/>
      <name val="Verdana"/>
      <family val="2"/>
    </font>
    <font>
      <b/>
      <sz val="10"/>
      <color theme="0"/>
      <name val="Verdana"/>
      <family val="2"/>
    </font>
    <font>
      <sz val="9"/>
      <color theme="0"/>
      <name val="Verdana"/>
      <family val="2"/>
    </font>
    <font>
      <sz val="11"/>
      <color theme="0"/>
      <name val="Verdana"/>
      <family val="2"/>
    </font>
    <font>
      <b/>
      <sz val="9"/>
      <color rgb="FF000000"/>
      <name val="Verdana"/>
      <family val="2"/>
    </font>
    <font>
      <b/>
      <sz val="10"/>
      <name val="Verdana"/>
      <family val="2"/>
    </font>
    <font>
      <sz val="11"/>
      <color theme="1"/>
      <name val="Verdana"/>
      <family val="2"/>
    </font>
    <font>
      <sz val="10"/>
      <name val="Verdana"/>
      <family val="2"/>
    </font>
    <font>
      <b/>
      <sz val="11"/>
      <color rgb="FF000000"/>
      <name val="Verdana"/>
      <family val="2"/>
    </font>
    <font>
      <b/>
      <sz val="10"/>
      <color rgb="FF000000"/>
      <name val="Verdana"/>
      <family val="2"/>
    </font>
    <font>
      <sz val="10"/>
      <color rgb="FF000000"/>
      <name val="Verdana"/>
      <family val="2"/>
    </font>
    <font>
      <b/>
      <sz val="11"/>
      <name val="Veredana"/>
    </font>
    <font>
      <sz val="11"/>
      <color rgb="FFFF0000"/>
      <name val="Veredana"/>
    </font>
    <font>
      <sz val="10"/>
      <color rgb="FFFF0000"/>
      <name val="Arial Narrow"/>
      <family val="2"/>
    </font>
    <font>
      <sz val="10"/>
      <name val="Arial Narrow"/>
      <family val="2"/>
    </font>
    <font>
      <b/>
      <sz val="10"/>
      <name val="Arial Narrow"/>
      <family val="2"/>
    </font>
  </fonts>
  <fills count="34">
    <fill>
      <patternFill patternType="none"/>
    </fill>
    <fill>
      <patternFill patternType="gray125"/>
    </fill>
    <fill>
      <patternFill patternType="solid">
        <fgColor rgb="FFE2EFD9"/>
        <bgColor rgb="FFE2EFD9"/>
      </patternFill>
    </fill>
    <fill>
      <patternFill patternType="solid">
        <fgColor rgb="FFCCFFCC"/>
        <bgColor rgb="FFCCFFCC"/>
      </patternFill>
    </fill>
    <fill>
      <patternFill patternType="solid">
        <fgColor theme="0"/>
        <bgColor theme="0"/>
      </patternFill>
    </fill>
    <fill>
      <patternFill patternType="solid">
        <fgColor rgb="FF548135"/>
        <bgColor rgb="FF548135"/>
      </patternFill>
    </fill>
    <fill>
      <patternFill patternType="solid">
        <fgColor rgb="FFA8D08D"/>
        <bgColor rgb="FFA8D08D"/>
      </patternFill>
    </fill>
    <fill>
      <patternFill patternType="solid">
        <fgColor rgb="FFC5E0B3"/>
        <bgColor rgb="FFC5E0B3"/>
      </patternFill>
    </fill>
    <fill>
      <patternFill patternType="solid">
        <fgColor rgb="FFE1FFE1"/>
        <bgColor rgb="FFE1FFE1"/>
      </patternFill>
    </fill>
    <fill>
      <patternFill patternType="solid">
        <fgColor rgb="FF92D050"/>
        <bgColor rgb="FF92D050"/>
      </patternFill>
    </fill>
    <fill>
      <patternFill patternType="solid">
        <fgColor rgb="FFB4D79D"/>
        <bgColor rgb="FFB4D79D"/>
      </patternFill>
    </fill>
    <fill>
      <patternFill patternType="solid">
        <fgColor rgb="FF385623"/>
        <bgColor rgb="FF385623"/>
      </patternFill>
    </fill>
    <fill>
      <patternFill patternType="solid">
        <fgColor rgb="FF99FF99"/>
        <bgColor rgb="FF99FF99"/>
      </patternFill>
    </fill>
    <fill>
      <patternFill patternType="solid">
        <fgColor rgb="FFE1FFE1"/>
        <bgColor rgb="FF92D050"/>
      </patternFill>
    </fill>
    <fill>
      <patternFill patternType="solid">
        <fgColor rgb="FFE1FFE1"/>
        <bgColor indexed="64"/>
      </patternFill>
    </fill>
    <fill>
      <patternFill patternType="solid">
        <fgColor rgb="FF66FF66"/>
        <bgColor rgb="FFA8D08D"/>
      </patternFill>
    </fill>
    <fill>
      <patternFill patternType="solid">
        <fgColor rgb="FF99FF99"/>
        <bgColor rgb="FFA8D08D"/>
      </patternFill>
    </fill>
    <fill>
      <patternFill patternType="solid">
        <fgColor rgb="FFCCFFCC"/>
        <bgColor rgb="FFC5E0B3"/>
      </patternFill>
    </fill>
    <fill>
      <patternFill patternType="solid">
        <fgColor rgb="FFB4D79D"/>
        <bgColor rgb="FFA8D08D"/>
      </patternFill>
    </fill>
    <fill>
      <patternFill patternType="solid">
        <fgColor theme="9" tint="0.79998168889431442"/>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9" tint="-0.249977111117893"/>
        <bgColor rgb="FFE2EFD9"/>
      </patternFill>
    </fill>
    <fill>
      <patternFill patternType="solid">
        <fgColor theme="9" tint="0.79998168889431442"/>
        <bgColor rgb="FFC5E0B3"/>
      </patternFill>
    </fill>
    <fill>
      <patternFill patternType="solid">
        <fgColor rgb="FFA8D08D"/>
        <bgColor indexed="64"/>
      </patternFill>
    </fill>
    <fill>
      <patternFill patternType="solid">
        <fgColor rgb="FFE2EFDA"/>
        <bgColor indexed="64"/>
      </patternFill>
    </fill>
    <fill>
      <patternFill patternType="solid">
        <fgColor rgb="FFFFFF00"/>
        <bgColor indexed="64"/>
      </patternFill>
    </fill>
  </fills>
  <borders count="4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double">
        <color rgb="FF000000"/>
      </left>
      <right style="double">
        <color rgb="FF000000"/>
      </right>
      <top/>
      <bottom style="double">
        <color rgb="FF000000"/>
      </bottom>
      <diagonal/>
    </border>
    <border>
      <left style="double">
        <color rgb="FF000000"/>
      </left>
      <right style="double">
        <color rgb="FF000000"/>
      </right>
      <top style="double">
        <color rgb="FF000000"/>
      </top>
      <bottom style="double">
        <color rgb="FF000000"/>
      </bottom>
      <diagonal/>
    </border>
    <border>
      <left style="double">
        <color rgb="FF000000"/>
      </left>
      <right style="double">
        <color rgb="FF000000"/>
      </right>
      <top style="double">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top style="double">
        <color rgb="FF000000"/>
      </top>
      <bottom style="double">
        <color rgb="FF000000"/>
      </bottom>
      <diagonal/>
    </border>
    <border>
      <left style="double">
        <color rgb="FF000000"/>
      </left>
      <right style="double">
        <color rgb="FF000000"/>
      </right>
      <top style="double">
        <color rgb="FF000000"/>
      </top>
      <bottom/>
      <diagonal/>
    </border>
    <border>
      <left/>
      <right style="double">
        <color rgb="FF000000"/>
      </right>
      <top style="double">
        <color rgb="FF000000"/>
      </top>
      <bottom style="double">
        <color rgb="FF000000"/>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medium">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style="double">
        <color indexed="64"/>
      </left>
      <right/>
      <top/>
      <bottom/>
      <diagonal/>
    </border>
  </borders>
  <cellStyleXfs count="16">
    <xf numFmtId="0" fontId="0" fillId="0" borderId="0"/>
    <xf numFmtId="43" fontId="12" fillId="0" borderId="0" applyFont="0" applyFill="0" applyBorder="0" applyAlignment="0" applyProtection="0"/>
    <xf numFmtId="0" fontId="20" fillId="0" borderId="0"/>
    <xf numFmtId="0" fontId="6" fillId="0" borderId="0"/>
    <xf numFmtId="0" fontId="5" fillId="0" borderId="0"/>
    <xf numFmtId="43" fontId="5" fillId="0" borderId="0" applyFont="0" applyFill="0" applyBorder="0" applyAlignment="0" applyProtection="0"/>
    <xf numFmtId="0" fontId="21" fillId="0" borderId="0" applyNumberFormat="0" applyFill="0" applyBorder="0" applyAlignment="0" applyProtection="0"/>
    <xf numFmtId="0" fontId="4" fillId="0" borderId="0"/>
    <xf numFmtId="44"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85">
    <xf numFmtId="0" fontId="0" fillId="0" borderId="0" xfId="0"/>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0" xfId="0" applyFont="1" applyAlignment="1">
      <alignment vertical="center" wrapText="1"/>
    </xf>
    <xf numFmtId="0" fontId="7" fillId="0" borderId="0" xfId="0" applyFont="1" applyAlignment="1">
      <alignment vertical="center"/>
    </xf>
    <xf numFmtId="0" fontId="10" fillId="0" borderId="0" xfId="0" applyFont="1" applyAlignment="1">
      <alignment vertical="center"/>
    </xf>
    <xf numFmtId="0" fontId="11" fillId="0" borderId="4" xfId="0" applyFont="1" applyBorder="1" applyAlignment="1">
      <alignment vertical="center"/>
    </xf>
    <xf numFmtId="0" fontId="10" fillId="0" borderId="5" xfId="0" applyFont="1" applyBorder="1" applyAlignment="1">
      <alignment vertical="center"/>
    </xf>
    <xf numFmtId="0" fontId="11" fillId="0" borderId="6" xfId="0" applyFont="1" applyBorder="1" applyAlignment="1">
      <alignment vertical="center"/>
    </xf>
    <xf numFmtId="0" fontId="10" fillId="0" borderId="7" xfId="0" applyFont="1" applyBorder="1" applyAlignment="1">
      <alignment vertical="center"/>
    </xf>
    <xf numFmtId="0" fontId="12" fillId="0" borderId="0" xfId="0" applyFont="1"/>
    <xf numFmtId="0" fontId="7" fillId="0" borderId="0" xfId="0" applyFont="1" applyAlignment="1">
      <alignment horizontal="left" vertical="center"/>
    </xf>
    <xf numFmtId="0" fontId="13" fillId="3" borderId="13" xfId="0" applyFont="1" applyFill="1" applyBorder="1" applyAlignment="1">
      <alignment horizontal="center" vertical="center" wrapText="1"/>
    </xf>
    <xf numFmtId="49" fontId="13" fillId="0" borderId="4" xfId="0" quotePrefix="1" applyNumberFormat="1" applyFont="1" applyBorder="1" applyAlignment="1">
      <alignment horizontal="left" vertical="center" wrapText="1"/>
    </xf>
    <xf numFmtId="0" fontId="14" fillId="0" borderId="5" xfId="0" quotePrefix="1" applyFont="1" applyBorder="1" applyAlignment="1">
      <alignment horizontal="left" vertical="center" wrapText="1"/>
    </xf>
    <xf numFmtId="49" fontId="13" fillId="0" borderId="6" xfId="0" applyNumberFormat="1" applyFont="1" applyBorder="1" applyAlignment="1">
      <alignment horizontal="left" vertical="center" wrapText="1"/>
    </xf>
    <xf numFmtId="0" fontId="14" fillId="0" borderId="7" xfId="0" quotePrefix="1" applyFont="1" applyBorder="1" applyAlignment="1">
      <alignment horizontal="left" vertical="center" wrapText="1"/>
    </xf>
    <xf numFmtId="0" fontId="14" fillId="0" borderId="7" xfId="0" applyFont="1" applyBorder="1" applyAlignment="1">
      <alignment vertical="center" wrapText="1"/>
    </xf>
    <xf numFmtId="49" fontId="13" fillId="4" borderId="6" xfId="0" applyNumberFormat="1" applyFont="1" applyFill="1" applyBorder="1" applyAlignment="1">
      <alignment horizontal="left" vertical="center" wrapText="1"/>
    </xf>
    <xf numFmtId="49" fontId="7" fillId="0" borderId="7" xfId="0" quotePrefix="1" applyNumberFormat="1" applyFont="1" applyBorder="1" applyAlignment="1">
      <alignment horizontal="left" vertical="center" wrapText="1"/>
    </xf>
    <xf numFmtId="0" fontId="7" fillId="0" borderId="7" xfId="0" applyFont="1" applyBorder="1" applyAlignment="1">
      <alignment horizontal="left" vertical="center"/>
    </xf>
    <xf numFmtId="49" fontId="7" fillId="0" borderId="7" xfId="0" applyNumberFormat="1" applyFont="1" applyBorder="1" applyAlignment="1">
      <alignment horizontal="left" vertical="center" wrapText="1"/>
    </xf>
    <xf numFmtId="49" fontId="13" fillId="0" borderId="8" xfId="0" applyNumberFormat="1" applyFont="1" applyBorder="1" applyAlignment="1">
      <alignment horizontal="left" vertical="center" wrapText="1"/>
    </xf>
    <xf numFmtId="49" fontId="7" fillId="0" borderId="9" xfId="0" quotePrefix="1" applyNumberFormat="1" applyFont="1" applyBorder="1" applyAlignment="1">
      <alignment horizontal="left" vertical="center" wrapText="1"/>
    </xf>
    <xf numFmtId="0" fontId="13" fillId="2" borderId="14" xfId="0" applyFont="1" applyFill="1" applyBorder="1" applyAlignment="1">
      <alignment horizontal="center" vertical="center" wrapText="1"/>
    </xf>
    <xf numFmtId="49" fontId="13" fillId="0" borderId="15" xfId="0" quotePrefix="1" applyNumberFormat="1" applyFont="1" applyBorder="1" applyAlignment="1">
      <alignment horizontal="left" vertical="center" wrapText="1"/>
    </xf>
    <xf numFmtId="0" fontId="14" fillId="0" borderId="15" xfId="0" quotePrefix="1" applyFont="1" applyBorder="1" applyAlignment="1">
      <alignment horizontal="left" vertical="center" wrapText="1"/>
    </xf>
    <xf numFmtId="49" fontId="13" fillId="0" borderId="16" xfId="0" applyNumberFormat="1" applyFont="1" applyBorder="1" applyAlignment="1">
      <alignment horizontal="left" vertical="center" wrapText="1"/>
    </xf>
    <xf numFmtId="49" fontId="13" fillId="0" borderId="16" xfId="0" quotePrefix="1" applyNumberFormat="1" applyFont="1" applyBorder="1" applyAlignment="1">
      <alignment horizontal="left" vertical="center" wrapText="1"/>
    </xf>
    <xf numFmtId="0" fontId="14" fillId="0" borderId="15" xfId="0" applyFont="1" applyBorder="1" applyAlignment="1">
      <alignment horizontal="left" vertical="center" wrapText="1"/>
    </xf>
    <xf numFmtId="164" fontId="15" fillId="0" borderId="17" xfId="0" applyNumberFormat="1" applyFont="1" applyBorder="1" applyAlignment="1">
      <alignment horizontal="left" vertical="center" wrapText="1"/>
    </xf>
    <xf numFmtId="49" fontId="15" fillId="0" borderId="17" xfId="0" applyNumberFormat="1" applyFont="1" applyBorder="1" applyAlignment="1">
      <alignment horizontal="left" vertical="center" wrapText="1"/>
    </xf>
    <xf numFmtId="169" fontId="7" fillId="0" borderId="16" xfId="0" applyNumberFormat="1" applyFont="1" applyBorder="1"/>
    <xf numFmtId="168" fontId="7" fillId="0" borderId="16" xfId="1" applyNumberFormat="1" applyFont="1" applyFill="1" applyBorder="1" applyAlignment="1">
      <alignment horizontal="right" vertical="center"/>
    </xf>
    <xf numFmtId="0" fontId="7" fillId="0" borderId="16" xfId="0" applyFont="1" applyBorder="1" applyAlignment="1">
      <alignment horizontal="left" vertical="top" wrapText="1"/>
    </xf>
    <xf numFmtId="168" fontId="7" fillId="0" borderId="16" xfId="3" applyNumberFormat="1" applyFont="1" applyBorder="1" applyAlignment="1">
      <alignment horizontal="right" vertical="center"/>
    </xf>
    <xf numFmtId="168" fontId="7" fillId="0" borderId="16" xfId="3" applyNumberFormat="1" applyFont="1" applyBorder="1" applyAlignment="1">
      <alignment vertical="center"/>
    </xf>
    <xf numFmtId="0" fontId="7" fillId="0" borderId="0" xfId="3" applyFont="1" applyAlignment="1">
      <alignment vertical="center"/>
    </xf>
    <xf numFmtId="0" fontId="11" fillId="0" borderId="27" xfId="0" applyFont="1" applyBorder="1" applyAlignment="1">
      <alignment vertical="center"/>
    </xf>
    <xf numFmtId="0" fontId="11" fillId="0" borderId="28" xfId="0" applyFont="1" applyBorder="1" applyAlignment="1">
      <alignment vertical="center"/>
    </xf>
    <xf numFmtId="0" fontId="10" fillId="0" borderId="29" xfId="0" applyFont="1" applyBorder="1" applyAlignment="1">
      <alignment vertical="center"/>
    </xf>
    <xf numFmtId="0" fontId="10" fillId="0" borderId="26" xfId="0" applyFont="1" applyBorder="1" applyAlignment="1">
      <alignment vertical="center"/>
    </xf>
    <xf numFmtId="0" fontId="21" fillId="0" borderId="26" xfId="6" applyBorder="1"/>
    <xf numFmtId="0" fontId="10" fillId="0" borderId="26" xfId="0" applyFont="1" applyBorder="1" applyAlignment="1">
      <alignment horizontal="left" vertical="center"/>
    </xf>
    <xf numFmtId="49" fontId="13" fillId="8" borderId="16" xfId="0" quotePrefix="1" applyNumberFormat="1" applyFont="1" applyFill="1" applyBorder="1" applyAlignment="1">
      <alignment horizontal="center" vertical="center" wrapText="1"/>
    </xf>
    <xf numFmtId="0" fontId="13" fillId="14" borderId="16" xfId="3" applyFont="1" applyFill="1" applyBorder="1" applyAlignment="1">
      <alignment horizontal="center" vertical="center"/>
    </xf>
    <xf numFmtId="0" fontId="13" fillId="0" borderId="0" xfId="3" applyFont="1" applyAlignment="1">
      <alignment vertical="center"/>
    </xf>
    <xf numFmtId="0" fontId="13" fillId="8" borderId="16" xfId="0" applyFont="1" applyFill="1" applyBorder="1" applyAlignment="1">
      <alignment horizontal="center" vertical="center" wrapText="1"/>
    </xf>
    <xf numFmtId="49" fontId="13" fillId="13" borderId="16" xfId="3" applyNumberFormat="1" applyFont="1" applyFill="1" applyBorder="1" applyAlignment="1">
      <alignment horizontal="center" vertical="center" wrapText="1"/>
    </xf>
    <xf numFmtId="0" fontId="13" fillId="15" borderId="16" xfId="0" applyFont="1" applyFill="1" applyBorder="1" applyAlignment="1">
      <alignment wrapText="1"/>
    </xf>
    <xf numFmtId="168" fontId="13" fillId="15" borderId="16" xfId="1" applyNumberFormat="1" applyFont="1" applyFill="1" applyBorder="1" applyAlignment="1">
      <alignment horizontal="right" vertical="center"/>
    </xf>
    <xf numFmtId="0" fontId="13" fillId="12" borderId="16" xfId="0" applyFont="1" applyFill="1" applyBorder="1" applyAlignment="1">
      <alignment vertical="center" wrapText="1"/>
    </xf>
    <xf numFmtId="168" fontId="13" fillId="16" borderId="16" xfId="1" applyNumberFormat="1" applyFont="1" applyFill="1" applyBorder="1" applyAlignment="1">
      <alignment horizontal="right" vertical="center"/>
    </xf>
    <xf numFmtId="0" fontId="13" fillId="3" borderId="16" xfId="0" applyFont="1" applyFill="1" applyBorder="1" applyAlignment="1">
      <alignment vertical="center" wrapText="1"/>
    </xf>
    <xf numFmtId="168" fontId="13" fillId="17" borderId="16" xfId="1" applyNumberFormat="1" applyFont="1" applyFill="1" applyBorder="1" applyAlignment="1">
      <alignment horizontal="right" vertical="center"/>
    </xf>
    <xf numFmtId="0" fontId="7" fillId="0" borderId="16" xfId="0" quotePrefix="1" applyFont="1" applyBorder="1" applyAlignment="1">
      <alignment horizontal="left" wrapText="1"/>
    </xf>
    <xf numFmtId="0" fontId="13" fillId="15" borderId="16" xfId="0" applyFont="1" applyFill="1" applyBorder="1"/>
    <xf numFmtId="170" fontId="7" fillId="0" borderId="16" xfId="3" applyNumberFormat="1" applyFont="1" applyBorder="1" applyAlignment="1">
      <alignment vertical="center"/>
    </xf>
    <xf numFmtId="168" fontId="13" fillId="12" borderId="16" xfId="0" applyNumberFormat="1" applyFont="1" applyFill="1" applyBorder="1" applyAlignment="1">
      <alignment horizontal="right" vertical="center" wrapText="1"/>
    </xf>
    <xf numFmtId="170" fontId="13" fillId="12" borderId="16" xfId="0" applyNumberFormat="1" applyFont="1" applyFill="1" applyBorder="1" applyAlignment="1">
      <alignment horizontal="right" vertical="center" wrapText="1"/>
    </xf>
    <xf numFmtId="171" fontId="13" fillId="12" borderId="16" xfId="0" applyNumberFormat="1" applyFont="1" applyFill="1" applyBorder="1" applyAlignment="1">
      <alignment horizontal="right" vertical="center" wrapText="1"/>
    </xf>
    <xf numFmtId="0" fontId="7" fillId="0" borderId="0" xfId="0" applyFont="1"/>
    <xf numFmtId="0" fontId="4" fillId="0" borderId="0" xfId="7"/>
    <xf numFmtId="171" fontId="4" fillId="0" borderId="0" xfId="7" applyNumberFormat="1"/>
    <xf numFmtId="0" fontId="23" fillId="20" borderId="26" xfId="7" applyFont="1" applyFill="1" applyBorder="1" applyAlignment="1">
      <alignment horizontal="center" vertical="center"/>
    </xf>
    <xf numFmtId="0" fontId="23" fillId="21" borderId="26" xfId="7" applyFont="1" applyFill="1" applyBorder="1" applyAlignment="1">
      <alignment horizontal="center" vertical="center" wrapText="1"/>
    </xf>
    <xf numFmtId="44" fontId="0" fillId="0" borderId="0" xfId="8" applyFont="1"/>
    <xf numFmtId="0" fontId="4" fillId="0" borderId="0" xfId="7" applyAlignment="1">
      <alignment wrapText="1"/>
    </xf>
    <xf numFmtId="0" fontId="23" fillId="0" borderId="0" xfId="7" applyFont="1" applyAlignment="1">
      <alignment wrapText="1"/>
    </xf>
    <xf numFmtId="44" fontId="23" fillId="19" borderId="0" xfId="7" applyNumberFormat="1" applyFont="1" applyFill="1"/>
    <xf numFmtId="0" fontId="23" fillId="22" borderId="0" xfId="7" applyFont="1" applyFill="1" applyAlignment="1">
      <alignment wrapText="1"/>
    </xf>
    <xf numFmtId="0" fontId="4" fillId="19" borderId="0" xfId="7" applyFill="1"/>
    <xf numFmtId="0" fontId="4" fillId="22" borderId="0" xfId="7" applyFill="1" applyAlignment="1">
      <alignment wrapText="1"/>
    </xf>
    <xf numFmtId="44" fontId="4" fillId="0" borderId="0" xfId="7" applyNumberFormat="1"/>
    <xf numFmtId="0" fontId="24" fillId="0" borderId="0" xfId="7" applyFont="1"/>
    <xf numFmtId="44" fontId="24" fillId="0" borderId="0" xfId="8" applyFont="1"/>
    <xf numFmtId="0" fontId="24" fillId="0" borderId="0" xfId="7" applyFont="1" applyAlignment="1">
      <alignment wrapText="1"/>
    </xf>
    <xf numFmtId="0" fontId="25" fillId="0" borderId="0" xfId="0" applyFont="1"/>
    <xf numFmtId="0" fontId="27" fillId="0" borderId="0" xfId="0" applyFont="1"/>
    <xf numFmtId="164" fontId="25" fillId="0" borderId="0" xfId="0" applyNumberFormat="1" applyFont="1"/>
    <xf numFmtId="49" fontId="28" fillId="5" borderId="16" xfId="0" applyNumberFormat="1" applyFont="1" applyFill="1" applyBorder="1" applyAlignment="1">
      <alignment horizontal="center" vertical="center"/>
    </xf>
    <xf numFmtId="0" fontId="28" fillId="5" borderId="16" xfId="0" applyFont="1" applyFill="1" applyBorder="1"/>
    <xf numFmtId="164" fontId="28" fillId="5" borderId="16" xfId="0" applyNumberFormat="1" applyFont="1" applyFill="1" applyBorder="1" applyAlignment="1">
      <alignment horizontal="center"/>
    </xf>
    <xf numFmtId="0" fontId="27" fillId="0" borderId="21" xfId="0" applyFont="1" applyBorder="1" applyAlignment="1">
      <alignment horizontal="left" vertical="center"/>
    </xf>
    <xf numFmtId="0" fontId="30" fillId="6" borderId="16" xfId="0" applyFont="1" applyFill="1" applyBorder="1" applyAlignment="1">
      <alignment horizontal="center" vertical="center"/>
    </xf>
    <xf numFmtId="49" fontId="31" fillId="6" borderId="16" xfId="0" applyNumberFormat="1" applyFont="1" applyFill="1" applyBorder="1" applyAlignment="1">
      <alignment horizontal="center" vertical="center"/>
    </xf>
    <xf numFmtId="0" fontId="32" fillId="6" borderId="16" xfId="0" applyFont="1" applyFill="1" applyBorder="1"/>
    <xf numFmtId="164" fontId="25" fillId="6" borderId="16" xfId="0" applyNumberFormat="1" applyFont="1" applyFill="1" applyBorder="1" applyAlignment="1">
      <alignment horizontal="center"/>
    </xf>
    <xf numFmtId="0" fontId="25" fillId="0" borderId="21" xfId="0" applyFont="1" applyBorder="1" applyAlignment="1">
      <alignment horizontal="left" vertical="center"/>
    </xf>
    <xf numFmtId="49" fontId="31" fillId="10" borderId="16" xfId="0" applyNumberFormat="1" applyFont="1" applyFill="1" applyBorder="1" applyAlignment="1">
      <alignment horizontal="center" vertical="center"/>
    </xf>
    <xf numFmtId="0" fontId="30" fillId="10" borderId="16" xfId="0" applyFont="1" applyFill="1" applyBorder="1" applyAlignment="1">
      <alignment horizontal="center" vertical="center"/>
    </xf>
    <xf numFmtId="0" fontId="25" fillId="6" borderId="16" xfId="0" applyFont="1" applyFill="1" applyBorder="1"/>
    <xf numFmtId="167" fontId="25" fillId="6" borderId="16" xfId="0" applyNumberFormat="1" applyFont="1" applyFill="1" applyBorder="1" applyAlignment="1">
      <alignment horizontal="center"/>
    </xf>
    <xf numFmtId="0" fontId="30" fillId="7" borderId="16" xfId="0" applyFont="1" applyFill="1" applyBorder="1" applyAlignment="1">
      <alignment horizontal="center" vertical="center"/>
    </xf>
    <xf numFmtId="0" fontId="25" fillId="7" borderId="16" xfId="0" quotePrefix="1" applyFont="1" applyFill="1" applyBorder="1" applyAlignment="1">
      <alignment horizontal="left"/>
    </xf>
    <xf numFmtId="164" fontId="25" fillId="7" borderId="16" xfId="0" applyNumberFormat="1" applyFont="1" applyFill="1" applyBorder="1" applyAlignment="1">
      <alignment horizontal="center"/>
    </xf>
    <xf numFmtId="167" fontId="25" fillId="7" borderId="16" xfId="0" applyNumberFormat="1" applyFont="1" applyFill="1" applyBorder="1" applyAlignment="1">
      <alignment horizontal="center"/>
    </xf>
    <xf numFmtId="0" fontId="25" fillId="0" borderId="16" xfId="0" applyFont="1" applyBorder="1" applyAlignment="1">
      <alignment horizontal="center" vertical="center"/>
    </xf>
    <xf numFmtId="49" fontId="25" fillId="0" borderId="16" xfId="0" applyNumberFormat="1" applyFont="1" applyBorder="1" applyAlignment="1">
      <alignment horizontal="center" vertical="center"/>
    </xf>
    <xf numFmtId="0" fontId="25" fillId="0" borderId="16" xfId="0" quotePrefix="1" applyFont="1" applyBorder="1" applyAlignment="1">
      <alignment horizontal="left" vertical="top" wrapText="1"/>
    </xf>
    <xf numFmtId="168" fontId="25" fillId="0" borderId="16" xfId="1" applyNumberFormat="1" applyFont="1" applyBorder="1" applyAlignment="1">
      <alignment horizontal="right" vertical="center"/>
    </xf>
    <xf numFmtId="4" fontId="25" fillId="0" borderId="24" xfId="0" applyNumberFormat="1" applyFont="1" applyBorder="1" applyAlignment="1">
      <alignment horizontal="left" vertical="center"/>
    </xf>
    <xf numFmtId="168" fontId="25" fillId="0" borderId="16" xfId="1" applyNumberFormat="1" applyFont="1" applyFill="1" applyBorder="1" applyAlignment="1">
      <alignment horizontal="right" vertical="center"/>
    </xf>
    <xf numFmtId="0" fontId="25" fillId="6" borderId="16" xfId="0" applyFont="1" applyFill="1" applyBorder="1" applyAlignment="1">
      <alignment horizontal="center" vertical="center"/>
    </xf>
    <xf numFmtId="49" fontId="32" fillId="6" borderId="16" xfId="0" applyNumberFormat="1" applyFont="1" applyFill="1" applyBorder="1" applyAlignment="1">
      <alignment horizontal="center" vertical="center"/>
    </xf>
    <xf numFmtId="49" fontId="32" fillId="18" borderId="16" xfId="0" applyNumberFormat="1" applyFont="1" applyFill="1" applyBorder="1" applyAlignment="1">
      <alignment horizontal="center" vertical="center"/>
    </xf>
    <xf numFmtId="0" fontId="25" fillId="18" borderId="16" xfId="0" applyFont="1" applyFill="1" applyBorder="1" applyAlignment="1">
      <alignment horizontal="center" vertical="center"/>
    </xf>
    <xf numFmtId="0" fontId="25" fillId="6" borderId="16" xfId="0" applyFont="1" applyFill="1" applyBorder="1" applyAlignment="1">
      <alignment vertical="top" wrapText="1"/>
    </xf>
    <xf numFmtId="168" fontId="25" fillId="18" borderId="16" xfId="1" applyNumberFormat="1" applyFont="1" applyFill="1" applyBorder="1" applyAlignment="1">
      <alignment horizontal="right" vertical="center"/>
    </xf>
    <xf numFmtId="0" fontId="25" fillId="7" borderId="16" xfId="0" applyFont="1" applyFill="1" applyBorder="1" applyAlignment="1">
      <alignment horizontal="center" vertical="center"/>
    </xf>
    <xf numFmtId="0" fontId="25" fillId="7" borderId="16" xfId="0" quotePrefix="1" applyFont="1" applyFill="1" applyBorder="1" applyAlignment="1">
      <alignment horizontal="left" vertical="top" wrapText="1"/>
    </xf>
    <xf numFmtId="168" fontId="25" fillId="7" borderId="16" xfId="1" applyNumberFormat="1" applyFont="1" applyFill="1" applyBorder="1" applyAlignment="1">
      <alignment horizontal="right" vertical="center"/>
    </xf>
    <xf numFmtId="0" fontId="25" fillId="6" borderId="16" xfId="0" applyFont="1" applyFill="1" applyBorder="1" applyAlignment="1">
      <alignment vertical="top"/>
    </xf>
    <xf numFmtId="0" fontId="25" fillId="7" borderId="16" xfId="0" quotePrefix="1" applyFont="1" applyFill="1" applyBorder="1" applyAlignment="1">
      <alignment horizontal="left" vertical="top"/>
    </xf>
    <xf numFmtId="168" fontId="32" fillId="0" borderId="16" xfId="1" applyNumberFormat="1" applyFont="1" applyBorder="1" applyAlignment="1">
      <alignment horizontal="right" vertical="center"/>
    </xf>
    <xf numFmtId="0" fontId="26" fillId="0" borderId="16" xfId="0" applyFont="1" applyBorder="1" applyAlignment="1">
      <alignment horizontal="center" vertical="center"/>
    </xf>
    <xf numFmtId="49" fontId="26" fillId="0" borderId="16" xfId="0" applyNumberFormat="1" applyFont="1" applyBorder="1" applyAlignment="1">
      <alignment horizontal="center" vertical="center"/>
    </xf>
    <xf numFmtId="0" fontId="26" fillId="0" borderId="16" xfId="0" quotePrefix="1" applyFont="1" applyBorder="1" applyAlignment="1">
      <alignment horizontal="left" vertical="top"/>
    </xf>
    <xf numFmtId="168" fontId="26" fillId="0" borderId="16" xfId="1" applyNumberFormat="1" applyFont="1" applyBorder="1" applyAlignment="1">
      <alignment horizontal="right" vertical="center"/>
    </xf>
    <xf numFmtId="4" fontId="26" fillId="0" borderId="24" xfId="0" applyNumberFormat="1" applyFont="1" applyBorder="1" applyAlignment="1">
      <alignment horizontal="left" vertical="center"/>
    </xf>
    <xf numFmtId="0" fontId="26" fillId="0" borderId="0" xfId="0" applyFont="1"/>
    <xf numFmtId="168" fontId="25" fillId="6" borderId="16" xfId="1" applyNumberFormat="1" applyFont="1" applyFill="1" applyBorder="1" applyAlignment="1">
      <alignment horizontal="right" vertical="center"/>
    </xf>
    <xf numFmtId="49" fontId="32" fillId="0" borderId="16" xfId="0" applyNumberFormat="1" applyFont="1" applyBorder="1" applyAlignment="1">
      <alignment horizontal="center" vertical="center"/>
    </xf>
    <xf numFmtId="168" fontId="25" fillId="23" borderId="16" xfId="1" applyNumberFormat="1" applyFont="1" applyFill="1" applyBorder="1" applyAlignment="1">
      <alignment horizontal="right" vertical="center"/>
    </xf>
    <xf numFmtId="0" fontId="25" fillId="7" borderId="16" xfId="0" quotePrefix="1" applyFont="1" applyFill="1" applyBorder="1" applyAlignment="1">
      <alignment horizontal="center"/>
    </xf>
    <xf numFmtId="168" fontId="25" fillId="7" borderId="16" xfId="1" quotePrefix="1" applyNumberFormat="1" applyFont="1" applyFill="1" applyBorder="1" applyAlignment="1">
      <alignment horizontal="right" vertical="center"/>
    </xf>
    <xf numFmtId="49" fontId="31" fillId="11" borderId="16" xfId="0" applyNumberFormat="1" applyFont="1" applyFill="1" applyBorder="1" applyAlignment="1">
      <alignment horizontal="center" vertical="center"/>
    </xf>
    <xf numFmtId="0" fontId="30" fillId="11" borderId="16" xfId="0" applyFont="1" applyFill="1" applyBorder="1" applyAlignment="1">
      <alignment horizontal="center" vertical="center"/>
    </xf>
    <xf numFmtId="0" fontId="28" fillId="11" borderId="16" xfId="0" applyFont="1" applyFill="1" applyBorder="1" applyAlignment="1">
      <alignment vertical="center" wrapText="1"/>
    </xf>
    <xf numFmtId="4" fontId="33" fillId="11" borderId="16" xfId="0" applyNumberFormat="1" applyFont="1" applyFill="1" applyBorder="1" applyAlignment="1">
      <alignment horizontal="center" vertical="center" wrapText="1"/>
    </xf>
    <xf numFmtId="0" fontId="17" fillId="0" borderId="46" xfId="2" applyFont="1" applyBorder="1" applyAlignment="1">
      <alignment horizontal="center" vertical="center" wrapText="1"/>
    </xf>
    <xf numFmtId="49" fontId="17" fillId="0" borderId="46" xfId="2" applyNumberFormat="1" applyFont="1" applyBorder="1" applyAlignment="1">
      <alignment horizontal="center" vertical="center" wrapText="1"/>
    </xf>
    <xf numFmtId="49" fontId="17" fillId="0" borderId="46" xfId="2" quotePrefix="1" applyNumberFormat="1" applyFont="1" applyBorder="1" applyAlignment="1">
      <alignment horizontal="center" vertical="center" wrapText="1"/>
    </xf>
    <xf numFmtId="49" fontId="17" fillId="0" borderId="25" xfId="2" applyNumberFormat="1" applyFont="1" applyBorder="1" applyAlignment="1">
      <alignment horizontal="center" vertical="center" wrapText="1"/>
    </xf>
    <xf numFmtId="49" fontId="36" fillId="0" borderId="25" xfId="2" applyNumberFormat="1" applyFont="1" applyBorder="1" applyAlignment="1">
      <alignment horizontal="center" vertical="center" wrapText="1"/>
    </xf>
    <xf numFmtId="49" fontId="17" fillId="23" borderId="25" xfId="2" applyNumberFormat="1" applyFont="1" applyFill="1" applyBorder="1" applyAlignment="1">
      <alignment horizontal="center" vertical="center" wrapText="1"/>
    </xf>
    <xf numFmtId="49" fontId="37" fillId="24" borderId="25" xfId="2" applyNumberFormat="1" applyFont="1" applyFill="1" applyBorder="1" applyAlignment="1">
      <alignment horizontal="center" vertical="center"/>
    </xf>
    <xf numFmtId="0" fontId="37" fillId="24" borderId="25" xfId="2" applyFont="1" applyFill="1" applyBorder="1" applyAlignment="1">
      <alignment horizontal="left" vertical="center"/>
    </xf>
    <xf numFmtId="49" fontId="38" fillId="25" borderId="25" xfId="2" applyNumberFormat="1" applyFont="1" applyFill="1" applyBorder="1" applyAlignment="1">
      <alignment horizontal="center" vertical="center"/>
    </xf>
    <xf numFmtId="49" fontId="36" fillId="25" borderId="25" xfId="2" applyNumberFormat="1" applyFont="1" applyFill="1" applyBorder="1" applyAlignment="1">
      <alignment horizontal="center" vertical="center"/>
    </xf>
    <xf numFmtId="0" fontId="36" fillId="25" borderId="25" xfId="2" applyFont="1" applyFill="1" applyBorder="1" applyAlignment="1">
      <alignment horizontal="left" vertical="center"/>
    </xf>
    <xf numFmtId="49" fontId="36" fillId="25" borderId="25" xfId="2" applyNumberFormat="1" applyFont="1" applyFill="1" applyBorder="1" applyAlignment="1">
      <alignment horizontal="left" vertical="center"/>
    </xf>
    <xf numFmtId="0" fontId="38" fillId="26" borderId="25" xfId="2" applyFont="1" applyFill="1" applyBorder="1" applyAlignment="1">
      <alignment horizontal="center" vertical="center"/>
    </xf>
    <xf numFmtId="49" fontId="38" fillId="26" borderId="25" xfId="2" applyNumberFormat="1" applyFont="1" applyFill="1" applyBorder="1" applyAlignment="1">
      <alignment horizontal="center" vertical="center"/>
    </xf>
    <xf numFmtId="49" fontId="36" fillId="26" borderId="25" xfId="2" applyNumberFormat="1" applyFont="1" applyFill="1" applyBorder="1" applyAlignment="1">
      <alignment horizontal="center" vertical="center"/>
    </xf>
    <xf numFmtId="0" fontId="36" fillId="26" borderId="25" xfId="2" applyFont="1" applyFill="1" applyBorder="1" applyAlignment="1">
      <alignment horizontal="left" vertical="center"/>
    </xf>
    <xf numFmtId="49" fontId="36" fillId="26" borderId="25" xfId="2" applyNumberFormat="1" applyFont="1" applyFill="1" applyBorder="1" applyAlignment="1">
      <alignment horizontal="left" vertical="center"/>
    </xf>
    <xf numFmtId="0" fontId="18" fillId="19" borderId="25" xfId="2" applyFont="1" applyFill="1" applyBorder="1" applyAlignment="1">
      <alignment horizontal="center" vertical="center"/>
    </xf>
    <xf numFmtId="49" fontId="18" fillId="19" borderId="25" xfId="2" applyNumberFormat="1" applyFont="1" applyFill="1" applyBorder="1" applyAlignment="1">
      <alignment horizontal="center" vertical="center"/>
    </xf>
    <xf numFmtId="49" fontId="17" fillId="19" borderId="25" xfId="2" applyNumberFormat="1" applyFont="1" applyFill="1" applyBorder="1" applyAlignment="1">
      <alignment horizontal="center" vertical="center"/>
    </xf>
    <xf numFmtId="0" fontId="17" fillId="19" borderId="25" xfId="2" applyFont="1" applyFill="1" applyBorder="1" applyAlignment="1">
      <alignment horizontal="left" vertical="center"/>
    </xf>
    <xf numFmtId="49" fontId="17" fillId="19" borderId="25" xfId="2" applyNumberFormat="1" applyFont="1" applyFill="1" applyBorder="1" applyAlignment="1">
      <alignment horizontal="left" vertical="center"/>
    </xf>
    <xf numFmtId="0" fontId="18" fillId="27" borderId="25" xfId="2" applyFont="1" applyFill="1" applyBorder="1" applyAlignment="1">
      <alignment horizontal="center" vertical="center"/>
    </xf>
    <xf numFmtId="49" fontId="18" fillId="27" borderId="25" xfId="2" applyNumberFormat="1" applyFont="1" applyFill="1" applyBorder="1" applyAlignment="1">
      <alignment horizontal="center" vertical="center"/>
    </xf>
    <xf numFmtId="49" fontId="17" fillId="27" borderId="25" xfId="2" applyNumberFormat="1" applyFont="1" applyFill="1" applyBorder="1" applyAlignment="1">
      <alignment horizontal="center" vertical="center"/>
    </xf>
    <xf numFmtId="0" fontId="17" fillId="27" borderId="25" xfId="2" applyFont="1" applyFill="1" applyBorder="1" applyAlignment="1">
      <alignment horizontal="left" vertical="center"/>
    </xf>
    <xf numFmtId="49" fontId="17" fillId="27" borderId="25" xfId="2" applyNumberFormat="1" applyFont="1" applyFill="1" applyBorder="1" applyAlignment="1">
      <alignment horizontal="left" vertical="center"/>
    </xf>
    <xf numFmtId="0" fontId="17" fillId="28" borderId="25" xfId="2" applyFont="1" applyFill="1" applyBorder="1" applyAlignment="1">
      <alignment horizontal="center" vertical="center"/>
    </xf>
    <xf numFmtId="49" fontId="17" fillId="28" borderId="25" xfId="2" applyNumberFormat="1" applyFont="1" applyFill="1" applyBorder="1" applyAlignment="1">
      <alignment horizontal="center" vertical="center"/>
    </xf>
    <xf numFmtId="0" fontId="17" fillId="28" borderId="25" xfId="2" applyFont="1" applyFill="1" applyBorder="1" applyAlignment="1">
      <alignment horizontal="left" vertical="center"/>
    </xf>
    <xf numFmtId="49" fontId="17" fillId="28" borderId="25" xfId="2" applyNumberFormat="1" applyFont="1" applyFill="1" applyBorder="1" applyAlignment="1">
      <alignment horizontal="left" vertical="center"/>
    </xf>
    <xf numFmtId="0" fontId="17" fillId="0" borderId="25" xfId="2" applyFont="1" applyBorder="1" applyAlignment="1">
      <alignment horizontal="center" vertical="center"/>
    </xf>
    <xf numFmtId="49" fontId="17" fillId="0" borderId="25" xfId="2" applyNumberFormat="1" applyFont="1" applyBorder="1" applyAlignment="1">
      <alignment horizontal="center" vertical="center"/>
    </xf>
    <xf numFmtId="0" fontId="17" fillId="0" borderId="25" xfId="2" applyFont="1" applyBorder="1" applyAlignment="1">
      <alignment horizontal="left" vertical="center"/>
    </xf>
    <xf numFmtId="49" fontId="17" fillId="0" borderId="25" xfId="2" applyNumberFormat="1" applyFont="1" applyBorder="1" applyAlignment="1">
      <alignment horizontal="left" vertical="center"/>
    </xf>
    <xf numFmtId="0" fontId="18" fillId="0" borderId="25" xfId="2" applyFont="1" applyBorder="1" applyAlignment="1">
      <alignment horizontal="center" vertical="center"/>
    </xf>
    <xf numFmtId="49" fontId="18" fillId="0" borderId="25" xfId="2" applyNumberFormat="1" applyFont="1" applyBorder="1" applyAlignment="1">
      <alignment horizontal="center" vertical="center"/>
    </xf>
    <xf numFmtId="0" fontId="18" fillId="0" borderId="25" xfId="2" applyFont="1" applyBorder="1" applyAlignment="1">
      <alignment horizontal="left" vertical="center"/>
    </xf>
    <xf numFmtId="1" fontId="17" fillId="28" borderId="25" xfId="2" applyNumberFormat="1" applyFont="1" applyFill="1" applyBorder="1" applyAlignment="1">
      <alignment horizontal="center" vertical="center"/>
    </xf>
    <xf numFmtId="1" fontId="18" fillId="0" borderId="25" xfId="2" applyNumberFormat="1" applyFont="1" applyBorder="1" applyAlignment="1">
      <alignment horizontal="center" vertical="center"/>
    </xf>
    <xf numFmtId="49" fontId="18" fillId="0" borderId="47" xfId="2" applyNumberFormat="1" applyFont="1" applyBorder="1" applyAlignment="1">
      <alignment horizontal="center" vertical="center"/>
    </xf>
    <xf numFmtId="0" fontId="17" fillId="0" borderId="47" xfId="2" applyFont="1" applyBorder="1" applyAlignment="1">
      <alignment horizontal="center" vertical="center"/>
    </xf>
    <xf numFmtId="0" fontId="17" fillId="14" borderId="25" xfId="2" applyFont="1" applyFill="1" applyBorder="1" applyAlignment="1">
      <alignment horizontal="center" vertical="center"/>
    </xf>
    <xf numFmtId="49" fontId="17" fillId="14" borderId="25" xfId="2" applyNumberFormat="1" applyFont="1" applyFill="1" applyBorder="1" applyAlignment="1">
      <alignment horizontal="center" vertical="center"/>
    </xf>
    <xf numFmtId="1" fontId="17" fillId="14" borderId="25" xfId="2" applyNumberFormat="1" applyFont="1" applyFill="1" applyBorder="1" applyAlignment="1">
      <alignment horizontal="center" vertical="center"/>
    </xf>
    <xf numFmtId="0" fontId="17" fillId="14" borderId="25" xfId="2" applyFont="1" applyFill="1" applyBorder="1" applyAlignment="1">
      <alignment horizontal="left" vertical="center"/>
    </xf>
    <xf numFmtId="49" fontId="17" fillId="14" borderId="25" xfId="2" applyNumberFormat="1" applyFont="1" applyFill="1" applyBorder="1" applyAlignment="1">
      <alignment horizontal="left" vertical="center"/>
    </xf>
    <xf numFmtId="0" fontId="36" fillId="28" borderId="25" xfId="2" applyFont="1" applyFill="1" applyBorder="1" applyAlignment="1">
      <alignment horizontal="center" vertical="center"/>
    </xf>
    <xf numFmtId="49" fontId="36" fillId="28" borderId="25" xfId="2" applyNumberFormat="1" applyFont="1" applyFill="1" applyBorder="1" applyAlignment="1">
      <alignment horizontal="center" vertical="center"/>
    </xf>
    <xf numFmtId="0" fontId="36" fillId="28" borderId="25" xfId="2" applyFont="1" applyFill="1" applyBorder="1" applyAlignment="1">
      <alignment horizontal="left" vertical="center"/>
    </xf>
    <xf numFmtId="49" fontId="36" fillId="28" borderId="25" xfId="2" applyNumberFormat="1" applyFont="1" applyFill="1" applyBorder="1" applyAlignment="1">
      <alignment horizontal="left" vertical="center"/>
    </xf>
    <xf numFmtId="0" fontId="36" fillId="0" borderId="47" xfId="2" applyFont="1" applyBorder="1" applyAlignment="1">
      <alignment horizontal="center" vertical="center"/>
    </xf>
    <xf numFmtId="0" fontId="38" fillId="0" borderId="25" xfId="2" applyFont="1" applyBorder="1" applyAlignment="1">
      <alignment horizontal="center" vertical="center"/>
    </xf>
    <xf numFmtId="49" fontId="38" fillId="0" borderId="25" xfId="2" applyNumberFormat="1" applyFont="1" applyBorder="1" applyAlignment="1">
      <alignment horizontal="center" vertical="center"/>
    </xf>
    <xf numFmtId="0" fontId="38" fillId="0" borderId="25" xfId="2" applyFont="1" applyBorder="1" applyAlignment="1">
      <alignment horizontal="left" vertical="center"/>
    </xf>
    <xf numFmtId="49" fontId="36" fillId="0" borderId="25" xfId="2" applyNumberFormat="1" applyFont="1" applyBorder="1" applyAlignment="1">
      <alignment horizontal="left" vertical="center"/>
    </xf>
    <xf numFmtId="49" fontId="36" fillId="0" borderId="25" xfId="2" applyNumberFormat="1" applyFont="1" applyBorder="1" applyAlignment="1">
      <alignment horizontal="center" vertical="center"/>
    </xf>
    <xf numFmtId="0" fontId="36" fillId="0" borderId="25" xfId="2" applyFont="1" applyBorder="1" applyAlignment="1">
      <alignment horizontal="left" vertical="center"/>
    </xf>
    <xf numFmtId="49" fontId="38" fillId="0" borderId="47" xfId="2" applyNumberFormat="1" applyFont="1" applyBorder="1" applyAlignment="1">
      <alignment horizontal="center" vertical="center"/>
    </xf>
    <xf numFmtId="0" fontId="38" fillId="25" borderId="25" xfId="2" applyFont="1" applyFill="1" applyBorder="1" applyAlignment="1">
      <alignment horizontal="center" vertical="center"/>
    </xf>
    <xf numFmtId="0" fontId="18" fillId="0" borderId="0" xfId="2" applyFont="1" applyAlignment="1">
      <alignment horizontal="center" vertical="center"/>
    </xf>
    <xf numFmtId="49" fontId="18" fillId="0" borderId="0" xfId="2" applyNumberFormat="1" applyFont="1" applyAlignment="1">
      <alignment horizontal="center" vertical="center"/>
    </xf>
    <xf numFmtId="0" fontId="18" fillId="0" borderId="0" xfId="2" applyFont="1" applyAlignment="1">
      <alignment horizontal="left" vertical="center"/>
    </xf>
    <xf numFmtId="49" fontId="17" fillId="0" borderId="0" xfId="2" applyNumberFormat="1" applyFont="1" applyAlignment="1">
      <alignment horizontal="left" vertical="center"/>
    </xf>
    <xf numFmtId="49" fontId="17" fillId="0" borderId="0" xfId="2" applyNumberFormat="1" applyFont="1" applyAlignment="1">
      <alignment horizontal="center" vertical="center"/>
    </xf>
    <xf numFmtId="0" fontId="17" fillId="0" borderId="0" xfId="2" applyFont="1" applyAlignment="1">
      <alignment horizontal="left" vertical="center"/>
    </xf>
    <xf numFmtId="0" fontId="17" fillId="0" borderId="0" xfId="2" applyFont="1" applyAlignment="1">
      <alignment horizontal="center" vertical="center"/>
    </xf>
    <xf numFmtId="169" fontId="2" fillId="0" borderId="26" xfId="0" applyNumberFormat="1" applyFont="1" applyBorder="1"/>
    <xf numFmtId="0" fontId="7" fillId="0" borderId="16" xfId="0" applyFont="1" applyBorder="1" applyAlignment="1">
      <alignment horizontal="left" vertical="center" wrapText="1"/>
    </xf>
    <xf numFmtId="0" fontId="1" fillId="0" borderId="0" xfId="12" applyAlignment="1">
      <alignment vertical="center"/>
    </xf>
    <xf numFmtId="0" fontId="16" fillId="0" borderId="42" xfId="12" applyFont="1" applyBorder="1" applyAlignment="1">
      <alignment horizontal="center" vertical="center"/>
    </xf>
    <xf numFmtId="0" fontId="34" fillId="0" borderId="0" xfId="12" applyFont="1" applyAlignment="1">
      <alignment horizontal="center" vertical="center" wrapText="1"/>
    </xf>
    <xf numFmtId="165" fontId="37" fillId="24" borderId="25" xfId="13" applyNumberFormat="1" applyFont="1" applyFill="1" applyBorder="1" applyAlignment="1">
      <alignment horizontal="right" vertical="center"/>
    </xf>
    <xf numFmtId="164" fontId="37" fillId="24" borderId="25" xfId="13" applyNumberFormat="1" applyFont="1" applyFill="1" applyBorder="1" applyAlignment="1">
      <alignment horizontal="right" vertical="center"/>
    </xf>
    <xf numFmtId="9" fontId="37" fillId="24" borderId="25" xfId="14" applyFont="1" applyFill="1" applyBorder="1" applyAlignment="1">
      <alignment horizontal="right" vertical="center"/>
    </xf>
    <xf numFmtId="0" fontId="34" fillId="0" borderId="0" xfId="12" applyFont="1" applyAlignment="1">
      <alignment vertical="center"/>
    </xf>
    <xf numFmtId="165" fontId="36" fillId="25" borderId="25" xfId="13" applyNumberFormat="1" applyFont="1" applyFill="1" applyBorder="1" applyAlignment="1">
      <alignment horizontal="right" vertical="center"/>
    </xf>
    <xf numFmtId="164" fontId="36" fillId="25" borderId="25" xfId="13" applyNumberFormat="1" applyFont="1" applyFill="1" applyBorder="1" applyAlignment="1">
      <alignment horizontal="right" vertical="center"/>
    </xf>
    <xf numFmtId="9" fontId="36" fillId="25" borderId="25" xfId="14" applyFont="1" applyFill="1" applyBorder="1" applyAlignment="1">
      <alignment horizontal="right" vertical="center"/>
    </xf>
    <xf numFmtId="0" fontId="23" fillId="0" borderId="0" xfId="12" applyFont="1" applyAlignment="1">
      <alignment vertical="center"/>
    </xf>
    <xf numFmtId="165" fontId="36" fillId="26" borderId="25" xfId="13" applyNumberFormat="1" applyFont="1" applyFill="1" applyBorder="1" applyAlignment="1">
      <alignment horizontal="right" vertical="center"/>
    </xf>
    <xf numFmtId="164" fontId="36" fillId="26" borderId="25" xfId="13" applyNumberFormat="1" applyFont="1" applyFill="1" applyBorder="1" applyAlignment="1">
      <alignment horizontal="right" vertical="center"/>
    </xf>
    <xf numFmtId="9" fontId="36" fillId="26" borderId="25" xfId="14" applyFont="1" applyFill="1" applyBorder="1" applyAlignment="1">
      <alignment horizontal="right" vertical="center"/>
    </xf>
    <xf numFmtId="165" fontId="17" fillId="19" borderId="25" xfId="13" applyNumberFormat="1" applyFont="1" applyFill="1" applyBorder="1" applyAlignment="1">
      <alignment horizontal="right" vertical="center"/>
    </xf>
    <xf numFmtId="164" fontId="17" fillId="19" borderId="25" xfId="13" applyNumberFormat="1" applyFont="1" applyFill="1" applyBorder="1" applyAlignment="1">
      <alignment horizontal="right" vertical="center"/>
    </xf>
    <xf numFmtId="9" fontId="17" fillId="19" borderId="25" xfId="14" applyFont="1" applyFill="1" applyBorder="1" applyAlignment="1">
      <alignment horizontal="right" vertical="center"/>
    </xf>
    <xf numFmtId="165" fontId="17" fillId="27" borderId="25" xfId="13" applyNumberFormat="1" applyFont="1" applyFill="1" applyBorder="1" applyAlignment="1">
      <alignment horizontal="right" vertical="center"/>
    </xf>
    <xf numFmtId="164" fontId="17" fillId="27" borderId="25" xfId="13" applyNumberFormat="1" applyFont="1" applyFill="1" applyBorder="1" applyAlignment="1">
      <alignment horizontal="right" vertical="center"/>
    </xf>
    <xf numFmtId="9" fontId="17" fillId="27" borderId="25" xfId="14" applyFont="1" applyFill="1" applyBorder="1" applyAlignment="1">
      <alignment horizontal="right" vertical="center"/>
    </xf>
    <xf numFmtId="165" fontId="17" fillId="28" borderId="25" xfId="13" applyNumberFormat="1" applyFont="1" applyFill="1" applyBorder="1" applyAlignment="1">
      <alignment horizontal="right" vertical="center"/>
    </xf>
    <xf numFmtId="164" fontId="17" fillId="28" borderId="25" xfId="13" applyNumberFormat="1" applyFont="1" applyFill="1" applyBorder="1" applyAlignment="1">
      <alignment horizontal="right" vertical="center"/>
    </xf>
    <xf numFmtId="9" fontId="17" fillId="28" borderId="25" xfId="14" applyFont="1" applyFill="1" applyBorder="1" applyAlignment="1">
      <alignment horizontal="right" vertical="center"/>
    </xf>
    <xf numFmtId="165" fontId="17" fillId="0" borderId="25" xfId="13" applyNumberFormat="1" applyFont="1" applyFill="1" applyBorder="1" applyAlignment="1">
      <alignment horizontal="right" vertical="center"/>
    </xf>
    <xf numFmtId="165" fontId="18" fillId="0" borderId="25" xfId="13" applyNumberFormat="1" applyFont="1" applyFill="1" applyBorder="1" applyAlignment="1">
      <alignment horizontal="right" vertical="center"/>
    </xf>
    <xf numFmtId="164" fontId="17" fillId="0" borderId="25" xfId="13" applyNumberFormat="1" applyFont="1" applyFill="1" applyBorder="1" applyAlignment="1">
      <alignment horizontal="right" vertical="center"/>
    </xf>
    <xf numFmtId="9" fontId="17" fillId="0" borderId="25" xfId="14" applyFont="1" applyFill="1" applyBorder="1" applyAlignment="1">
      <alignment horizontal="right" vertical="center"/>
    </xf>
    <xf numFmtId="164" fontId="18" fillId="0" borderId="25" xfId="13" applyNumberFormat="1" applyFont="1" applyFill="1" applyBorder="1" applyAlignment="1">
      <alignment horizontal="right" vertical="center"/>
    </xf>
    <xf numFmtId="49" fontId="18" fillId="0" borderId="25" xfId="2" applyNumberFormat="1" applyFont="1" applyBorder="1" applyAlignment="1">
      <alignment horizontal="left" vertical="center" wrapText="1"/>
    </xf>
    <xf numFmtId="49" fontId="18" fillId="0" borderId="25" xfId="2" applyNumberFormat="1" applyFont="1" applyBorder="1" applyAlignment="1">
      <alignment horizontal="left" vertical="center"/>
    </xf>
    <xf numFmtId="9" fontId="18" fillId="0" borderId="25" xfId="14" applyFont="1" applyFill="1" applyBorder="1" applyAlignment="1">
      <alignment horizontal="right" vertical="center"/>
    </xf>
    <xf numFmtId="165" fontId="17" fillId="14" borderId="25" xfId="13" applyNumberFormat="1" applyFont="1" applyFill="1" applyBorder="1" applyAlignment="1">
      <alignment horizontal="right" vertical="center"/>
    </xf>
    <xf numFmtId="164" fontId="17" fillId="14" borderId="25" xfId="13" applyNumberFormat="1" applyFont="1" applyFill="1" applyBorder="1" applyAlignment="1">
      <alignment horizontal="right" vertical="center"/>
    </xf>
    <xf numFmtId="9" fontId="17" fillId="14" borderId="25" xfId="14" applyFont="1" applyFill="1" applyBorder="1" applyAlignment="1">
      <alignment horizontal="right" vertical="center"/>
    </xf>
    <xf numFmtId="0" fontId="18" fillId="0" borderId="25" xfId="14" applyNumberFormat="1" applyFont="1" applyFill="1" applyBorder="1" applyAlignment="1">
      <alignment horizontal="right" vertical="center"/>
    </xf>
    <xf numFmtId="165" fontId="18" fillId="28" borderId="25" xfId="13" applyNumberFormat="1" applyFont="1" applyFill="1" applyBorder="1" applyAlignment="1">
      <alignment horizontal="right" vertical="center"/>
    </xf>
    <xf numFmtId="165" fontId="18" fillId="27" borderId="25" xfId="13" applyNumberFormat="1" applyFont="1" applyFill="1" applyBorder="1" applyAlignment="1">
      <alignment horizontal="right" vertical="center"/>
    </xf>
    <xf numFmtId="165" fontId="36" fillId="28" borderId="25" xfId="13" applyNumberFormat="1" applyFont="1" applyFill="1" applyBorder="1" applyAlignment="1">
      <alignment horizontal="right" vertical="center"/>
    </xf>
    <xf numFmtId="164" fontId="36" fillId="28" borderId="25" xfId="13" applyNumberFormat="1" applyFont="1" applyFill="1" applyBorder="1" applyAlignment="1">
      <alignment horizontal="right" vertical="center"/>
    </xf>
    <xf numFmtId="9" fontId="36" fillId="28" borderId="25" xfId="14" applyFont="1" applyFill="1" applyBorder="1" applyAlignment="1">
      <alignment horizontal="right" vertical="center"/>
    </xf>
    <xf numFmtId="0" fontId="24" fillId="0" borderId="0" xfId="12" applyFont="1" applyAlignment="1">
      <alignment vertical="center"/>
    </xf>
    <xf numFmtId="165" fontId="38" fillId="0" borderId="25" xfId="13" applyNumberFormat="1" applyFont="1" applyFill="1" applyBorder="1" applyAlignment="1">
      <alignment horizontal="right" vertical="center"/>
    </xf>
    <xf numFmtId="164" fontId="38" fillId="0" borderId="25" xfId="13" applyNumberFormat="1" applyFont="1" applyFill="1" applyBorder="1" applyAlignment="1">
      <alignment horizontal="right" vertical="center"/>
    </xf>
    <xf numFmtId="9" fontId="38" fillId="0" borderId="25" xfId="14" applyFont="1" applyFill="1" applyBorder="1" applyAlignment="1">
      <alignment horizontal="right" vertical="center"/>
    </xf>
    <xf numFmtId="165" fontId="36" fillId="0" borderId="25" xfId="13" applyNumberFormat="1" applyFont="1" applyFill="1" applyBorder="1" applyAlignment="1">
      <alignment horizontal="right" vertical="center"/>
    </xf>
    <xf numFmtId="164" fontId="36" fillId="0" borderId="25" xfId="13" applyNumberFormat="1" applyFont="1" applyFill="1" applyBorder="1" applyAlignment="1">
      <alignment horizontal="right" vertical="center"/>
    </xf>
    <xf numFmtId="9" fontId="36" fillId="0" borderId="25" xfId="14" applyFont="1" applyFill="1" applyBorder="1" applyAlignment="1">
      <alignment horizontal="right" vertical="center"/>
    </xf>
    <xf numFmtId="165" fontId="38" fillId="25" borderId="25" xfId="13" applyNumberFormat="1" applyFont="1" applyFill="1" applyBorder="1" applyAlignment="1">
      <alignment horizontal="right" vertical="center"/>
    </xf>
    <xf numFmtId="164" fontId="38" fillId="25" borderId="25" xfId="13" applyNumberFormat="1" applyFont="1" applyFill="1" applyBorder="1" applyAlignment="1">
      <alignment horizontal="right" vertical="center"/>
    </xf>
    <xf numFmtId="9" fontId="38" fillId="25" borderId="25" xfId="14" applyFont="1" applyFill="1" applyBorder="1" applyAlignment="1">
      <alignment horizontal="right" vertical="center"/>
    </xf>
    <xf numFmtId="165" fontId="38" fillId="26" borderId="25" xfId="13" applyNumberFormat="1" applyFont="1" applyFill="1" applyBorder="1" applyAlignment="1">
      <alignment horizontal="right" vertical="center"/>
    </xf>
    <xf numFmtId="164" fontId="38" fillId="26" borderId="25" xfId="13" applyNumberFormat="1" applyFont="1" applyFill="1" applyBorder="1" applyAlignment="1">
      <alignment horizontal="right" vertical="center"/>
    </xf>
    <xf numFmtId="9" fontId="38" fillId="26" borderId="25" xfId="14" applyFont="1" applyFill="1" applyBorder="1" applyAlignment="1">
      <alignment horizontal="right" vertical="center"/>
    </xf>
    <xf numFmtId="172" fontId="36" fillId="25" borderId="25" xfId="13" applyNumberFormat="1" applyFont="1" applyFill="1" applyBorder="1" applyAlignment="1">
      <alignment horizontal="left" vertical="center"/>
    </xf>
    <xf numFmtId="165" fontId="18" fillId="0" borderId="0" xfId="13" applyNumberFormat="1" applyFont="1" applyFill="1" applyBorder="1" applyAlignment="1">
      <alignment horizontal="right" vertical="center"/>
    </xf>
    <xf numFmtId="164" fontId="18" fillId="0" borderId="0" xfId="13" applyNumberFormat="1" applyFont="1" applyFill="1" applyBorder="1" applyAlignment="1">
      <alignment horizontal="right" vertical="center"/>
    </xf>
    <xf numFmtId="10" fontId="18" fillId="0" borderId="0" xfId="14" applyNumberFormat="1" applyFont="1" applyFill="1" applyBorder="1" applyAlignment="1">
      <alignment horizontal="right" vertical="center"/>
    </xf>
    <xf numFmtId="165" fontId="17" fillId="0" borderId="0" xfId="13" applyNumberFormat="1" applyFont="1" applyFill="1" applyBorder="1" applyAlignment="1">
      <alignment horizontal="right" vertical="center"/>
    </xf>
    <xf numFmtId="164" fontId="17" fillId="0" borderId="0" xfId="13" applyNumberFormat="1" applyFont="1" applyFill="1" applyBorder="1" applyAlignment="1">
      <alignment horizontal="right" vertical="center"/>
    </xf>
    <xf numFmtId="10" fontId="17" fillId="0" borderId="0" xfId="14" applyNumberFormat="1" applyFont="1" applyFill="1" applyBorder="1" applyAlignment="1">
      <alignment horizontal="right" vertical="center"/>
    </xf>
    <xf numFmtId="43" fontId="17" fillId="0" borderId="0" xfId="13" applyFont="1" applyFill="1" applyBorder="1" applyAlignment="1">
      <alignment horizontal="right" vertical="center"/>
    </xf>
    <xf numFmtId="43" fontId="18" fillId="0" borderId="0" xfId="13" applyFont="1" applyFill="1" applyBorder="1" applyAlignment="1">
      <alignment horizontal="right" vertical="center"/>
    </xf>
    <xf numFmtId="164" fontId="1" fillId="0" borderId="0" xfId="12" applyNumberFormat="1" applyAlignment="1">
      <alignment vertical="center"/>
    </xf>
    <xf numFmtId="49" fontId="37" fillId="29" borderId="16" xfId="0" applyNumberFormat="1" applyFont="1" applyFill="1" applyBorder="1" applyAlignment="1">
      <alignment horizontal="center" vertical="center"/>
    </xf>
    <xf numFmtId="0" fontId="39" fillId="29" borderId="16" xfId="0" applyFont="1" applyFill="1" applyBorder="1"/>
    <xf numFmtId="164" fontId="39" fillId="29" borderId="16" xfId="13" applyNumberFormat="1" applyFont="1" applyFill="1" applyBorder="1" applyAlignment="1">
      <alignment horizontal="center"/>
    </xf>
    <xf numFmtId="0" fontId="40" fillId="0" borderId="24" xfId="0" applyFont="1" applyBorder="1" applyAlignment="1">
      <alignment horizontal="left" vertical="center"/>
    </xf>
    <xf numFmtId="0" fontId="41" fillId="0" borderId="0" xfId="0" applyFont="1"/>
    <xf numFmtId="49" fontId="42" fillId="6" borderId="16" xfId="0" applyNumberFormat="1" applyFont="1" applyFill="1" applyBorder="1" applyAlignment="1">
      <alignment horizontal="center" vertical="center"/>
    </xf>
    <xf numFmtId="0" fontId="43" fillId="6" borderId="16" xfId="0" applyFont="1" applyFill="1" applyBorder="1"/>
    <xf numFmtId="164" fontId="43" fillId="6" borderId="16" xfId="13" applyNumberFormat="1" applyFont="1" applyFill="1" applyBorder="1" applyAlignment="1">
      <alignment horizontal="center"/>
    </xf>
    <xf numFmtId="0" fontId="38" fillId="0" borderId="24" xfId="0" applyFont="1" applyBorder="1" applyAlignment="1">
      <alignment horizontal="left" vertical="center"/>
    </xf>
    <xf numFmtId="0" fontId="44" fillId="0" borderId="0" xfId="0" applyFont="1"/>
    <xf numFmtId="0" fontId="42" fillId="6" borderId="16" xfId="0" applyFont="1" applyFill="1" applyBorder="1" applyAlignment="1">
      <alignment horizontal="center" vertical="center"/>
    </xf>
    <xf numFmtId="0" fontId="15" fillId="19" borderId="16" xfId="0" applyFont="1" applyFill="1" applyBorder="1" applyAlignment="1">
      <alignment horizontal="center" vertical="center"/>
    </xf>
    <xf numFmtId="49" fontId="15" fillId="19" borderId="16" xfId="0" applyNumberFormat="1" applyFont="1" applyFill="1" applyBorder="1" applyAlignment="1">
      <alignment horizontal="center" vertical="center"/>
    </xf>
    <xf numFmtId="49" fontId="42" fillId="19" borderId="16" xfId="0" applyNumberFormat="1" applyFont="1" applyFill="1" applyBorder="1" applyAlignment="1">
      <alignment horizontal="center" vertical="center"/>
    </xf>
    <xf numFmtId="0" fontId="43" fillId="19" borderId="16" xfId="0" applyFont="1" applyFill="1" applyBorder="1"/>
    <xf numFmtId="164" fontId="45" fillId="19" borderId="16" xfId="13" applyNumberFormat="1" applyFont="1" applyFill="1" applyBorder="1" applyAlignment="1">
      <alignment horizontal="center"/>
    </xf>
    <xf numFmtId="0" fontId="46" fillId="0" borderId="0" xfId="0" applyFont="1"/>
    <xf numFmtId="0" fontId="42" fillId="19" borderId="16" xfId="0" applyFont="1" applyFill="1" applyBorder="1" applyAlignment="1">
      <alignment horizontal="center" vertical="center"/>
    </xf>
    <xf numFmtId="164" fontId="43" fillId="19" borderId="16" xfId="13" applyNumberFormat="1" applyFont="1" applyFill="1" applyBorder="1" applyAlignment="1">
      <alignment horizontal="center"/>
    </xf>
    <xf numFmtId="0" fontId="15" fillId="0" borderId="16" xfId="0" applyFont="1" applyBorder="1" applyAlignment="1">
      <alignment horizontal="center" vertical="center"/>
    </xf>
    <xf numFmtId="49" fontId="15" fillId="0" borderId="16" xfId="0" applyNumberFormat="1" applyFont="1" applyBorder="1" applyAlignment="1">
      <alignment horizontal="center" vertical="center"/>
    </xf>
    <xf numFmtId="49" fontId="42" fillId="0" borderId="16" xfId="0" applyNumberFormat="1" applyFont="1" applyBorder="1" applyAlignment="1">
      <alignment horizontal="center" vertical="center"/>
    </xf>
    <xf numFmtId="0" fontId="45" fillId="0" borderId="16" xfId="0" applyFont="1" applyBorder="1"/>
    <xf numFmtId="164" fontId="45" fillId="0" borderId="16" xfId="13" applyNumberFormat="1" applyFont="1" applyBorder="1" applyAlignment="1">
      <alignment horizontal="center"/>
    </xf>
    <xf numFmtId="0" fontId="42" fillId="30" borderId="16" xfId="0" applyFont="1" applyFill="1" applyBorder="1" applyAlignment="1">
      <alignment horizontal="center" vertical="center"/>
    </xf>
    <xf numFmtId="49" fontId="42" fillId="30" borderId="16" xfId="0" applyNumberFormat="1" applyFont="1" applyFill="1" applyBorder="1" applyAlignment="1">
      <alignment horizontal="center" vertical="center"/>
    </xf>
    <xf numFmtId="0" fontId="43" fillId="30" borderId="16" xfId="0" applyFont="1" applyFill="1" applyBorder="1"/>
    <xf numFmtId="164" fontId="43" fillId="30" borderId="16" xfId="13" applyNumberFormat="1" applyFont="1" applyFill="1" applyBorder="1" applyAlignment="1">
      <alignment horizontal="center"/>
    </xf>
    <xf numFmtId="0" fontId="42" fillId="0" borderId="16" xfId="0" applyFont="1" applyBorder="1" applyAlignment="1">
      <alignment horizontal="center" vertical="center"/>
    </xf>
    <xf numFmtId="164" fontId="43" fillId="0" borderId="16" xfId="13" applyNumberFormat="1" applyFont="1" applyFill="1" applyBorder="1" applyAlignment="1">
      <alignment horizontal="center"/>
    </xf>
    <xf numFmtId="166" fontId="39" fillId="29" borderId="16" xfId="13" applyNumberFormat="1" applyFont="1" applyFill="1" applyBorder="1" applyAlignment="1">
      <alignment horizontal="center"/>
    </xf>
    <xf numFmtId="0" fontId="47" fillId="31" borderId="16" xfId="0" applyFont="1" applyFill="1" applyBorder="1" applyAlignment="1">
      <alignment vertical="center"/>
    </xf>
    <xf numFmtId="167" fontId="43" fillId="6" borderId="16" xfId="13" applyNumberFormat="1" applyFont="1" applyFill="1" applyBorder="1" applyAlignment="1">
      <alignment horizontal="center"/>
    </xf>
    <xf numFmtId="164" fontId="45" fillId="19" borderId="16" xfId="13" applyNumberFormat="1" applyFont="1" applyFill="1" applyBorder="1"/>
    <xf numFmtId="167" fontId="45" fillId="19" borderId="16" xfId="13" applyNumberFormat="1" applyFont="1" applyFill="1" applyBorder="1"/>
    <xf numFmtId="167" fontId="45" fillId="19" borderId="16" xfId="13" applyNumberFormat="1" applyFont="1" applyFill="1" applyBorder="1" applyAlignment="1">
      <alignment horizontal="center"/>
    </xf>
    <xf numFmtId="0" fontId="49" fillId="0" borderId="21" xfId="0" applyFont="1" applyBorder="1" applyAlignment="1">
      <alignment horizontal="center" vertical="center"/>
    </xf>
    <xf numFmtId="49" fontId="49" fillId="9" borderId="23" xfId="0" applyNumberFormat="1" applyFont="1" applyFill="1" applyBorder="1" applyAlignment="1">
      <alignment horizontal="center" vertical="center" wrapText="1"/>
    </xf>
    <xf numFmtId="49" fontId="49" fillId="9" borderId="23" xfId="0" quotePrefix="1" applyNumberFormat="1" applyFont="1" applyFill="1" applyBorder="1" applyAlignment="1">
      <alignment horizontal="center" vertical="center" wrapText="1"/>
    </xf>
    <xf numFmtId="49" fontId="49" fillId="0" borderId="17" xfId="0" applyNumberFormat="1" applyFont="1" applyBorder="1" applyAlignment="1">
      <alignment horizontal="center" vertical="center" wrapText="1"/>
    </xf>
    <xf numFmtId="164" fontId="49" fillId="9" borderId="16" xfId="0" applyNumberFormat="1" applyFont="1" applyFill="1" applyBorder="1" applyAlignment="1">
      <alignment horizontal="center" vertical="center" wrapText="1"/>
    </xf>
    <xf numFmtId="49" fontId="49" fillId="9" borderId="16" xfId="0" applyNumberFormat="1" applyFont="1" applyFill="1" applyBorder="1" applyAlignment="1">
      <alignment horizontal="center" vertical="center" wrapText="1"/>
    </xf>
    <xf numFmtId="0" fontId="48" fillId="32" borderId="16" xfId="0" applyFont="1" applyFill="1" applyBorder="1" applyAlignment="1">
      <alignment vertical="center"/>
    </xf>
    <xf numFmtId="169" fontId="25" fillId="23" borderId="16" xfId="0" applyNumberFormat="1" applyFont="1" applyFill="1" applyBorder="1"/>
    <xf numFmtId="10" fontId="18" fillId="0" borderId="25" xfId="14" applyNumberFormat="1" applyFont="1" applyFill="1" applyBorder="1" applyAlignment="1">
      <alignment horizontal="right" vertical="center"/>
    </xf>
    <xf numFmtId="168" fontId="7" fillId="0" borderId="0" xfId="3" applyNumberFormat="1" applyFont="1" applyAlignment="1">
      <alignment vertical="center"/>
    </xf>
    <xf numFmtId="168" fontId="7" fillId="0" borderId="0" xfId="0" applyNumberFormat="1" applyFont="1" applyAlignment="1">
      <alignment vertical="center"/>
    </xf>
    <xf numFmtId="2" fontId="1" fillId="0" borderId="0" xfId="12" applyNumberFormat="1" applyAlignment="1">
      <alignment vertical="center"/>
    </xf>
    <xf numFmtId="43" fontId="50" fillId="0" borderId="0" xfId="0" applyNumberFormat="1" applyFont="1"/>
    <xf numFmtId="43" fontId="25" fillId="0" borderId="0" xfId="0" applyNumberFormat="1" applyFont="1"/>
    <xf numFmtId="0" fontId="25" fillId="33" borderId="16" xfId="0" applyFont="1" applyFill="1" applyBorder="1" applyAlignment="1">
      <alignment horizontal="center" vertical="center"/>
    </xf>
    <xf numFmtId="169" fontId="51" fillId="0" borderId="16" xfId="0" applyNumberFormat="1" applyFont="1" applyBorder="1"/>
    <xf numFmtId="49" fontId="25" fillId="33" borderId="16" xfId="0" applyNumberFormat="1" applyFont="1" applyFill="1" applyBorder="1" applyAlignment="1">
      <alignment horizontal="center" vertical="center"/>
    </xf>
    <xf numFmtId="49" fontId="32" fillId="33" borderId="16" xfId="0" applyNumberFormat="1" applyFont="1" applyFill="1" applyBorder="1" applyAlignment="1">
      <alignment horizontal="center" vertical="center"/>
    </xf>
    <xf numFmtId="169" fontId="25" fillId="0" borderId="16" xfId="0" applyNumberFormat="1" applyFont="1" applyBorder="1"/>
    <xf numFmtId="49" fontId="13" fillId="13" borderId="16" xfId="3" quotePrefix="1" applyNumberFormat="1" applyFont="1" applyFill="1" applyBorder="1" applyAlignment="1">
      <alignment horizontal="center" vertical="center" wrapText="1"/>
    </xf>
    <xf numFmtId="49" fontId="13" fillId="13" borderId="22" xfId="3" quotePrefix="1" applyNumberFormat="1" applyFont="1" applyFill="1" applyBorder="1" applyAlignment="1">
      <alignment horizontal="center" vertical="center" wrapText="1"/>
    </xf>
    <xf numFmtId="49" fontId="13" fillId="13" borderId="20" xfId="3" quotePrefix="1" applyNumberFormat="1" applyFont="1" applyFill="1" applyBorder="1" applyAlignment="1">
      <alignment horizontal="center" vertical="center" wrapText="1"/>
    </xf>
    <xf numFmtId="49" fontId="13" fillId="13" borderId="24" xfId="3" quotePrefix="1" applyNumberFormat="1" applyFont="1" applyFill="1" applyBorder="1" applyAlignment="1">
      <alignment horizontal="center" vertical="center" wrapText="1"/>
    </xf>
    <xf numFmtId="49" fontId="13" fillId="14" borderId="16" xfId="3" quotePrefix="1" applyNumberFormat="1" applyFont="1" applyFill="1" applyBorder="1" applyAlignment="1">
      <alignment horizontal="center" vertical="center" wrapText="1"/>
    </xf>
    <xf numFmtId="0" fontId="13" fillId="14" borderId="16" xfId="3" applyFont="1" applyFill="1" applyBorder="1" applyAlignment="1">
      <alignment vertical="center"/>
    </xf>
    <xf numFmtId="0" fontId="8" fillId="2" borderId="1" xfId="0" applyFont="1" applyFill="1" applyBorder="1" applyAlignment="1">
      <alignment horizontal="center" vertical="center" wrapText="1"/>
    </xf>
    <xf numFmtId="0" fontId="9" fillId="0" borderId="2" xfId="0" applyFont="1" applyBorder="1"/>
    <xf numFmtId="0" fontId="9" fillId="0" borderId="3" xfId="0" applyFont="1" applyBorder="1"/>
    <xf numFmtId="0" fontId="13" fillId="0" borderId="10" xfId="0" applyFont="1" applyBorder="1" applyAlignment="1">
      <alignment horizontal="center" vertical="center"/>
    </xf>
    <xf numFmtId="0" fontId="9" fillId="0" borderId="10" xfId="0" applyFont="1" applyBorder="1"/>
    <xf numFmtId="0" fontId="13" fillId="3" borderId="11" xfId="0" applyFont="1" applyFill="1" applyBorder="1" applyAlignment="1">
      <alignment horizontal="center" vertical="center" wrapText="1"/>
    </xf>
    <xf numFmtId="0" fontId="9" fillId="0" borderId="12" xfId="0" applyFont="1" applyBorder="1"/>
    <xf numFmtId="0" fontId="13" fillId="3" borderId="1" xfId="0" applyFont="1" applyFill="1" applyBorder="1" applyAlignment="1">
      <alignment horizontal="center" vertical="center" wrapText="1"/>
    </xf>
    <xf numFmtId="0" fontId="17" fillId="0" borderId="46" xfId="2" applyFont="1" applyBorder="1" applyAlignment="1">
      <alignment horizontal="center" vertical="center" wrapText="1"/>
    </xf>
    <xf numFmtId="0" fontId="17" fillId="0" borderId="43" xfId="2" applyFont="1" applyBorder="1" applyAlignment="1">
      <alignment horizontal="center" vertical="center" wrapText="1"/>
    </xf>
    <xf numFmtId="0" fontId="20" fillId="0" borderId="30" xfId="2" applyBorder="1" applyAlignment="1">
      <alignment horizontal="center" vertical="center"/>
    </xf>
    <xf numFmtId="0" fontId="20" fillId="0" borderId="31" xfId="2" applyBorder="1" applyAlignment="1">
      <alignment horizontal="center" vertical="center"/>
    </xf>
    <xf numFmtId="0" fontId="1" fillId="0" borderId="31" xfId="2" applyFont="1" applyBorder="1" applyAlignment="1">
      <alignment horizontal="center" vertical="center"/>
    </xf>
    <xf numFmtId="0" fontId="20" fillId="0" borderId="32" xfId="2" applyBorder="1" applyAlignment="1">
      <alignment horizontal="center" vertical="center"/>
    </xf>
    <xf numFmtId="0" fontId="35" fillId="0" borderId="33" xfId="2" applyFont="1" applyBorder="1" applyAlignment="1">
      <alignment horizontal="center" vertical="center"/>
    </xf>
    <xf numFmtId="0" fontId="35" fillId="0" borderId="34" xfId="2" applyFont="1" applyBorder="1" applyAlignment="1">
      <alignment horizontal="center" vertical="center"/>
    </xf>
    <xf numFmtId="0" fontId="20" fillId="0" borderId="34" xfId="2" applyBorder="1" applyAlignment="1">
      <alignment horizontal="center" vertical="center"/>
    </xf>
    <xf numFmtId="0" fontId="35" fillId="0" borderId="35" xfId="2" applyFont="1" applyBorder="1" applyAlignment="1">
      <alignment horizontal="center" vertical="center"/>
    </xf>
    <xf numFmtId="0" fontId="35" fillId="0" borderId="36" xfId="2" applyFont="1" applyBorder="1" applyAlignment="1">
      <alignment horizontal="center" vertical="center"/>
    </xf>
    <xf numFmtId="0" fontId="35" fillId="0" borderId="0" xfId="2" applyFont="1" applyAlignment="1">
      <alignment horizontal="center" vertical="center"/>
    </xf>
    <xf numFmtId="0" fontId="20" fillId="0" borderId="0" xfId="2" applyAlignment="1">
      <alignment horizontal="center" vertical="center"/>
    </xf>
    <xf numFmtId="0" fontId="35" fillId="0" borderId="37" xfId="2" applyFont="1" applyBorder="1" applyAlignment="1">
      <alignment horizontal="center" vertical="center"/>
    </xf>
    <xf numFmtId="0" fontId="35" fillId="0" borderId="38" xfId="2" applyFont="1" applyBorder="1" applyAlignment="1">
      <alignment horizontal="center" vertical="center"/>
    </xf>
    <xf numFmtId="0" fontId="35" fillId="0" borderId="39" xfId="2" applyFont="1" applyBorder="1" applyAlignment="1">
      <alignment horizontal="center" vertical="center"/>
    </xf>
    <xf numFmtId="0" fontId="20" fillId="0" borderId="39" xfId="2" applyBorder="1" applyAlignment="1">
      <alignment horizontal="center" vertical="center"/>
    </xf>
    <xf numFmtId="0" fontId="35" fillId="0" borderId="40" xfId="2" applyFont="1" applyBorder="1" applyAlignment="1">
      <alignment horizontal="center" vertical="center"/>
    </xf>
    <xf numFmtId="0" fontId="16" fillId="0" borderId="41" xfId="12" applyFont="1" applyBorder="1" applyAlignment="1">
      <alignment horizontal="center" vertical="center" wrapText="1"/>
    </xf>
    <xf numFmtId="0" fontId="16" fillId="0" borderId="41" xfId="12" applyFont="1" applyBorder="1" applyAlignment="1">
      <alignment horizontal="center" vertical="center"/>
    </xf>
    <xf numFmtId="0" fontId="16" fillId="0" borderId="42" xfId="12" applyFont="1" applyBorder="1" applyAlignment="1">
      <alignment horizontal="center" vertical="center"/>
    </xf>
    <xf numFmtId="49" fontId="17" fillId="0" borderId="43" xfId="2" applyNumberFormat="1" applyFont="1" applyBorder="1" applyAlignment="1">
      <alignment horizontal="center" vertical="center" wrapText="1"/>
    </xf>
    <xf numFmtId="49" fontId="17" fillId="0" borderId="25" xfId="2" applyNumberFormat="1" applyFont="1" applyBorder="1" applyAlignment="1">
      <alignment horizontal="center" vertical="center" wrapText="1"/>
    </xf>
    <xf numFmtId="49" fontId="36" fillId="0" borderId="43" xfId="2" applyNumberFormat="1" applyFont="1" applyBorder="1" applyAlignment="1">
      <alignment horizontal="center" vertical="center" wrapText="1"/>
    </xf>
    <xf numFmtId="49" fontId="17" fillId="0" borderId="44" xfId="2" applyNumberFormat="1" applyFont="1" applyBorder="1" applyAlignment="1">
      <alignment horizontal="center" vertical="center" wrapText="1"/>
    </xf>
    <xf numFmtId="49" fontId="17" fillId="0" borderId="41" xfId="2" applyNumberFormat="1" applyFont="1" applyBorder="1" applyAlignment="1">
      <alignment horizontal="center" vertical="center" wrapText="1"/>
    </xf>
    <xf numFmtId="49" fontId="17" fillId="0" borderId="42" xfId="2" applyNumberFormat="1" applyFont="1" applyBorder="1" applyAlignment="1">
      <alignment horizontal="center" vertical="center" wrapText="1"/>
    </xf>
    <xf numFmtId="49" fontId="17" fillId="23" borderId="45" xfId="2" applyNumberFormat="1" applyFont="1" applyFill="1" applyBorder="1" applyAlignment="1">
      <alignment horizontal="center" vertical="center" wrapText="1"/>
    </xf>
    <xf numFmtId="49" fontId="17" fillId="23" borderId="43" xfId="2" applyNumberFormat="1" applyFont="1" applyFill="1" applyBorder="1" applyAlignment="1">
      <alignment horizontal="center" vertical="center" wrapText="1"/>
    </xf>
    <xf numFmtId="164" fontId="17" fillId="0" borderId="43" xfId="2" applyNumberFormat="1" applyFont="1" applyBorder="1" applyAlignment="1">
      <alignment horizontal="center" vertical="center" wrapText="1"/>
    </xf>
    <xf numFmtId="164" fontId="17" fillId="0" borderId="25" xfId="2" applyNumberFormat="1" applyFont="1" applyBorder="1" applyAlignment="1">
      <alignment horizontal="center" vertical="center" wrapText="1"/>
    </xf>
    <xf numFmtId="49" fontId="17" fillId="0" borderId="45" xfId="2" applyNumberFormat="1" applyFont="1" applyBorder="1" applyAlignment="1">
      <alignment horizontal="center" vertical="center" wrapText="1"/>
    </xf>
    <xf numFmtId="49" fontId="17" fillId="0" borderId="46" xfId="2" applyNumberFormat="1" applyFont="1" applyBorder="1" applyAlignment="1">
      <alignment horizontal="center" vertical="center"/>
    </xf>
    <xf numFmtId="49" fontId="17" fillId="0" borderId="43" xfId="2" applyNumberFormat="1" applyFont="1" applyBorder="1" applyAlignment="1">
      <alignment horizontal="center" vertical="center"/>
    </xf>
    <xf numFmtId="0" fontId="13" fillId="4" borderId="1" xfId="0" applyFont="1" applyFill="1" applyBorder="1" applyAlignment="1">
      <alignment horizontal="center" vertical="center"/>
    </xf>
    <xf numFmtId="0" fontId="13" fillId="2" borderId="11" xfId="0" quotePrefix="1" applyFont="1" applyFill="1" applyBorder="1" applyAlignment="1">
      <alignment horizontal="center" vertical="center" wrapText="1"/>
    </xf>
    <xf numFmtId="0" fontId="13" fillId="2" borderId="1" xfId="0" applyFont="1" applyFill="1" applyBorder="1" applyAlignment="1">
      <alignment horizontal="center" vertical="center" wrapText="1"/>
    </xf>
    <xf numFmtId="49" fontId="49" fillId="0" borderId="16" xfId="0" quotePrefix="1" applyNumberFormat="1" applyFont="1" applyBorder="1" applyAlignment="1">
      <alignment horizontal="center" vertical="center" wrapText="1"/>
    </xf>
    <xf numFmtId="0" fontId="26" fillId="0" borderId="16" xfId="0" applyFont="1" applyBorder="1"/>
    <xf numFmtId="0" fontId="26" fillId="0" borderId="18" xfId="0" applyFont="1" applyBorder="1" applyAlignment="1">
      <alignment horizontal="center"/>
    </xf>
    <xf numFmtId="0" fontId="26" fillId="0" borderId="18" xfId="0" applyFont="1" applyBorder="1"/>
    <xf numFmtId="0" fontId="49" fillId="9" borderId="19" xfId="0" applyFont="1" applyFill="1" applyBorder="1" applyAlignment="1">
      <alignment horizontal="center" vertical="center" wrapText="1"/>
    </xf>
    <xf numFmtId="0" fontId="26" fillId="0" borderId="20" xfId="0" applyFont="1" applyBorder="1"/>
    <xf numFmtId="0" fontId="26" fillId="0" borderId="21" xfId="0" applyFont="1" applyBorder="1"/>
    <xf numFmtId="49" fontId="49" fillId="9" borderId="16" xfId="0" quotePrefix="1" applyNumberFormat="1" applyFont="1" applyFill="1" applyBorder="1" applyAlignment="1">
      <alignment horizontal="center" vertical="center" wrapText="1"/>
    </xf>
    <xf numFmtId="0" fontId="22" fillId="19" borderId="0" xfId="7" applyFont="1" applyFill="1" applyAlignment="1">
      <alignment horizontal="center" vertical="center" wrapText="1"/>
    </xf>
    <xf numFmtId="0" fontId="23" fillId="20" borderId="26" xfId="7" applyFont="1" applyFill="1" applyBorder="1" applyAlignment="1">
      <alignment horizontal="center" vertical="center"/>
    </xf>
    <xf numFmtId="0" fontId="23" fillId="21" borderId="26" xfId="7" applyFont="1" applyFill="1" applyBorder="1" applyAlignment="1">
      <alignment horizontal="center" vertical="center"/>
    </xf>
    <xf numFmtId="168" fontId="52" fillId="0" borderId="16" xfId="1" applyNumberFormat="1" applyFont="1" applyFill="1" applyBorder="1" applyAlignment="1">
      <alignment horizontal="right" vertical="center"/>
    </xf>
    <xf numFmtId="168" fontId="53" fillId="17" borderId="16" xfId="1" applyNumberFormat="1" applyFont="1" applyFill="1" applyBorder="1" applyAlignment="1">
      <alignment horizontal="right" vertical="center"/>
    </xf>
    <xf numFmtId="169" fontId="52" fillId="0" borderId="16" xfId="0" applyNumberFormat="1" applyFont="1" applyBorder="1"/>
    <xf numFmtId="168" fontId="53" fillId="15" borderId="16" xfId="1" applyNumberFormat="1" applyFont="1" applyFill="1" applyBorder="1" applyAlignment="1">
      <alignment horizontal="right" vertical="center"/>
    </xf>
    <xf numFmtId="168" fontId="53" fillId="16" borderId="16" xfId="1" applyNumberFormat="1" applyFont="1" applyFill="1" applyBorder="1" applyAlignment="1">
      <alignment horizontal="right" vertical="center"/>
    </xf>
  </cellXfs>
  <cellStyles count="16">
    <cellStyle name="Hipervínculo" xfId="6" builtinId="8"/>
    <cellStyle name="Millares" xfId="1" builtinId="3"/>
    <cellStyle name="Millares 2" xfId="10" xr:uid="{00000000-0005-0000-0000-000002000000}"/>
    <cellStyle name="Millares 2 2" xfId="5" xr:uid="{00000000-0005-0000-0000-000003000000}"/>
    <cellStyle name="Millares 3" xfId="13" xr:uid="{00000000-0005-0000-0000-000004000000}"/>
    <cellStyle name="Moneda 2" xfId="8" xr:uid="{00000000-0005-0000-0000-000005000000}"/>
    <cellStyle name="Moneda 3" xfId="15" xr:uid="{00000000-0005-0000-0000-000006000000}"/>
    <cellStyle name="Normal" xfId="0" builtinId="0"/>
    <cellStyle name="Normal 2" xfId="2" xr:uid="{00000000-0005-0000-0000-000008000000}"/>
    <cellStyle name="Normal 3" xfId="3" xr:uid="{00000000-0005-0000-0000-000009000000}"/>
    <cellStyle name="Normal 3 2" xfId="4" xr:uid="{00000000-0005-0000-0000-00000A000000}"/>
    <cellStyle name="Normal 4" xfId="7" xr:uid="{00000000-0005-0000-0000-00000B000000}"/>
    <cellStyle name="Normal 5" xfId="9" xr:uid="{00000000-0005-0000-0000-00000C000000}"/>
    <cellStyle name="Normal 6" xfId="12" xr:uid="{00000000-0005-0000-0000-00000D000000}"/>
    <cellStyle name="Porcentaje 2" xfId="11" xr:uid="{00000000-0005-0000-0000-00000E000000}"/>
    <cellStyle name="Porcentaje 3" xfId="14" xr:uid="{00000000-0005-0000-0000-00000F000000}"/>
  </cellStyles>
  <dxfs count="1">
    <dxf>
      <font>
        <color rgb="FF9C0006"/>
      </font>
      <fill>
        <patternFill>
          <bgColor rgb="FFFFC7CE"/>
        </patternFill>
      </fill>
    </dxf>
  </dxfs>
  <tableStyles count="0" defaultTableStyle="TableStyleMedium2" defaultPivotStyle="PivotStyleLight16"/>
  <colors>
    <mruColors>
      <color rgb="FFCCFFCC"/>
      <color rgb="FFDEEAF6"/>
      <color rgb="FFFFE7FF"/>
      <color rgb="FFE1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2486025</xdr:colOff>
      <xdr:row>0</xdr:row>
      <xdr:rowOff>561975</xdr:rowOff>
    </xdr:from>
    <xdr:ext cx="4733925" cy="8286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2983800" y="3370425"/>
          <a:ext cx="4724400" cy="81915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8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400">
              <a:solidFill>
                <a:schemeClr val="accent6"/>
              </a:solidFill>
              <a:latin typeface="Arial Narrow"/>
              <a:ea typeface="Arial Narrow"/>
              <a:cs typeface="Arial Narrow"/>
              <a:sym typeface="Arial Narrow"/>
            </a:rPr>
            <a:t>Dirección de Ordenamiento Ambiental Territorial y Sistema Nacional Ambiental.</a:t>
          </a:r>
          <a:endParaRPr sz="1400"/>
        </a:p>
      </xdr:txBody>
    </xdr:sp>
    <xdr:clientData fLocksWithSheet="0"/>
  </xdr:oneCellAnchor>
  <xdr:oneCellAnchor>
    <xdr:from>
      <xdr:col>0</xdr:col>
      <xdr:colOff>0</xdr:colOff>
      <xdr:row>0</xdr:row>
      <xdr:rowOff>171450</xdr:rowOff>
    </xdr:from>
    <xdr:ext cx="2771775" cy="12192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2714625</xdr:colOff>
      <xdr:row>0</xdr:row>
      <xdr:rowOff>219075</xdr:rowOff>
    </xdr:from>
    <xdr:ext cx="5829300" cy="609600"/>
    <xdr:sp macro="" textlink="">
      <xdr:nvSpPr>
        <xdr:cNvPr id="4" name="Shape 4">
          <a:extLst>
            <a:ext uri="{FF2B5EF4-FFF2-40B4-BE49-F238E27FC236}">
              <a16:creationId xmlns:a16="http://schemas.microsoft.com/office/drawing/2014/main" id="{00000000-0008-0000-0100-000004000000}"/>
            </a:ext>
          </a:extLst>
        </xdr:cNvPr>
        <xdr:cNvSpPr txBox="1"/>
      </xdr:nvSpPr>
      <xdr:spPr>
        <a:xfrm>
          <a:off x="2436113" y="3479963"/>
          <a:ext cx="5819775" cy="600075"/>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100">
              <a:solidFill>
                <a:schemeClr val="accent6"/>
              </a:solidFill>
              <a:latin typeface="Arial Narrow"/>
              <a:ea typeface="Arial Narrow"/>
              <a:cs typeface="Arial Narrow"/>
              <a:sym typeface="Arial Narrow"/>
            </a:rPr>
            <a:t>Dirección General de Ordenamiento Ambiental Territorial y Sistema Nacional Ambiental</a:t>
          </a:r>
          <a:endParaRPr sz="1400"/>
        </a:p>
      </xdr:txBody>
    </xdr:sp>
    <xdr:clientData fLocksWithSheet="0"/>
  </xdr:oneCellAnchor>
  <xdr:oneCellAnchor>
    <xdr:from>
      <xdr:col>0</xdr:col>
      <xdr:colOff>0</xdr:colOff>
      <xdr:row>0</xdr:row>
      <xdr:rowOff>0</xdr:rowOff>
    </xdr:from>
    <xdr:ext cx="2305050" cy="10001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xdr:from>
      <xdr:col>13</xdr:col>
      <xdr:colOff>692934</xdr:colOff>
      <xdr:row>0</xdr:row>
      <xdr:rowOff>334414</xdr:rowOff>
    </xdr:from>
    <xdr:to>
      <xdr:col>16</xdr:col>
      <xdr:colOff>248908</xdr:colOff>
      <xdr:row>0</xdr:row>
      <xdr:rowOff>942109</xdr:rowOff>
    </xdr:to>
    <xdr:sp macro="" textlink="">
      <xdr:nvSpPr>
        <xdr:cNvPr id="2" name="3 CuadroTexto">
          <a:extLst>
            <a:ext uri="{FF2B5EF4-FFF2-40B4-BE49-F238E27FC236}">
              <a16:creationId xmlns:a16="http://schemas.microsoft.com/office/drawing/2014/main" id="{6AFDA3EE-C6B7-4D13-970D-F1C97A186543}"/>
            </a:ext>
          </a:extLst>
        </xdr:cNvPr>
        <xdr:cNvSpPr txBox="1"/>
      </xdr:nvSpPr>
      <xdr:spPr bwMode="auto">
        <a:xfrm>
          <a:off x="12273025" y="334414"/>
          <a:ext cx="3550701" cy="607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ctr">
          <a:noAutofit/>
        </a:bodyPr>
        <a:lstStyle/>
        <a:p>
          <a:pPr algn="ctr"/>
          <a:r>
            <a:rPr lang="es-CO" sz="1400" b="1">
              <a:solidFill>
                <a:schemeClr val="accent6"/>
              </a:solidFill>
              <a:latin typeface="Arial Narrow" pitchFamily="34" charset="0"/>
            </a:rPr>
            <a:t>Ministerio</a:t>
          </a:r>
          <a:r>
            <a:rPr lang="es-CO" sz="1400" b="1" baseline="0">
              <a:solidFill>
                <a:schemeClr val="accent6"/>
              </a:solidFill>
              <a:latin typeface="Arial Narrow" pitchFamily="34" charset="0"/>
            </a:rPr>
            <a:t> de Ambiente y Desarrollo Sostenible</a:t>
          </a:r>
        </a:p>
        <a:p>
          <a:pPr algn="ctr"/>
          <a:r>
            <a:rPr lang="es-CO" sz="1100" baseline="0">
              <a:solidFill>
                <a:schemeClr val="accent6"/>
              </a:solidFill>
              <a:latin typeface="Arial Narrow" pitchFamily="34" charset="0"/>
            </a:rPr>
            <a:t>Dirección General de Ordenamiento Ambiental Territorial y Sistema Nacional Ambiental</a:t>
          </a:r>
        </a:p>
      </xdr:txBody>
    </xdr:sp>
    <xdr:clientData/>
  </xdr:twoCellAnchor>
  <xdr:twoCellAnchor editAs="oneCell">
    <xdr:from>
      <xdr:col>3</xdr:col>
      <xdr:colOff>369455</xdr:colOff>
      <xdr:row>0</xdr:row>
      <xdr:rowOff>196272</xdr:rowOff>
    </xdr:from>
    <xdr:to>
      <xdr:col>8</xdr:col>
      <xdr:colOff>280643</xdr:colOff>
      <xdr:row>0</xdr:row>
      <xdr:rowOff>1204021</xdr:rowOff>
    </xdr:to>
    <xdr:pic>
      <xdr:nvPicPr>
        <xdr:cNvPr id="3" name="Imagen 2">
          <a:extLst>
            <a:ext uri="{FF2B5EF4-FFF2-40B4-BE49-F238E27FC236}">
              <a16:creationId xmlns:a16="http://schemas.microsoft.com/office/drawing/2014/main" id="{1CA83E4F-7F1F-45BB-8DC9-BCD6A87A85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273" y="196272"/>
          <a:ext cx="2312643" cy="1007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238125</xdr:colOff>
      <xdr:row>0</xdr:row>
      <xdr:rowOff>323850</xdr:rowOff>
    </xdr:from>
    <xdr:ext cx="4352925" cy="600075"/>
    <xdr:sp macro="" textlink="">
      <xdr:nvSpPr>
        <xdr:cNvPr id="5" name="Shape 5">
          <a:extLst>
            <a:ext uri="{FF2B5EF4-FFF2-40B4-BE49-F238E27FC236}">
              <a16:creationId xmlns:a16="http://schemas.microsoft.com/office/drawing/2014/main" id="{00000000-0008-0000-0200-000005000000}"/>
            </a:ext>
          </a:extLst>
        </xdr:cNvPr>
        <xdr:cNvSpPr txBox="1"/>
      </xdr:nvSpPr>
      <xdr:spPr>
        <a:xfrm>
          <a:off x="3174300" y="3484725"/>
          <a:ext cx="4343400" cy="590550"/>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4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100">
              <a:solidFill>
                <a:schemeClr val="accent6"/>
              </a:solidFill>
              <a:latin typeface="Arial Narrow"/>
              <a:ea typeface="Arial Narrow"/>
              <a:cs typeface="Arial Narrow"/>
              <a:sym typeface="Arial Narrow"/>
            </a:rPr>
            <a:t>Dirección General de Ordenamiento Ambiental Territorial y Sistema Nacional Ambiental</a:t>
          </a:r>
          <a:endParaRPr sz="1000">
            <a:solidFill>
              <a:schemeClr val="accent6"/>
            </a:solidFill>
            <a:latin typeface="Arial Narrow"/>
            <a:ea typeface="Arial Narrow"/>
            <a:cs typeface="Arial Narrow"/>
            <a:sym typeface="Arial Narrow"/>
          </a:endParaRPr>
        </a:p>
      </xdr:txBody>
    </xdr:sp>
    <xdr:clientData fLocksWithSheet="0"/>
  </xdr:oneCellAnchor>
  <xdr:oneCellAnchor>
    <xdr:from>
      <xdr:col>0</xdr:col>
      <xdr:colOff>0</xdr:colOff>
      <xdr:row>0</xdr:row>
      <xdr:rowOff>0</xdr:rowOff>
    </xdr:from>
    <xdr:ext cx="2324100" cy="10191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3124200</xdr:colOff>
      <xdr:row>0</xdr:row>
      <xdr:rowOff>209550</xdr:rowOff>
    </xdr:from>
    <xdr:ext cx="4486275" cy="485775"/>
    <xdr:sp macro="" textlink="">
      <xdr:nvSpPr>
        <xdr:cNvPr id="6" name="Shape 6">
          <a:extLst>
            <a:ext uri="{FF2B5EF4-FFF2-40B4-BE49-F238E27FC236}">
              <a16:creationId xmlns:a16="http://schemas.microsoft.com/office/drawing/2014/main" id="{00000000-0008-0000-0300-000006000000}"/>
            </a:ext>
          </a:extLst>
        </xdr:cNvPr>
        <xdr:cNvSpPr txBox="1"/>
      </xdr:nvSpPr>
      <xdr:spPr>
        <a:xfrm>
          <a:off x="3107625" y="3541875"/>
          <a:ext cx="4476750" cy="47625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100">
              <a:solidFill>
                <a:schemeClr val="accent6"/>
              </a:solidFill>
              <a:latin typeface="Arial Narrow"/>
              <a:ea typeface="Arial Narrow"/>
              <a:cs typeface="Arial Narrow"/>
              <a:sym typeface="Arial Narrow"/>
            </a:rPr>
            <a:t>Dirección General de Ordenamiento Ambiental Territorial y Coordinación del SINA</a:t>
          </a:r>
          <a:endParaRPr sz="1400"/>
        </a:p>
        <a:p>
          <a:pPr marL="0" lvl="0" indent="0" algn="ctr" rtl="0">
            <a:spcBef>
              <a:spcPts val="0"/>
            </a:spcBef>
            <a:spcAft>
              <a:spcPts val="0"/>
            </a:spcAft>
            <a:buNone/>
          </a:pPr>
          <a:r>
            <a:rPr lang="en-US" sz="1000">
              <a:solidFill>
                <a:schemeClr val="accent6"/>
              </a:solidFill>
              <a:latin typeface="Arial Narrow"/>
              <a:ea typeface="Arial Narrow"/>
              <a:cs typeface="Arial Narrow"/>
              <a:sym typeface="Arial Narrow"/>
            </a:rPr>
            <a:t>República de Colombia</a:t>
          </a:r>
          <a:endParaRPr sz="1000">
            <a:solidFill>
              <a:schemeClr val="accent6"/>
            </a:solidFill>
            <a:latin typeface="Arial Narrow"/>
            <a:ea typeface="Arial Narrow"/>
            <a:cs typeface="Arial Narrow"/>
            <a:sym typeface="Arial Narrow"/>
          </a:endParaRPr>
        </a:p>
      </xdr:txBody>
    </xdr:sp>
    <xdr:clientData fLocksWithSheet="0"/>
  </xdr:oneCellAnchor>
  <xdr:oneCellAnchor>
    <xdr:from>
      <xdr:col>0</xdr:col>
      <xdr:colOff>0</xdr:colOff>
      <xdr:row>0</xdr:row>
      <xdr:rowOff>0</xdr:rowOff>
    </xdr:from>
    <xdr:ext cx="2066925" cy="904875"/>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12</xdr:col>
      <xdr:colOff>496456</xdr:colOff>
      <xdr:row>0</xdr:row>
      <xdr:rowOff>254577</xdr:rowOff>
    </xdr:from>
    <xdr:ext cx="4324350" cy="600075"/>
    <xdr:sp macro="" textlink="">
      <xdr:nvSpPr>
        <xdr:cNvPr id="8" name="Shape 8">
          <a:extLst>
            <a:ext uri="{FF2B5EF4-FFF2-40B4-BE49-F238E27FC236}">
              <a16:creationId xmlns:a16="http://schemas.microsoft.com/office/drawing/2014/main" id="{00000000-0008-0000-0500-000008000000}"/>
            </a:ext>
          </a:extLst>
        </xdr:cNvPr>
        <xdr:cNvSpPr txBox="1"/>
      </xdr:nvSpPr>
      <xdr:spPr>
        <a:xfrm>
          <a:off x="13716001" y="254577"/>
          <a:ext cx="4324350" cy="60007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1400" b="1">
              <a:solidFill>
                <a:schemeClr val="accent6"/>
              </a:solidFill>
              <a:latin typeface="Arial Narrow"/>
              <a:ea typeface="Arial Narrow"/>
              <a:cs typeface="Arial Narrow"/>
              <a:sym typeface="Arial Narrow"/>
            </a:rPr>
            <a:t>Ministerio de Ambiente y Desarrollo Sostenible</a:t>
          </a:r>
          <a:endParaRPr sz="1400"/>
        </a:p>
        <a:p>
          <a:pPr marL="0" lvl="0" indent="0" algn="ctr" rtl="0">
            <a:spcBef>
              <a:spcPts val="0"/>
            </a:spcBef>
            <a:spcAft>
              <a:spcPts val="0"/>
            </a:spcAft>
            <a:buNone/>
          </a:pPr>
          <a:r>
            <a:rPr lang="en-US" sz="1100">
              <a:solidFill>
                <a:schemeClr val="accent6"/>
              </a:solidFill>
              <a:latin typeface="Arial Narrow"/>
              <a:ea typeface="Arial Narrow"/>
              <a:cs typeface="Arial Narrow"/>
              <a:sym typeface="Arial Narrow"/>
            </a:rPr>
            <a:t>Dirección General de Ordenamiento Ambiental Territorial y Sistema Nacional Ambiental</a:t>
          </a:r>
          <a:endParaRPr sz="1000">
            <a:solidFill>
              <a:schemeClr val="accent6"/>
            </a:solidFill>
            <a:latin typeface="Arial Narrow"/>
            <a:ea typeface="Arial Narrow"/>
            <a:cs typeface="Arial Narrow"/>
            <a:sym typeface="Arial Narrow"/>
          </a:endParaRPr>
        </a:p>
      </xdr:txBody>
    </xdr:sp>
    <xdr:clientData fLocksWithSheet="0"/>
  </xdr:oneCellAnchor>
  <xdr:oneCellAnchor>
    <xdr:from>
      <xdr:col>7</xdr:col>
      <xdr:colOff>1420091</xdr:colOff>
      <xdr:row>0</xdr:row>
      <xdr:rowOff>34637</xdr:rowOff>
    </xdr:from>
    <xdr:ext cx="2324100" cy="100965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2170546" y="34637"/>
          <a:ext cx="2324100" cy="10096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icminambiente-my.sharepoint.com/Carlos%20A/Documents/PC%20CARLOS/CORPAMAG/SEGUIMIENTO%20METAS%20PAI%202020-2023/INFORMES%20SEGUIMIENTO%202020%20PAI/SOPORTES%20INFORMES%20SS%202020/MATRIZ%20DE%20SEGUIMIENTO%20II%20SEM%202020%20neyl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Carlos%20A/Documents/PC%20CARLOS/CORPAMAG/SEGUIMIENTO%20METAS%20PAI%202020-2023/INFORMES%20SEGUIMIENTO%202020%20PAI/SOPORTES%20INFORMES%20SS%202020/MATRIZ%20DE%20SEGUIMIENTO%20II%20SEM%202020%20neyl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8c4a0f02c09af471/Documents/MADS/Seg%20CARs/Rev%20Inf%20PAC_2025/CAM_VF/CAM_Avance-Financiero_ajustado%20130526_revNC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archivos/Documentos/MADS/2022/INFORMES%20DE%20GESTI&#211;N%202021/5_CORPAMAG/Ajustes%20Gestion_10052022/MATRIZ%20DE%20SEGUIMIENTO%20II%20SEM%202021%20CORPAMAG-MADS%20CARdinal%200405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icminambiente-my.sharepoint.com/archivos/Descargas/9_feb_Formatos%20SINA%20-%20PAI%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archivos/Documentos/MADS/FORMATOS/INFORMES%20DE%20GESTI&#211;N%202021/Formatos%20SINA%20-%20PAI%202021_En%20construccion.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personal/idramirezb_minambiente_gov_co/Documents/MADS/2021/SEG_CARs/Formatos%20SINA%20-%20PAI%20202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archivos/Documentos/MADS/2023/INFORMES%202022/2_CORPAMAG/TERCER%20AJUSTE%20INFORME_29052023/MATRIZ%20DE%20SEGUIMIENTO%20II%20SEM%202022%20CORPAMAG%2029%20MAY%202023%20FINAL.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CARO.xlsx" TargetMode="External"/><Relationship Id="rId1" Type="http://schemas.openxmlformats.org/officeDocument/2006/relationships/externalLinkPath" Target="/Users/Usuario/Documents/CAM/INFORME%20DE%20GESTI&#211;N%202026/PRIMER%20SEMESTRE/CA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forme Gastos"/>
      <sheetName val="PROTOCOLO GASTOS"/>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 val="Informe Ingresos."/>
    </sheetNames>
    <sheetDataSet>
      <sheetData sheetId="0">
        <row r="5">
          <cell r="H5" t="str">
            <v>Corporación Autónoma Regional del Alto Magdalena - CAM</v>
          </cell>
        </row>
        <row r="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la Orinoquia – CORPORINOQUIA</v>
          </cell>
        </row>
        <row r="29">
          <cell r="H29" t="str">
            <v>Corporación para el Desarrollo Sostenible del Urabá – CORPOURABA</v>
          </cell>
        </row>
        <row r="30">
          <cell r="H30" t="str">
            <v>Corporación Autónoma Regional del Tolima – CORTOLIMA</v>
          </cell>
        </row>
        <row r="31">
          <cell r="H31" t="str">
            <v>Corporación Autónoma Regional del Atlántico – CRA</v>
          </cell>
        </row>
        <row r="32">
          <cell r="H32" t="str">
            <v>Corporación Autónoma Regional del Cauca – CRC</v>
          </cell>
        </row>
        <row r="33">
          <cell r="H33" t="str">
            <v>Corporación Autónoma Regional del Quindío – CRQ</v>
          </cell>
        </row>
        <row r="34">
          <cell r="H34" t="str">
            <v>Corporación Autónoma Regional del Sur de Bolívar – CSB</v>
          </cell>
        </row>
        <row r="35">
          <cell r="H35" t="str">
            <v>Corporación Autónoma Regional del Valle del Cauca – CVC</v>
          </cell>
        </row>
        <row r="36">
          <cell r="H36" t="str">
            <v>Corporación Autónoma Regional de los Valles del Sinú y del San Jorge – CVS</v>
          </cell>
        </row>
      </sheetData>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forme Gastos"/>
      <sheetName val="PROTOCOLO GASTOS"/>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 val="Informe Ingresos."/>
    </sheetNames>
    <sheetDataSet>
      <sheetData sheetId="0">
        <row r="5">
          <cell r="H5" t="str">
            <v>Corporación Autónoma Regional del Alto Magdalena - CAM</v>
          </cell>
        </row>
        <row r="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la Orinoquia – CORPORINOQUIA</v>
          </cell>
        </row>
        <row r="29">
          <cell r="H29" t="str">
            <v>Corporación para el Desarrollo Sostenible del Urabá – CORPOURABA</v>
          </cell>
        </row>
        <row r="30">
          <cell r="H30" t="str">
            <v>Corporación Autónoma Regional del Tolima – CORTOLIMA</v>
          </cell>
        </row>
        <row r="31">
          <cell r="H31" t="str">
            <v>Corporación Autónoma Regional del Atlántico – CRA</v>
          </cell>
        </row>
        <row r="32">
          <cell r="H32" t="str">
            <v>Corporación Autónoma Regional del Cauca – CRC</v>
          </cell>
        </row>
        <row r="33">
          <cell r="H33" t="str">
            <v>Corporación Autónoma Regional del Quindío – CRQ</v>
          </cell>
        </row>
        <row r="34">
          <cell r="H34" t="str">
            <v>Corporación Autónoma Regional del Sur de Bolívar – CSB</v>
          </cell>
        </row>
        <row r="35">
          <cell r="H35" t="str">
            <v>Corporación Autónoma Regional del Valle del Cauca – CVC</v>
          </cell>
        </row>
        <row r="36">
          <cell r="H36" t="str">
            <v>Corporación Autónoma Regional de los Valles del Sinú y del San Jorge – CVS</v>
          </cell>
        </row>
      </sheetData>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Protocolo Diligenciar Ingresos"/>
      <sheetName val="Protocolo_Diligenciar_Gastos"/>
      <sheetName val="Protocolo_Gastos Inversión"/>
      <sheetName val="Informe INGRESOS"/>
      <sheetName val="Informe Gastos"/>
      <sheetName val="Detallado de Gastos"/>
      <sheetName val="comparacion fuentes"/>
    </sheetNames>
    <sheetDataSet>
      <sheetData sheetId="0">
        <row r="5">
          <cell r="H5" t="str">
            <v>Corporación Autónoma Regional del Alto Magdalena - CAM</v>
          </cell>
        </row>
        <row r="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Risaralda – CARDER</v>
          </cell>
        </row>
        <row r="29">
          <cell r="H29" t="str">
            <v>Corporación Autónoma Regional de la Orinoquia – CORPORINOQUIA</v>
          </cell>
        </row>
        <row r="30">
          <cell r="H30" t="str">
            <v>Corporación para el Desarrollo Sostenible del Urabá – CORPOURABA</v>
          </cell>
        </row>
        <row r="31">
          <cell r="H31" t="str">
            <v>Corporación Autónoma Regional del Tolima – CORTOLIMA</v>
          </cell>
        </row>
        <row r="32">
          <cell r="H32" t="str">
            <v>Corporación Autónoma Regional del Atlántico – CRA</v>
          </cell>
        </row>
        <row r="33">
          <cell r="H33" t="str">
            <v>Corporación Autónoma Regional del Cauca – CRC</v>
          </cell>
        </row>
        <row r="34">
          <cell r="H34" t="str">
            <v>Corporación Autónoma Regional del Quindío – CRQ</v>
          </cell>
        </row>
        <row r="35">
          <cell r="H35" t="str">
            <v>Corporación Autónoma Regional del Sur de Bolívar – CSB</v>
          </cell>
        </row>
        <row r="36">
          <cell r="H36" t="str">
            <v>Corporación Autónoma Regional del Valle del Cauca – CVC</v>
          </cell>
        </row>
        <row r="37">
          <cell r="H37" t="str">
            <v>Corporación Autónoma Regional de los Valles del Sinú y del San Jorge – CVS</v>
          </cell>
        </row>
      </sheetData>
      <sheetData sheetId="1"/>
      <sheetData sheetId="2"/>
      <sheetData sheetId="3"/>
      <sheetData sheetId="4">
        <row r="14">
          <cell r="Q14">
            <v>815233586</v>
          </cell>
        </row>
        <row r="15">
          <cell r="Q15">
            <v>207829419.5</v>
          </cell>
        </row>
        <row r="17">
          <cell r="Q17">
            <v>704515852</v>
          </cell>
        </row>
        <row r="18">
          <cell r="Q18">
            <v>195067814.5</v>
          </cell>
        </row>
        <row r="27">
          <cell r="Q27">
            <v>12118638621</v>
          </cell>
        </row>
        <row r="28">
          <cell r="Q28">
            <v>1806106515</v>
          </cell>
        </row>
        <row r="37">
          <cell r="Q37">
            <v>449287043</v>
          </cell>
        </row>
        <row r="40">
          <cell r="Q40">
            <v>534221048</v>
          </cell>
        </row>
        <row r="44">
          <cell r="Q44">
            <v>2477606558</v>
          </cell>
        </row>
        <row r="45">
          <cell r="Q45">
            <v>1529978963</v>
          </cell>
        </row>
        <row r="47">
          <cell r="Q47">
            <v>313500676</v>
          </cell>
        </row>
        <row r="48">
          <cell r="Q48">
            <v>580023807</v>
          </cell>
        </row>
        <row r="50">
          <cell r="Q50">
            <v>294507514</v>
          </cell>
        </row>
        <row r="79">
          <cell r="Q79">
            <v>33741232</v>
          </cell>
        </row>
        <row r="80">
          <cell r="Q80">
            <v>228836384</v>
          </cell>
        </row>
        <row r="81">
          <cell r="Q81">
            <v>296065975</v>
          </cell>
        </row>
        <row r="152">
          <cell r="Q152">
            <v>7103620283</v>
          </cell>
        </row>
        <row r="153">
          <cell r="Q153">
            <v>755734252</v>
          </cell>
        </row>
        <row r="246">
          <cell r="Q246">
            <v>316413927</v>
          </cell>
        </row>
        <row r="247">
          <cell r="Q247">
            <v>316413927</v>
          </cell>
        </row>
        <row r="249">
          <cell r="Q249">
            <v>1215724</v>
          </cell>
        </row>
        <row r="252">
          <cell r="Q252">
            <v>517931</v>
          </cell>
        </row>
        <row r="254">
          <cell r="Q254">
            <v>176758942</v>
          </cell>
        </row>
        <row r="255">
          <cell r="Q255">
            <v>13228893</v>
          </cell>
        </row>
        <row r="261">
          <cell r="Q261">
            <v>1703909</v>
          </cell>
        </row>
        <row r="316">
          <cell r="Q316">
            <v>38125000</v>
          </cell>
        </row>
        <row r="329">
          <cell r="Q329">
            <v>600000000</v>
          </cell>
        </row>
        <row r="477">
          <cell r="Q477">
            <v>4189867288</v>
          </cell>
        </row>
      </sheetData>
      <sheetData sheetId="5"/>
      <sheetData sheetId="6">
        <row r="117">
          <cell r="C117">
            <v>815233586.00000012</v>
          </cell>
          <cell r="G117">
            <v>704515852</v>
          </cell>
          <cell r="K117">
            <v>7103620283</v>
          </cell>
          <cell r="O117">
            <v>207829419.49999997</v>
          </cell>
          <cell r="S117">
            <v>195067814.5</v>
          </cell>
          <cell r="W117">
            <v>316413927</v>
          </cell>
          <cell r="AA117">
            <v>316413927</v>
          </cell>
          <cell r="AE117">
            <v>449287043</v>
          </cell>
          <cell r="AQ117">
            <v>534221048</v>
          </cell>
          <cell r="BC117">
            <v>12118638621</v>
          </cell>
          <cell r="BO117">
            <v>600000000</v>
          </cell>
          <cell r="BS117">
            <v>38125000</v>
          </cell>
          <cell r="BW117">
            <v>313500676</v>
          </cell>
          <cell r="CI117">
            <v>2477606558</v>
          </cell>
          <cell r="CU117">
            <v>294507514</v>
          </cell>
          <cell r="DK117">
            <v>33741232</v>
          </cell>
          <cell r="DW117">
            <v>1529978963</v>
          </cell>
          <cell r="EA117">
            <v>580023807</v>
          </cell>
          <cell r="EE117">
            <v>1806106515</v>
          </cell>
          <cell r="EI117">
            <v>228836384</v>
          </cell>
          <cell r="EM117">
            <v>755734252</v>
          </cell>
          <cell r="EQ117">
            <v>1215724</v>
          </cell>
          <cell r="EU117">
            <v>517931</v>
          </cell>
          <cell r="EY117">
            <v>13228893</v>
          </cell>
          <cell r="FC117">
            <v>1703909</v>
          </cell>
          <cell r="FG117">
            <v>176758942</v>
          </cell>
          <cell r="FK117">
            <v>296065974.99999994</v>
          </cell>
          <cell r="FO117">
            <v>4189867288</v>
          </cell>
        </row>
      </sheetData>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sheetName val="Anexo 1 Matriz Inf Gestión CARd"/>
      <sheetName val="Anexo 2 Protocolo Inf Gestión"/>
      <sheetName val="Hoja1"/>
      <sheetName val="Informe Ingresos"/>
      <sheetName val="PROTOCOLO INGRESOS"/>
      <sheetName val="informe Gastos"/>
      <sheetName val="PROTOCOLO GASTOS"/>
      <sheetName val="Anexo 5.2A"/>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row r="5">
          <cell r="H5" t="str">
            <v>Corporación Autónoma Regional del Alto Magdalena - CAM</v>
          </cell>
        </row>
        <row r="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la Orinoquia – CORPORINOQUIA</v>
          </cell>
        </row>
        <row r="29">
          <cell r="H29" t="str">
            <v>Corporación para el Desarrollo Sostenible del Urabá – CORPOURABA</v>
          </cell>
        </row>
        <row r="30">
          <cell r="H30" t="str">
            <v>Corporación Autónoma Regional del Tolima – CORTOLIMA</v>
          </cell>
        </row>
        <row r="31">
          <cell r="H31" t="str">
            <v>Corporación Autónoma Regional del Atlántico – CRA</v>
          </cell>
        </row>
        <row r="32">
          <cell r="H32" t="str">
            <v>Corporación Autónoma Regional del Cauca – CRC</v>
          </cell>
        </row>
        <row r="33">
          <cell r="H33" t="str">
            <v>Corporación Autónoma Regional del Quindío – CRQ</v>
          </cell>
        </row>
        <row r="34">
          <cell r="H34" t="str">
            <v>Corporación Autónoma Regional del Sur de Bolívar – CSB</v>
          </cell>
        </row>
        <row r="35">
          <cell r="H35" t="str">
            <v>Corporación Autónoma Regional del Valle del Cauca – CVC</v>
          </cell>
        </row>
        <row r="36">
          <cell r="H36" t="str">
            <v>Corporación Autónoma Regional de los Valles del Sinú y del San Jorge – CVS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33">
          <cell r="D33" t="str">
            <v>SI APLICA</v>
          </cell>
          <cell r="F33" t="str">
            <v>SI SE REPORTA</v>
          </cell>
        </row>
        <row r="34">
          <cell r="D34" t="str">
            <v>NO APLICA</v>
          </cell>
          <cell r="F34" t="str">
            <v>NO SE REPORTA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GRESOS (2)"/>
      <sheetName val="INGRESOS"/>
      <sheetName val="Hoja3"/>
      <sheetName val="informe Gastos"/>
      <sheetName val="Hoja2"/>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row r="5">
          <cell r="H5" t="str">
            <v>Corporación Autónoma Regional del Alto Magdalena - CAM</v>
          </cell>
        </row>
        <row r="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Risaralda – CARDER</v>
          </cell>
        </row>
        <row r="29">
          <cell r="H29" t="str">
            <v>Corporación Autónoma Regional de la Orinoquia – CORPORINOQUIA</v>
          </cell>
        </row>
        <row r="30">
          <cell r="H30" t="str">
            <v>Corporación para el Desarrollo Sostenible del Urabá – CORPOURABA</v>
          </cell>
        </row>
        <row r="31">
          <cell r="H31" t="str">
            <v>Corporación Autónoma Regional del Tolima – CORTOLIMA</v>
          </cell>
        </row>
        <row r="32">
          <cell r="H32" t="str">
            <v>Corporación Autónoma Regional del Atlántico – CRA</v>
          </cell>
        </row>
        <row r="33">
          <cell r="H33" t="str">
            <v>Corporación Autónoma Regional del Cauca – CRC</v>
          </cell>
        </row>
        <row r="34">
          <cell r="H34" t="str">
            <v>Corporación Autónoma Regional del Quindío – CRQ</v>
          </cell>
        </row>
        <row r="35">
          <cell r="H35" t="str">
            <v>Corporación Autónoma Regional del Sur de Bolívar – CSB</v>
          </cell>
        </row>
        <row r="36">
          <cell r="H36" t="str">
            <v>Corporación Autónoma Regional del Valle del Cauca – CVC</v>
          </cell>
        </row>
        <row r="37">
          <cell r="H37" t="str">
            <v>Corporación Autónoma Regional de los Valles del Sinú y del San Jorge – CVS</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ow r="33">
          <cell r="D33" t="str">
            <v>SI APLICA</v>
          </cell>
          <cell r="F33" t="str">
            <v>SI SE REPORTA</v>
          </cell>
        </row>
        <row r="34">
          <cell r="D34" t="str">
            <v>NO APLICA</v>
          </cell>
          <cell r="F34" t="str">
            <v>NO SE REPORTA</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GD"/>
      <sheetName val="Hoja1"/>
      <sheetName val="Anexo2 Protocolo Inf Gestión GD"/>
      <sheetName val="Informe Ingresos"/>
      <sheetName val="PROTOCOLO INGRESOS"/>
      <sheetName val="INGRESOS-IDR"/>
      <sheetName val="INGRESOS"/>
      <sheetName val="informe Gastos"/>
      <sheetName val="Protocolo Gastos"/>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row r="5">
          <cell r="H5" t="str">
            <v>Corporación Autónoma Regional del Alto Magdalena - CAM</v>
          </cell>
        </row>
        <row r="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Risaralda – CARDER</v>
          </cell>
        </row>
        <row r="29">
          <cell r="H29" t="str">
            <v>Corporación Autónoma Regional de la Orinoquia – CORPORINOQUIA</v>
          </cell>
        </row>
        <row r="30">
          <cell r="H30" t="str">
            <v>Corporación para el Desarrollo Sostenible del Urabá – CORPOURABA</v>
          </cell>
        </row>
        <row r="31">
          <cell r="H31" t="str">
            <v>Corporación Autónoma Regional del Tolima – CORTOLIMA</v>
          </cell>
        </row>
        <row r="32">
          <cell r="H32" t="str">
            <v>Corporación Autónoma Regional del Atlántico – CRA</v>
          </cell>
        </row>
        <row r="33">
          <cell r="H33" t="str">
            <v>Corporación Autónoma Regional del Cauca – CRC</v>
          </cell>
        </row>
        <row r="34">
          <cell r="H34" t="str">
            <v>Corporación Autónoma Regional del Quindío – CRQ</v>
          </cell>
        </row>
        <row r="35">
          <cell r="H35" t="str">
            <v>Corporación Autónoma Regional del Sur de Bolívar – CSB</v>
          </cell>
        </row>
        <row r="36">
          <cell r="H36" t="str">
            <v>Corporación Autónoma Regional del Valle del Cauca – CVC</v>
          </cell>
        </row>
        <row r="37">
          <cell r="H37" t="str">
            <v>Corporación Autónoma Regional de los Valles del Sinú y del San Jorge – CVS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33">
          <cell r="D33" t="str">
            <v>SI APLICA</v>
          </cell>
          <cell r="F33" t="str">
            <v>SI SE REPORTA</v>
          </cell>
        </row>
        <row r="34">
          <cell r="D34" t="str">
            <v>NO APLICA</v>
          </cell>
          <cell r="F34" t="str">
            <v>NO SE REPORTA</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GRESOS"/>
      <sheetName val="Hoja3"/>
      <sheetName val="informe Gastos"/>
      <sheetName val="Hoja2"/>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row r="5">
          <cell r="H5" t="str">
            <v>Corporación Autónoma Regional del Alto Magdalena - CAM</v>
          </cell>
        </row>
        <row r="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Risaralda – CARDER</v>
          </cell>
        </row>
        <row r="29">
          <cell r="H29" t="str">
            <v>Corporación Autónoma Regional de la Orinoquia – CORPORINOQUIA</v>
          </cell>
        </row>
        <row r="30">
          <cell r="H30" t="str">
            <v>Corporación para el Desarrollo Sostenible del Urabá – CORPOURABA</v>
          </cell>
        </row>
        <row r="31">
          <cell r="H31" t="str">
            <v>Corporación Autónoma Regional del Tolima – CORTOLIMA</v>
          </cell>
        </row>
        <row r="32">
          <cell r="H32" t="str">
            <v>Corporación Autónoma Regional del Atlántico – CRA</v>
          </cell>
        </row>
        <row r="33">
          <cell r="H33" t="str">
            <v>Corporación Autónoma Regional del Cauca – CRC</v>
          </cell>
        </row>
        <row r="34">
          <cell r="H34" t="str">
            <v>Corporación Autónoma Regional del Quindío – CRQ</v>
          </cell>
        </row>
        <row r="35">
          <cell r="H35" t="str">
            <v>Corporación Autónoma Regional del Sur de Bolívar – CSB</v>
          </cell>
        </row>
        <row r="36">
          <cell r="H36" t="str">
            <v>Corporación Autónoma Regional del Valle del Cauca – CVC</v>
          </cell>
        </row>
        <row r="37">
          <cell r="H37" t="str">
            <v>Corporación Autónoma Regional de los Valles del Sinú y del San Jorge – CVS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33">
          <cell r="D33" t="str">
            <v>SI APLICA</v>
          </cell>
          <cell r="F33" t="str">
            <v>SI SE REPORTA</v>
          </cell>
        </row>
        <row r="34">
          <cell r="D34" t="str">
            <v>NO APLICA</v>
          </cell>
          <cell r="F34" t="str">
            <v>NO SE REPORTA</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Anexo 1 Matriz Inf Gestión CARd"/>
      <sheetName val="Anexo 2 Protocolo Inf Gestión"/>
      <sheetName val="Anexo 5.1 INGRESOS"/>
      <sheetName val="Anexo 5.2. informe Gastos"/>
      <sheetName val="Anexo 5.2A_REV"/>
      <sheetName val="Hoja1"/>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row r="38">
          <cell r="H38" t="str">
            <v>2020-I</v>
          </cell>
        </row>
        <row r="39">
          <cell r="H39" t="str">
            <v>2020-II</v>
          </cell>
        </row>
        <row r="40">
          <cell r="H40" t="str">
            <v>2021-I</v>
          </cell>
        </row>
        <row r="41">
          <cell r="H41" t="str">
            <v>2021-II</v>
          </cell>
        </row>
        <row r="42">
          <cell r="H42" t="str">
            <v>2022-I</v>
          </cell>
        </row>
        <row r="43">
          <cell r="H43" t="str">
            <v>2022-II</v>
          </cell>
        </row>
        <row r="44">
          <cell r="H44" t="str">
            <v>2023-I</v>
          </cell>
        </row>
        <row r="45">
          <cell r="H45" t="str">
            <v>2023-II</v>
          </cell>
        </row>
      </sheetData>
      <sheetData sheetId="1"/>
      <sheetData sheetId="2"/>
      <sheetData sheetId="3"/>
      <sheetData sheetId="4">
        <row r="55">
          <cell r="I55">
            <v>807297000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os Generales"/>
      <sheetName val="Protocolo Diligenciar Ingresos"/>
      <sheetName val="Protocolo_Diligenciar_Gastos"/>
      <sheetName val="Protocolo_Gastos Inversión"/>
      <sheetName val="Informe INGRESOS"/>
      <sheetName val="Informe Gastos"/>
      <sheetName val="Detallado de Gastos"/>
    </sheetNames>
    <sheetDataSet>
      <sheetData sheetId="0" refreshError="1">
        <row r="5">
          <cell r="C5" t="str">
            <v>Corporación Autónoma Regional del Alto Magdalena - CAM</v>
          </cell>
        </row>
      </sheetData>
      <sheetData sheetId="1" refreshError="1"/>
      <sheetData sheetId="2" refreshError="1"/>
      <sheetData sheetId="3" refreshError="1"/>
      <sheetData sheetId="4" refreshError="1"/>
      <sheetData sheetId="5" refreshError="1"/>
      <sheetData sheetId="6" refreshError="1"/>
    </sheetDataSet>
  </externalBook>
</externalLink>
</file>

<file path=xl/persons/person.xml><?xml version="1.0" encoding="utf-8"?>
<personList xmlns="http://schemas.microsoft.com/office/spreadsheetml/2018/threadedcomments" xmlns:x="http://schemas.openxmlformats.org/spreadsheetml/2006/main">
  <person displayName="Nancy Carolina Rojas Riaño" id="{12A70443-7C29-4649-B509-7CC1559A7446}" userId="Nancy Carolina Rojas Riaño" providerId="None"/>
  <person displayName="Jesus Antonio Castro Gonzalez" id="{89572988-FF84-40B2-8DB1-75E1342546C5}" userId="S::jesus.castro@urosario.edu.co::cc6e85d2-a7da-4db8-83a5-1884ee3dd7b9"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V5" personId="{12A70443-7C29-4649-B509-7CC1559A7446}" id="{E03BA413-59B0-4F2C-B230-9ABDAEC8165A}">
    <text>NCRR:
No debe superar 100%</text>
  </threadedComment>
  <threadedComment ref="K465" dT="2024-06-11T16:38:12.73" personId="{89572988-FF84-40B2-8DB1-75E1342546C5}" id="{A3355152-72C0-4CE3-8C29-DDF3C9B66EE4}">
    <text>Las convocatorias públicas en el SGR es para financiar Inverión</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vbarrera@cam.gov.co"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F2" sqref="F2"/>
    </sheetView>
  </sheetViews>
  <sheetFormatPr baseColWidth="10" defaultColWidth="14.453125" defaultRowHeight="15" customHeight="1"/>
  <cols>
    <col min="1" max="1" width="5.81640625" customWidth="1"/>
    <col min="2" max="2" width="44.26953125" customWidth="1"/>
    <col min="3" max="3" width="68.453125" customWidth="1"/>
    <col min="4" max="6" width="10.7265625" customWidth="1"/>
    <col min="7" max="7" width="10.7265625" hidden="1" customWidth="1"/>
    <col min="8" max="8" width="15.453125" hidden="1" customWidth="1"/>
    <col min="9" max="9" width="11.453125" customWidth="1"/>
    <col min="10" max="26" width="10.7265625" customWidth="1"/>
  </cols>
  <sheetData>
    <row r="1" spans="1:26" ht="130.5" customHeight="1">
      <c r="A1" s="1"/>
      <c r="B1" s="2"/>
      <c r="C1" s="3"/>
      <c r="S1" s="4"/>
      <c r="T1" s="4"/>
      <c r="U1" s="4"/>
      <c r="V1" s="4"/>
      <c r="W1" s="4"/>
      <c r="X1" s="4"/>
      <c r="Y1" s="4"/>
      <c r="Z1" s="4"/>
    </row>
    <row r="2" spans="1:26" ht="39.75" customHeight="1">
      <c r="A2" s="324" t="s">
        <v>0</v>
      </c>
      <c r="B2" s="325"/>
      <c r="C2" s="326"/>
      <c r="S2" s="5"/>
      <c r="T2" s="5"/>
      <c r="U2" s="5"/>
      <c r="V2" s="5"/>
      <c r="W2" s="5"/>
      <c r="X2" s="5"/>
      <c r="Y2" s="5"/>
      <c r="Z2" s="5"/>
    </row>
    <row r="5" spans="1:26" ht="23.25" customHeight="1">
      <c r="A5" s="6"/>
      <c r="B5" s="7" t="s">
        <v>1</v>
      </c>
      <c r="C5" s="8" t="s">
        <v>2</v>
      </c>
      <c r="D5" s="6"/>
      <c r="E5" s="6"/>
      <c r="F5" s="6"/>
      <c r="G5" s="6"/>
      <c r="H5" s="6" t="s">
        <v>2</v>
      </c>
      <c r="I5" s="6"/>
      <c r="J5" s="6"/>
      <c r="K5" s="6"/>
      <c r="L5" s="6"/>
      <c r="M5" s="6"/>
      <c r="N5" s="6"/>
      <c r="O5" s="6"/>
      <c r="P5" s="6"/>
      <c r="Q5" s="6"/>
      <c r="R5" s="6"/>
      <c r="S5" s="6"/>
      <c r="T5" s="6"/>
      <c r="U5" s="6"/>
      <c r="V5" s="6"/>
      <c r="W5" s="6"/>
      <c r="X5" s="6"/>
      <c r="Y5" s="6"/>
      <c r="Z5" s="6"/>
    </row>
    <row r="6" spans="1:26" ht="23.25" customHeight="1">
      <c r="A6" s="6"/>
      <c r="B6" s="9" t="s">
        <v>3</v>
      </c>
      <c r="C6" s="10" t="s">
        <v>45</v>
      </c>
      <c r="D6" s="6"/>
      <c r="E6" s="6"/>
      <c r="F6" s="6"/>
      <c r="G6" s="6"/>
      <c r="H6" s="6" t="s">
        <v>4</v>
      </c>
      <c r="I6" s="6"/>
      <c r="J6" s="6"/>
      <c r="K6" s="6"/>
      <c r="L6" s="6"/>
      <c r="M6" s="6"/>
      <c r="N6" s="6"/>
      <c r="O6" s="6"/>
      <c r="P6" s="6"/>
      <c r="Q6" s="6"/>
      <c r="R6" s="6"/>
      <c r="S6" s="6"/>
      <c r="T6" s="6"/>
      <c r="U6" s="6"/>
      <c r="V6" s="6"/>
      <c r="W6" s="6"/>
      <c r="X6" s="6"/>
      <c r="Y6" s="6"/>
      <c r="Z6" s="6"/>
    </row>
    <row r="7" spans="1:26" ht="23.25" customHeight="1">
      <c r="A7" s="6"/>
      <c r="B7" s="9" t="s">
        <v>5</v>
      </c>
      <c r="C7" s="10" t="s">
        <v>831</v>
      </c>
      <c r="D7" s="6"/>
      <c r="E7" s="6"/>
      <c r="F7" s="6"/>
      <c r="G7" s="6"/>
      <c r="H7" s="6" t="s">
        <v>6</v>
      </c>
      <c r="I7" s="6"/>
      <c r="J7" s="6"/>
      <c r="K7" s="6"/>
      <c r="L7" s="6"/>
      <c r="M7" s="6"/>
      <c r="N7" s="6"/>
      <c r="O7" s="6"/>
      <c r="P7" s="6"/>
      <c r="Q7" s="6"/>
      <c r="R7" s="6"/>
      <c r="S7" s="6"/>
      <c r="T7" s="6"/>
      <c r="U7" s="6"/>
      <c r="V7" s="6"/>
      <c r="W7" s="6"/>
      <c r="X7" s="6"/>
      <c r="Y7" s="6"/>
      <c r="Z7" s="6"/>
    </row>
    <row r="8" spans="1:26" ht="23.25" customHeight="1">
      <c r="A8" s="6"/>
      <c r="B8" s="9" t="s">
        <v>7</v>
      </c>
      <c r="C8" s="41" t="s">
        <v>820</v>
      </c>
      <c r="D8" s="6"/>
      <c r="E8" s="6"/>
      <c r="F8" s="6"/>
      <c r="G8" s="6"/>
      <c r="H8" s="6" t="s">
        <v>8</v>
      </c>
      <c r="I8" s="6"/>
      <c r="J8" s="6"/>
      <c r="K8" s="6"/>
      <c r="L8" s="6"/>
      <c r="M8" s="6"/>
      <c r="N8" s="6"/>
      <c r="O8" s="6"/>
      <c r="P8" s="6"/>
      <c r="Q8" s="6"/>
      <c r="R8" s="6"/>
      <c r="S8" s="6"/>
      <c r="T8" s="6"/>
      <c r="U8" s="6"/>
      <c r="V8" s="6"/>
      <c r="W8" s="6"/>
      <c r="X8" s="6"/>
      <c r="Y8" s="6"/>
      <c r="Z8" s="6"/>
    </row>
    <row r="9" spans="1:26" ht="23.25" customHeight="1">
      <c r="A9" s="6"/>
      <c r="B9" s="39" t="s">
        <v>9</v>
      </c>
      <c r="C9" s="42" t="s">
        <v>821</v>
      </c>
      <c r="D9" s="6"/>
      <c r="E9" s="6"/>
      <c r="F9" s="6"/>
      <c r="G9" s="6"/>
      <c r="H9" s="6" t="s">
        <v>10</v>
      </c>
      <c r="I9" s="6"/>
      <c r="J9" s="6"/>
      <c r="K9" s="6"/>
      <c r="L9" s="6"/>
      <c r="M9" s="6"/>
      <c r="N9" s="6"/>
      <c r="O9" s="6"/>
      <c r="P9" s="6"/>
      <c r="Q9" s="6"/>
      <c r="R9" s="6"/>
      <c r="S9" s="6"/>
      <c r="T9" s="6"/>
      <c r="U9" s="6"/>
      <c r="V9" s="6"/>
      <c r="W9" s="6"/>
      <c r="X9" s="6"/>
      <c r="Y9" s="6"/>
      <c r="Z9" s="6"/>
    </row>
    <row r="10" spans="1:26" ht="23.25" customHeight="1">
      <c r="A10" s="6"/>
      <c r="B10" s="39" t="s">
        <v>11</v>
      </c>
      <c r="C10" s="43" t="s">
        <v>822</v>
      </c>
      <c r="D10" s="6"/>
      <c r="E10" s="6"/>
      <c r="F10" s="6"/>
      <c r="G10" s="6"/>
      <c r="H10" s="6" t="s">
        <v>12</v>
      </c>
      <c r="I10" s="6"/>
      <c r="J10" s="6"/>
      <c r="K10" s="6"/>
      <c r="L10" s="6"/>
      <c r="M10" s="6"/>
      <c r="N10" s="6"/>
      <c r="O10" s="6"/>
      <c r="P10" s="6"/>
      <c r="Q10" s="6"/>
      <c r="R10" s="6"/>
      <c r="S10" s="6"/>
      <c r="T10" s="6"/>
      <c r="U10" s="6"/>
      <c r="V10" s="6"/>
      <c r="W10" s="6"/>
      <c r="X10" s="6"/>
      <c r="Y10" s="6"/>
      <c r="Z10" s="6"/>
    </row>
    <row r="11" spans="1:26" ht="23.25" customHeight="1" thickBot="1">
      <c r="A11" s="6"/>
      <c r="B11" s="40" t="s">
        <v>13</v>
      </c>
      <c r="C11" s="44">
        <v>3138863433</v>
      </c>
      <c r="D11" s="6"/>
      <c r="E11" s="6"/>
      <c r="F11" s="6"/>
      <c r="G11" s="6"/>
      <c r="H11" s="6" t="s">
        <v>14</v>
      </c>
      <c r="I11" s="6"/>
      <c r="J11" s="6"/>
      <c r="K11" s="6"/>
      <c r="L11" s="6"/>
      <c r="M11" s="6"/>
      <c r="N11" s="6"/>
      <c r="O11" s="6"/>
      <c r="P11" s="6"/>
      <c r="Q11" s="6"/>
      <c r="R11" s="6"/>
      <c r="S11" s="6"/>
      <c r="T11" s="6"/>
      <c r="U11" s="6"/>
      <c r="V11" s="6"/>
      <c r="W11" s="6"/>
      <c r="X11" s="6"/>
      <c r="Y11" s="6"/>
      <c r="Z11" s="6"/>
    </row>
    <row r="12" spans="1:26" ht="14.5">
      <c r="H12" s="11" t="s">
        <v>15</v>
      </c>
    </row>
    <row r="13" spans="1:26" ht="14.5">
      <c r="H13" s="11" t="s">
        <v>16</v>
      </c>
    </row>
    <row r="14" spans="1:26" ht="14.5">
      <c r="H14" s="11" t="s">
        <v>17</v>
      </c>
    </row>
    <row r="15" spans="1:26" ht="14.5">
      <c r="H15" s="11" t="s">
        <v>18</v>
      </c>
    </row>
    <row r="16" spans="1:26" ht="14.5">
      <c r="H16" s="11" t="s">
        <v>19</v>
      </c>
    </row>
    <row r="17" spans="8:8" ht="14.5">
      <c r="H17" s="11" t="s">
        <v>20</v>
      </c>
    </row>
    <row r="18" spans="8:8" ht="14.5">
      <c r="H18" s="11" t="s">
        <v>21</v>
      </c>
    </row>
    <row r="19" spans="8:8" ht="14.5">
      <c r="H19" s="11" t="s">
        <v>22</v>
      </c>
    </row>
    <row r="20" spans="8:8" ht="14.5">
      <c r="H20" s="11" t="s">
        <v>23</v>
      </c>
    </row>
    <row r="21" spans="8:8" ht="15.75" customHeight="1">
      <c r="H21" s="11" t="s">
        <v>24</v>
      </c>
    </row>
    <row r="22" spans="8:8" ht="15.75" customHeight="1">
      <c r="H22" s="11" t="s">
        <v>25</v>
      </c>
    </row>
    <row r="23" spans="8:8" ht="15.75" customHeight="1">
      <c r="H23" s="11" t="s">
        <v>26</v>
      </c>
    </row>
    <row r="24" spans="8:8" ht="15.75" customHeight="1">
      <c r="H24" s="11" t="s">
        <v>27</v>
      </c>
    </row>
    <row r="25" spans="8:8" ht="15.75" customHeight="1">
      <c r="H25" s="11" t="s">
        <v>28</v>
      </c>
    </row>
    <row r="26" spans="8:8" ht="15.75" customHeight="1">
      <c r="H26" s="11" t="s">
        <v>29</v>
      </c>
    </row>
    <row r="27" spans="8:8" ht="15.75" customHeight="1">
      <c r="H27" s="11" t="s">
        <v>30</v>
      </c>
    </row>
    <row r="28" spans="8:8" ht="15.75" customHeight="1">
      <c r="H28" s="11" t="s">
        <v>31</v>
      </c>
    </row>
    <row r="29" spans="8:8" ht="15.75" customHeight="1">
      <c r="H29" s="11" t="s">
        <v>32</v>
      </c>
    </row>
    <row r="30" spans="8:8" ht="15.75" customHeight="1">
      <c r="H30" s="11" t="s">
        <v>33</v>
      </c>
    </row>
    <row r="31" spans="8:8" ht="15.75" customHeight="1">
      <c r="H31" s="11" t="s">
        <v>34</v>
      </c>
    </row>
    <row r="32" spans="8:8" ht="15.75" customHeight="1">
      <c r="H32" s="11" t="s">
        <v>35</v>
      </c>
    </row>
    <row r="33" spans="8:8" ht="15.75" customHeight="1">
      <c r="H33" s="11" t="s">
        <v>36</v>
      </c>
    </row>
    <row r="34" spans="8:8" ht="15.75" customHeight="1">
      <c r="H34" s="11" t="s">
        <v>37</v>
      </c>
    </row>
    <row r="35" spans="8:8" ht="15.75" customHeight="1">
      <c r="H35" s="11" t="s">
        <v>38</v>
      </c>
    </row>
    <row r="36" spans="8:8" ht="15.75" customHeight="1">
      <c r="H36" s="11" t="s">
        <v>39</v>
      </c>
    </row>
    <row r="37" spans="8:8" ht="15.75" customHeight="1">
      <c r="H37" s="11" t="s">
        <v>40</v>
      </c>
    </row>
    <row r="38" spans="8:8" ht="15.75" customHeight="1"/>
    <row r="39" spans="8:8" ht="15.75" customHeight="1"/>
    <row r="40" spans="8:8" ht="15.75" customHeight="1"/>
    <row r="41" spans="8:8" ht="15.75" customHeight="1"/>
    <row r="42" spans="8:8" ht="15.75" customHeight="1"/>
    <row r="43" spans="8:8" ht="15.75" customHeight="1"/>
    <row r="44" spans="8:8" ht="15.75" customHeight="1"/>
    <row r="45" spans="8:8" ht="15.75" customHeight="1"/>
    <row r="46" spans="8:8" ht="15.75" customHeight="1"/>
    <row r="47" spans="8:8" ht="15.75" customHeight="1"/>
    <row r="48" spans="8:8" ht="15.75" customHeight="1"/>
    <row r="49" spans="8:8" ht="15.75" customHeight="1"/>
    <row r="50" spans="8:8" ht="15.75" customHeight="1"/>
    <row r="51" spans="8:8" ht="15.75" customHeight="1"/>
    <row r="52" spans="8:8" ht="15.75" customHeight="1"/>
    <row r="53" spans="8:8" ht="15.75" customHeight="1"/>
    <row r="54" spans="8:8" ht="15.75" customHeight="1"/>
    <row r="55" spans="8:8" ht="15.75" customHeight="1">
      <c r="H55" s="11" t="s">
        <v>41</v>
      </c>
    </row>
    <row r="56" spans="8:8" ht="15.75" customHeight="1">
      <c r="H56" s="11" t="s">
        <v>42</v>
      </c>
    </row>
    <row r="57" spans="8:8" ht="15.75" customHeight="1">
      <c r="H57" s="11" t="s">
        <v>43</v>
      </c>
    </row>
    <row r="58" spans="8:8" ht="15.75" customHeight="1">
      <c r="H58" s="11" t="s">
        <v>44</v>
      </c>
    </row>
    <row r="59" spans="8:8" ht="15.75" customHeight="1">
      <c r="H59" s="11" t="s">
        <v>45</v>
      </c>
    </row>
    <row r="60" spans="8:8" ht="15.75" customHeight="1">
      <c r="H60" s="11" t="s">
        <v>46</v>
      </c>
    </row>
    <row r="61" spans="8:8" ht="15.75" customHeight="1">
      <c r="H61" s="11" t="s">
        <v>47</v>
      </c>
    </row>
    <row r="62" spans="8:8" ht="15.75" customHeight="1">
      <c r="H62" s="11" t="s">
        <v>48</v>
      </c>
    </row>
    <row r="63" spans="8:8" ht="15.75" customHeight="1"/>
    <row r="64" spans="8:8"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C2"/>
  </mergeCells>
  <dataValidations count="2">
    <dataValidation type="list" allowBlank="1" showInputMessage="1" showErrorMessage="1" prompt="Seleccione la CAR de la cual incorporara la información" sqref="C5" xr:uid="{00000000-0002-0000-0000-000000000000}">
      <formula1>Lista_CAR</formula1>
    </dataValidation>
    <dataValidation type="list" allowBlank="1" showInputMessage="1" showErrorMessage="1" prompt="Seleccione el perido a reportar" sqref="C6" xr:uid="{00000000-0002-0000-0000-000001000000}">
      <formula1>$H$39:$H$62</formula1>
    </dataValidation>
  </dataValidations>
  <hyperlinks>
    <hyperlink ref="C10" r:id="rId1" display="mailto:vbarrera@cam.gov.co" xr:uid="{00000000-0004-0000-0000-000000000000}"/>
  </hyperlinks>
  <pageMargins left="0.7" right="0.7" top="0.75" bottom="0.75" header="0" footer="0"/>
  <pageSetup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sqref="A1:B1"/>
    </sheetView>
  </sheetViews>
  <sheetFormatPr baseColWidth="10" defaultColWidth="14.453125" defaultRowHeight="15" customHeight="1"/>
  <cols>
    <col min="1" max="1" width="43.26953125" customWidth="1"/>
    <col min="2" max="2" width="81.453125" customWidth="1"/>
    <col min="3" max="26" width="11.453125" customWidth="1"/>
  </cols>
  <sheetData>
    <row r="1" spans="1:26" ht="68.25" customHeight="1">
      <c r="A1" s="327"/>
      <c r="B1" s="328"/>
      <c r="C1" s="12"/>
      <c r="D1" s="12"/>
      <c r="E1" s="12"/>
      <c r="F1" s="12"/>
      <c r="G1" s="12"/>
      <c r="H1" s="12"/>
      <c r="I1" s="12"/>
      <c r="J1" s="12"/>
      <c r="K1" s="12"/>
      <c r="L1" s="12"/>
      <c r="M1" s="12"/>
      <c r="N1" s="12"/>
      <c r="O1" s="12"/>
      <c r="P1" s="12"/>
      <c r="Q1" s="12"/>
      <c r="R1" s="12"/>
      <c r="S1" s="12"/>
      <c r="T1" s="12"/>
      <c r="U1" s="12"/>
      <c r="V1" s="12"/>
      <c r="W1" s="12"/>
      <c r="X1" s="12"/>
      <c r="Y1" s="12"/>
      <c r="Z1" s="12"/>
    </row>
    <row r="2" spans="1:26" ht="12.75" customHeight="1">
      <c r="A2" s="329" t="s">
        <v>49</v>
      </c>
      <c r="B2" s="330"/>
      <c r="C2" s="12"/>
      <c r="D2" s="12"/>
      <c r="E2" s="12"/>
      <c r="F2" s="12"/>
      <c r="G2" s="12"/>
      <c r="H2" s="12"/>
      <c r="I2" s="12"/>
      <c r="J2" s="12"/>
      <c r="K2" s="12"/>
      <c r="L2" s="12"/>
      <c r="M2" s="12"/>
      <c r="N2" s="12"/>
      <c r="O2" s="12"/>
      <c r="P2" s="12"/>
      <c r="Q2" s="12"/>
      <c r="R2" s="12"/>
      <c r="S2" s="12"/>
      <c r="T2" s="12"/>
      <c r="U2" s="12"/>
      <c r="V2" s="12"/>
      <c r="W2" s="12"/>
      <c r="X2" s="12"/>
      <c r="Y2" s="12"/>
      <c r="Z2" s="12"/>
    </row>
    <row r="3" spans="1:26" ht="12.75" customHeight="1">
      <c r="A3" s="331" t="s">
        <v>50</v>
      </c>
      <c r="B3" s="326"/>
      <c r="C3" s="12"/>
      <c r="D3" s="12"/>
      <c r="E3" s="12"/>
      <c r="F3" s="12"/>
      <c r="G3" s="12"/>
      <c r="H3" s="12"/>
      <c r="I3" s="12"/>
      <c r="J3" s="12"/>
      <c r="K3" s="12"/>
      <c r="L3" s="12"/>
      <c r="M3" s="12"/>
      <c r="N3" s="12"/>
      <c r="O3" s="12"/>
      <c r="P3" s="12"/>
      <c r="Q3" s="12"/>
      <c r="R3" s="12"/>
      <c r="S3" s="12"/>
      <c r="T3" s="12"/>
      <c r="U3" s="12"/>
      <c r="V3" s="12"/>
      <c r="W3" s="12"/>
      <c r="X3" s="12"/>
      <c r="Y3" s="12"/>
      <c r="Z3" s="12"/>
    </row>
    <row r="4" spans="1:26" ht="12.75" customHeight="1">
      <c r="A4" s="13" t="s">
        <v>51</v>
      </c>
      <c r="B4" s="13" t="s">
        <v>52</v>
      </c>
      <c r="C4" s="12"/>
      <c r="D4" s="12"/>
      <c r="E4" s="12"/>
      <c r="F4" s="12"/>
      <c r="G4" s="12"/>
      <c r="H4" s="12"/>
      <c r="I4" s="12"/>
      <c r="J4" s="12"/>
      <c r="K4" s="12"/>
      <c r="L4" s="12"/>
      <c r="M4" s="12"/>
      <c r="N4" s="12"/>
      <c r="O4" s="12"/>
      <c r="P4" s="12"/>
      <c r="Q4" s="12"/>
      <c r="R4" s="12"/>
      <c r="S4" s="12"/>
      <c r="T4" s="12"/>
      <c r="U4" s="12"/>
      <c r="V4" s="12"/>
      <c r="W4" s="12"/>
      <c r="X4" s="12"/>
      <c r="Y4" s="12"/>
      <c r="Z4" s="12"/>
    </row>
    <row r="5" spans="1:26" ht="15" customHeight="1">
      <c r="A5" s="14" t="s">
        <v>53</v>
      </c>
      <c r="B5" s="15" t="s">
        <v>54</v>
      </c>
      <c r="C5" s="12"/>
      <c r="D5" s="12"/>
      <c r="E5" s="12"/>
      <c r="F5" s="12"/>
      <c r="G5" s="12"/>
      <c r="H5" s="12"/>
      <c r="I5" s="12"/>
      <c r="J5" s="12"/>
      <c r="K5" s="12"/>
      <c r="L5" s="12"/>
      <c r="M5" s="12"/>
      <c r="N5" s="12"/>
      <c r="O5" s="12"/>
      <c r="P5" s="12"/>
      <c r="Q5" s="12"/>
      <c r="R5" s="12"/>
      <c r="S5" s="12"/>
      <c r="T5" s="12"/>
      <c r="U5" s="12"/>
      <c r="V5" s="12"/>
      <c r="W5" s="12"/>
      <c r="X5" s="12"/>
      <c r="Y5" s="12"/>
      <c r="Z5" s="12"/>
    </row>
    <row r="6" spans="1:26" ht="17.25" customHeight="1">
      <c r="A6" s="16" t="s">
        <v>55</v>
      </c>
      <c r="B6" s="17" t="s">
        <v>56</v>
      </c>
      <c r="C6" s="12"/>
      <c r="D6" s="12"/>
      <c r="E6" s="12"/>
      <c r="F6" s="12"/>
      <c r="G6" s="12"/>
      <c r="H6" s="12"/>
      <c r="I6" s="12"/>
      <c r="J6" s="12"/>
      <c r="K6" s="12"/>
      <c r="L6" s="12"/>
      <c r="M6" s="12"/>
      <c r="N6" s="12"/>
      <c r="O6" s="12"/>
      <c r="P6" s="12"/>
      <c r="Q6" s="12"/>
      <c r="R6" s="12"/>
      <c r="S6" s="12"/>
      <c r="T6" s="12"/>
      <c r="U6" s="12"/>
      <c r="V6" s="12"/>
      <c r="W6" s="12"/>
      <c r="X6" s="12"/>
      <c r="Y6" s="12"/>
      <c r="Z6" s="12"/>
    </row>
    <row r="7" spans="1:26" ht="29.25" customHeight="1">
      <c r="A7" s="16" t="s">
        <v>57</v>
      </c>
      <c r="B7" s="18" t="s">
        <v>58</v>
      </c>
      <c r="C7" s="12"/>
      <c r="D7" s="12"/>
      <c r="E7" s="12"/>
      <c r="F7" s="12"/>
      <c r="G7" s="12"/>
      <c r="H7" s="12"/>
      <c r="I7" s="12"/>
      <c r="J7" s="12"/>
      <c r="K7" s="12"/>
      <c r="L7" s="12"/>
      <c r="M7" s="12"/>
      <c r="N7" s="12"/>
      <c r="O7" s="12"/>
      <c r="P7" s="12"/>
      <c r="Q7" s="12"/>
      <c r="R7" s="12"/>
      <c r="S7" s="12"/>
      <c r="T7" s="12"/>
      <c r="U7" s="12"/>
      <c r="V7" s="12"/>
      <c r="W7" s="12"/>
      <c r="X7" s="12"/>
      <c r="Y7" s="12"/>
      <c r="Z7" s="12"/>
    </row>
    <row r="8" spans="1:26" ht="54.75" customHeight="1">
      <c r="A8" s="16" t="s">
        <v>59</v>
      </c>
      <c r="B8" s="17" t="s">
        <v>60</v>
      </c>
      <c r="C8" s="12"/>
      <c r="D8" s="12"/>
      <c r="E8" s="12"/>
      <c r="F8" s="12"/>
      <c r="G8" s="12"/>
      <c r="H8" s="12"/>
      <c r="I8" s="12"/>
      <c r="J8" s="12"/>
      <c r="K8" s="12"/>
      <c r="L8" s="12"/>
      <c r="M8" s="12"/>
      <c r="N8" s="12"/>
      <c r="O8" s="12"/>
      <c r="P8" s="12"/>
      <c r="Q8" s="12"/>
      <c r="R8" s="12"/>
      <c r="S8" s="12"/>
      <c r="T8" s="12"/>
      <c r="U8" s="12"/>
      <c r="V8" s="12"/>
      <c r="W8" s="12"/>
      <c r="X8" s="12"/>
      <c r="Y8" s="12"/>
      <c r="Z8" s="12"/>
    </row>
    <row r="9" spans="1:26" ht="54.75" customHeight="1">
      <c r="A9" s="16" t="s">
        <v>61</v>
      </c>
      <c r="B9" s="17" t="s">
        <v>62</v>
      </c>
      <c r="C9" s="12"/>
      <c r="D9" s="12"/>
      <c r="E9" s="12"/>
      <c r="F9" s="12"/>
      <c r="G9" s="12"/>
      <c r="H9" s="12"/>
      <c r="I9" s="12"/>
      <c r="J9" s="12"/>
      <c r="K9" s="12"/>
      <c r="L9" s="12"/>
      <c r="M9" s="12"/>
      <c r="N9" s="12"/>
      <c r="O9" s="12"/>
      <c r="P9" s="12"/>
      <c r="Q9" s="12"/>
      <c r="R9" s="12"/>
      <c r="S9" s="12"/>
      <c r="T9" s="12"/>
      <c r="U9" s="12"/>
      <c r="V9" s="12"/>
      <c r="W9" s="12"/>
      <c r="X9" s="12"/>
      <c r="Y9" s="12"/>
      <c r="Z9" s="12"/>
    </row>
    <row r="10" spans="1:26" ht="30.75" customHeight="1">
      <c r="A10" s="16" t="s">
        <v>63</v>
      </c>
      <c r="B10" s="17" t="s">
        <v>64</v>
      </c>
      <c r="C10" s="12"/>
      <c r="D10" s="12"/>
      <c r="E10" s="12"/>
      <c r="F10" s="12"/>
      <c r="G10" s="12"/>
      <c r="H10" s="12"/>
      <c r="I10" s="12"/>
      <c r="J10" s="12"/>
      <c r="K10" s="12"/>
      <c r="L10" s="12"/>
      <c r="M10" s="12"/>
      <c r="N10" s="12"/>
      <c r="O10" s="12"/>
      <c r="P10" s="12"/>
      <c r="Q10" s="12"/>
      <c r="R10" s="12"/>
      <c r="S10" s="12"/>
      <c r="T10" s="12"/>
      <c r="U10" s="12"/>
      <c r="V10" s="12"/>
      <c r="W10" s="12"/>
      <c r="X10" s="12"/>
      <c r="Y10" s="12"/>
      <c r="Z10" s="12"/>
    </row>
    <row r="11" spans="1:26" ht="12.75" customHeight="1">
      <c r="A11" s="19" t="s">
        <v>65</v>
      </c>
      <c r="B11" s="18" t="s">
        <v>66</v>
      </c>
      <c r="C11" s="12"/>
      <c r="D11" s="12"/>
      <c r="E11" s="12"/>
      <c r="F11" s="12"/>
      <c r="G11" s="12"/>
      <c r="H11" s="12"/>
      <c r="I11" s="12"/>
      <c r="J11" s="12"/>
      <c r="K11" s="12"/>
      <c r="L11" s="12"/>
      <c r="M11" s="12"/>
      <c r="N11" s="12"/>
      <c r="O11" s="12"/>
      <c r="P11" s="12"/>
      <c r="Q11" s="12"/>
      <c r="R11" s="12"/>
      <c r="S11" s="12"/>
      <c r="T11" s="12"/>
      <c r="U11" s="12"/>
      <c r="V11" s="12"/>
      <c r="W11" s="12"/>
      <c r="X11" s="12"/>
      <c r="Y11" s="12"/>
      <c r="Z11" s="12"/>
    </row>
    <row r="12" spans="1:26" ht="12.75" customHeight="1">
      <c r="A12" s="16" t="s">
        <v>67</v>
      </c>
      <c r="B12" s="18" t="s">
        <v>68</v>
      </c>
      <c r="C12" s="12"/>
      <c r="D12" s="12"/>
      <c r="E12" s="12"/>
      <c r="F12" s="12"/>
      <c r="G12" s="12"/>
      <c r="H12" s="12"/>
      <c r="I12" s="12"/>
      <c r="J12" s="12"/>
      <c r="K12" s="12"/>
      <c r="L12" s="12"/>
      <c r="M12" s="12"/>
      <c r="N12" s="12"/>
      <c r="O12" s="12"/>
      <c r="P12" s="12"/>
      <c r="Q12" s="12"/>
      <c r="R12" s="12"/>
      <c r="S12" s="12"/>
      <c r="T12" s="12"/>
      <c r="U12" s="12"/>
      <c r="V12" s="12"/>
      <c r="W12" s="12"/>
      <c r="X12" s="12"/>
      <c r="Y12" s="12"/>
      <c r="Z12" s="12"/>
    </row>
    <row r="13" spans="1:26" ht="80.25" customHeight="1">
      <c r="A13" s="19" t="s">
        <v>69</v>
      </c>
      <c r="B13" s="17" t="s">
        <v>70</v>
      </c>
      <c r="C13" s="12"/>
      <c r="D13" s="12"/>
      <c r="E13" s="12"/>
      <c r="F13" s="12"/>
      <c r="G13" s="12"/>
      <c r="H13" s="12"/>
      <c r="I13" s="12"/>
      <c r="J13" s="12"/>
      <c r="K13" s="12"/>
      <c r="L13" s="12"/>
      <c r="M13" s="12"/>
      <c r="N13" s="12"/>
      <c r="O13" s="12"/>
      <c r="P13" s="12"/>
      <c r="Q13" s="12"/>
      <c r="R13" s="12"/>
      <c r="S13" s="12"/>
      <c r="T13" s="12"/>
      <c r="U13" s="12"/>
      <c r="V13" s="12"/>
      <c r="W13" s="12"/>
      <c r="X13" s="12"/>
      <c r="Y13" s="12"/>
      <c r="Z13" s="12"/>
    </row>
    <row r="14" spans="1:26" ht="42" customHeight="1">
      <c r="A14" s="19" t="s">
        <v>71</v>
      </c>
      <c r="B14" s="17" t="s">
        <v>72</v>
      </c>
      <c r="C14" s="12"/>
      <c r="D14" s="12"/>
      <c r="E14" s="12"/>
      <c r="F14" s="12"/>
      <c r="G14" s="12"/>
      <c r="H14" s="12"/>
      <c r="I14" s="12"/>
      <c r="J14" s="12"/>
      <c r="K14" s="12"/>
      <c r="L14" s="12"/>
      <c r="M14" s="12"/>
      <c r="N14" s="12"/>
      <c r="O14" s="12"/>
      <c r="P14" s="12"/>
      <c r="Q14" s="12"/>
      <c r="R14" s="12"/>
      <c r="S14" s="12"/>
      <c r="T14" s="12"/>
      <c r="U14" s="12"/>
      <c r="V14" s="12"/>
      <c r="W14" s="12"/>
      <c r="X14" s="12"/>
      <c r="Y14" s="12"/>
      <c r="Z14" s="12"/>
    </row>
    <row r="15" spans="1:26" ht="108.75" customHeight="1">
      <c r="A15" s="19" t="s">
        <v>73</v>
      </c>
      <c r="B15" s="18" t="s">
        <v>74</v>
      </c>
      <c r="C15" s="12"/>
      <c r="D15" s="12"/>
      <c r="E15" s="12"/>
      <c r="F15" s="12"/>
      <c r="G15" s="12"/>
      <c r="H15" s="12"/>
      <c r="I15" s="12"/>
      <c r="J15" s="12"/>
      <c r="K15" s="12"/>
      <c r="L15" s="12"/>
      <c r="M15" s="12"/>
      <c r="N15" s="12"/>
      <c r="O15" s="12"/>
      <c r="P15" s="12"/>
      <c r="Q15" s="12"/>
      <c r="R15" s="12"/>
      <c r="S15" s="12"/>
      <c r="T15" s="12"/>
      <c r="U15" s="12"/>
      <c r="V15" s="12"/>
      <c r="W15" s="12"/>
      <c r="X15" s="12"/>
      <c r="Y15" s="12"/>
      <c r="Z15" s="12"/>
    </row>
    <row r="16" spans="1:26" ht="12.75" customHeight="1">
      <c r="A16" s="16" t="s">
        <v>75</v>
      </c>
      <c r="B16" s="18" t="s">
        <v>76</v>
      </c>
      <c r="C16" s="12"/>
      <c r="D16" s="12"/>
      <c r="E16" s="12"/>
      <c r="F16" s="12"/>
      <c r="G16" s="12"/>
      <c r="H16" s="12"/>
      <c r="I16" s="12"/>
      <c r="J16" s="12"/>
      <c r="K16" s="12"/>
      <c r="L16" s="12"/>
      <c r="M16" s="12"/>
      <c r="N16" s="12"/>
      <c r="O16" s="12"/>
      <c r="P16" s="12"/>
      <c r="Q16" s="12"/>
      <c r="R16" s="12"/>
      <c r="S16" s="12"/>
      <c r="T16" s="12"/>
      <c r="U16" s="12"/>
      <c r="V16" s="12"/>
      <c r="W16" s="12"/>
      <c r="X16" s="12"/>
      <c r="Y16" s="12"/>
      <c r="Z16" s="12"/>
    </row>
    <row r="17" spans="1:26" ht="12.75" customHeight="1">
      <c r="A17" s="16" t="s">
        <v>77</v>
      </c>
      <c r="B17" s="18" t="s">
        <v>78</v>
      </c>
      <c r="C17" s="12"/>
      <c r="D17" s="12"/>
      <c r="E17" s="12"/>
      <c r="F17" s="12"/>
      <c r="G17" s="12"/>
      <c r="H17" s="12"/>
      <c r="I17" s="12"/>
      <c r="J17" s="12"/>
      <c r="K17" s="12"/>
      <c r="L17" s="12"/>
      <c r="M17" s="12"/>
      <c r="N17" s="12"/>
      <c r="O17" s="12"/>
      <c r="P17" s="12"/>
      <c r="Q17" s="12"/>
      <c r="R17" s="12"/>
      <c r="S17" s="12"/>
      <c r="T17" s="12"/>
      <c r="U17" s="12"/>
      <c r="V17" s="12"/>
      <c r="W17" s="12"/>
      <c r="X17" s="12"/>
      <c r="Y17" s="12"/>
      <c r="Z17" s="12"/>
    </row>
    <row r="18" spans="1:26" ht="12.75" customHeight="1">
      <c r="A18" s="16" t="s">
        <v>79</v>
      </c>
      <c r="B18" s="20" t="s">
        <v>80</v>
      </c>
      <c r="C18" s="12"/>
      <c r="D18" s="12"/>
      <c r="E18" s="12"/>
      <c r="F18" s="12"/>
      <c r="G18" s="12"/>
      <c r="H18" s="12"/>
      <c r="I18" s="12"/>
      <c r="J18" s="12"/>
      <c r="K18" s="12"/>
      <c r="L18" s="12"/>
      <c r="M18" s="12"/>
      <c r="N18" s="12"/>
      <c r="O18" s="12"/>
      <c r="P18" s="12"/>
      <c r="Q18" s="12"/>
      <c r="R18" s="12"/>
      <c r="S18" s="12"/>
      <c r="T18" s="12"/>
      <c r="U18" s="12"/>
      <c r="V18" s="12"/>
      <c r="W18" s="12"/>
      <c r="X18" s="12"/>
      <c r="Y18" s="12"/>
      <c r="Z18" s="12"/>
    </row>
    <row r="19" spans="1:26" ht="12.75" customHeight="1">
      <c r="A19" s="16" t="s">
        <v>81</v>
      </c>
      <c r="B19" s="21"/>
      <c r="C19" s="12"/>
      <c r="D19" s="12"/>
      <c r="E19" s="12"/>
      <c r="F19" s="12"/>
      <c r="G19" s="12"/>
      <c r="H19" s="12"/>
      <c r="I19" s="12"/>
      <c r="J19" s="12"/>
      <c r="K19" s="12"/>
      <c r="L19" s="12"/>
      <c r="M19" s="12"/>
      <c r="N19" s="12"/>
      <c r="O19" s="12"/>
      <c r="P19" s="12"/>
      <c r="Q19" s="12"/>
      <c r="R19" s="12"/>
      <c r="S19" s="12"/>
      <c r="T19" s="12"/>
      <c r="U19" s="12"/>
      <c r="V19" s="12"/>
      <c r="W19" s="12"/>
      <c r="X19" s="12"/>
      <c r="Y19" s="12"/>
      <c r="Z19" s="12"/>
    </row>
    <row r="20" spans="1:26" ht="12.75" customHeight="1">
      <c r="A20" s="16" t="s">
        <v>82</v>
      </c>
      <c r="B20" s="21"/>
      <c r="C20" s="12"/>
      <c r="D20" s="12"/>
      <c r="E20" s="12"/>
      <c r="F20" s="12"/>
      <c r="G20" s="12"/>
      <c r="H20" s="12"/>
      <c r="I20" s="12"/>
      <c r="J20" s="12"/>
      <c r="K20" s="12"/>
      <c r="L20" s="12"/>
      <c r="M20" s="12"/>
      <c r="N20" s="12"/>
      <c r="O20" s="12"/>
      <c r="P20" s="12"/>
      <c r="Q20" s="12"/>
      <c r="R20" s="12"/>
      <c r="S20" s="12"/>
      <c r="T20" s="12"/>
      <c r="U20" s="12"/>
      <c r="V20" s="12"/>
      <c r="W20" s="12"/>
      <c r="X20" s="12"/>
      <c r="Y20" s="12"/>
      <c r="Z20" s="12"/>
    </row>
    <row r="21" spans="1:26" ht="12.75" customHeight="1">
      <c r="A21" s="16" t="s">
        <v>83</v>
      </c>
      <c r="B21" s="21"/>
      <c r="C21" s="12"/>
      <c r="D21" s="12"/>
      <c r="E21" s="12"/>
      <c r="F21" s="12"/>
      <c r="G21" s="12"/>
      <c r="H21" s="12"/>
      <c r="I21" s="12"/>
      <c r="J21" s="12"/>
      <c r="K21" s="12"/>
      <c r="L21" s="12"/>
      <c r="M21" s="12"/>
      <c r="N21" s="12"/>
      <c r="O21" s="12"/>
      <c r="P21" s="12"/>
      <c r="Q21" s="12"/>
      <c r="R21" s="12"/>
      <c r="S21" s="12"/>
      <c r="T21" s="12"/>
      <c r="U21" s="12"/>
      <c r="V21" s="12"/>
      <c r="W21" s="12"/>
      <c r="X21" s="12"/>
      <c r="Y21" s="12"/>
      <c r="Z21" s="12"/>
    </row>
    <row r="22" spans="1:26" ht="12.75" customHeight="1">
      <c r="A22" s="16" t="s">
        <v>84</v>
      </c>
      <c r="B22" s="20" t="s">
        <v>85</v>
      </c>
      <c r="C22" s="12"/>
      <c r="D22" s="12"/>
      <c r="E22" s="12"/>
      <c r="F22" s="12"/>
      <c r="G22" s="12"/>
      <c r="H22" s="12"/>
      <c r="I22" s="12"/>
      <c r="J22" s="12"/>
      <c r="K22" s="12"/>
      <c r="L22" s="12"/>
      <c r="M22" s="12"/>
      <c r="N22" s="12"/>
      <c r="O22" s="12"/>
      <c r="P22" s="12"/>
      <c r="Q22" s="12"/>
      <c r="R22" s="12"/>
      <c r="S22" s="12"/>
      <c r="T22" s="12"/>
      <c r="U22" s="12"/>
      <c r="V22" s="12"/>
      <c r="W22" s="12"/>
      <c r="X22" s="12"/>
      <c r="Y22" s="12"/>
      <c r="Z22" s="12"/>
    </row>
    <row r="23" spans="1:26" ht="12.75" customHeight="1">
      <c r="A23" s="16" t="s">
        <v>86</v>
      </c>
      <c r="B23" s="20" t="s">
        <v>87</v>
      </c>
      <c r="C23" s="12"/>
      <c r="D23" s="12"/>
      <c r="E23" s="12"/>
      <c r="F23" s="12"/>
      <c r="G23" s="12"/>
      <c r="H23" s="12"/>
      <c r="I23" s="12"/>
      <c r="J23" s="12"/>
      <c r="K23" s="12"/>
      <c r="L23" s="12"/>
      <c r="M23" s="12"/>
      <c r="N23" s="12"/>
      <c r="O23" s="12"/>
      <c r="P23" s="12"/>
      <c r="Q23" s="12"/>
      <c r="R23" s="12"/>
      <c r="S23" s="12"/>
      <c r="T23" s="12"/>
      <c r="U23" s="12"/>
      <c r="V23" s="12"/>
      <c r="W23" s="12"/>
      <c r="X23" s="12"/>
      <c r="Y23" s="12"/>
      <c r="Z23" s="12"/>
    </row>
    <row r="24" spans="1:26" ht="12.75" customHeight="1">
      <c r="A24" s="16" t="s">
        <v>88</v>
      </c>
      <c r="B24" s="20" t="s">
        <v>89</v>
      </c>
      <c r="C24" s="12"/>
      <c r="D24" s="12"/>
      <c r="E24" s="12"/>
      <c r="F24" s="12"/>
      <c r="G24" s="12"/>
      <c r="H24" s="12"/>
      <c r="I24" s="12"/>
      <c r="J24" s="12"/>
      <c r="K24" s="12"/>
      <c r="L24" s="12"/>
      <c r="M24" s="12"/>
      <c r="N24" s="12"/>
      <c r="O24" s="12"/>
      <c r="P24" s="12"/>
      <c r="Q24" s="12"/>
      <c r="R24" s="12"/>
      <c r="S24" s="12"/>
      <c r="T24" s="12"/>
      <c r="U24" s="12"/>
      <c r="V24" s="12"/>
      <c r="W24" s="12"/>
      <c r="X24" s="12"/>
      <c r="Y24" s="12"/>
      <c r="Z24" s="12"/>
    </row>
    <row r="25" spans="1:26" ht="12.75" customHeight="1">
      <c r="A25" s="16" t="s">
        <v>90</v>
      </c>
      <c r="B25" s="20" t="s">
        <v>91</v>
      </c>
      <c r="C25" s="12"/>
      <c r="D25" s="12"/>
      <c r="E25" s="12"/>
      <c r="F25" s="12"/>
      <c r="G25" s="12"/>
      <c r="H25" s="12"/>
      <c r="I25" s="12"/>
      <c r="J25" s="12"/>
      <c r="K25" s="12"/>
      <c r="L25" s="12"/>
      <c r="M25" s="12"/>
      <c r="N25" s="12"/>
      <c r="O25" s="12"/>
      <c r="P25" s="12"/>
      <c r="Q25" s="12"/>
      <c r="R25" s="12"/>
      <c r="S25" s="12"/>
      <c r="T25" s="12"/>
      <c r="U25" s="12"/>
      <c r="V25" s="12"/>
      <c r="W25" s="12"/>
      <c r="X25" s="12"/>
      <c r="Y25" s="12"/>
      <c r="Z25" s="12"/>
    </row>
    <row r="26" spans="1:26" ht="12.75" customHeight="1">
      <c r="A26" s="16" t="s">
        <v>92</v>
      </c>
      <c r="B26" s="20" t="s">
        <v>93</v>
      </c>
      <c r="C26" s="12"/>
      <c r="D26" s="12"/>
      <c r="E26" s="12"/>
      <c r="F26" s="12"/>
      <c r="G26" s="12"/>
      <c r="H26" s="12"/>
      <c r="I26" s="12"/>
      <c r="J26" s="12"/>
      <c r="K26" s="12"/>
      <c r="L26" s="12"/>
      <c r="M26" s="12"/>
      <c r="N26" s="12"/>
      <c r="O26" s="12"/>
      <c r="P26" s="12"/>
      <c r="Q26" s="12"/>
      <c r="R26" s="12"/>
      <c r="S26" s="12"/>
      <c r="T26" s="12"/>
      <c r="U26" s="12"/>
      <c r="V26" s="12"/>
      <c r="W26" s="12"/>
      <c r="X26" s="12"/>
      <c r="Y26" s="12"/>
      <c r="Z26" s="12"/>
    </row>
    <row r="27" spans="1:26" ht="12.75" customHeight="1">
      <c r="A27" s="16" t="s">
        <v>94</v>
      </c>
      <c r="B27" s="22"/>
      <c r="C27" s="12"/>
      <c r="D27" s="12"/>
      <c r="E27" s="12"/>
      <c r="F27" s="12"/>
      <c r="G27" s="12"/>
      <c r="H27" s="12"/>
      <c r="I27" s="12"/>
      <c r="J27" s="12"/>
      <c r="K27" s="12"/>
      <c r="L27" s="12"/>
      <c r="M27" s="12"/>
      <c r="N27" s="12"/>
      <c r="O27" s="12"/>
      <c r="P27" s="12"/>
      <c r="Q27" s="12"/>
      <c r="R27" s="12"/>
      <c r="S27" s="12"/>
      <c r="T27" s="12"/>
      <c r="U27" s="12"/>
      <c r="V27" s="12"/>
      <c r="W27" s="12"/>
      <c r="X27" s="12"/>
      <c r="Y27" s="12"/>
      <c r="Z27" s="12"/>
    </row>
    <row r="28" spans="1:26" ht="12.75" customHeight="1">
      <c r="A28" s="16" t="s">
        <v>95</v>
      </c>
      <c r="B28" s="20" t="s">
        <v>96</v>
      </c>
      <c r="C28" s="12"/>
      <c r="D28" s="12"/>
      <c r="E28" s="12"/>
      <c r="F28" s="12"/>
      <c r="G28" s="12"/>
      <c r="H28" s="12"/>
      <c r="I28" s="12"/>
      <c r="J28" s="12"/>
      <c r="K28" s="12"/>
      <c r="L28" s="12"/>
      <c r="M28" s="12"/>
      <c r="N28" s="12"/>
      <c r="O28" s="12"/>
      <c r="P28" s="12"/>
      <c r="Q28" s="12"/>
      <c r="R28" s="12"/>
      <c r="S28" s="12"/>
      <c r="T28" s="12"/>
      <c r="U28" s="12"/>
      <c r="V28" s="12"/>
      <c r="W28" s="12"/>
      <c r="X28" s="12"/>
      <c r="Y28" s="12"/>
      <c r="Z28" s="12"/>
    </row>
    <row r="29" spans="1:26" ht="12.75" customHeight="1">
      <c r="A29" s="16" t="s">
        <v>97</v>
      </c>
      <c r="B29" s="22" t="s">
        <v>98</v>
      </c>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12.75" customHeight="1">
      <c r="A30" s="23" t="s">
        <v>99</v>
      </c>
      <c r="B30" s="24" t="s">
        <v>100</v>
      </c>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ht="12.75" customHeight="1">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ht="12.75" customHeight="1">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2.75" customHeight="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12.75" customHeight="1">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12.75" customHeight="1">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12.75" customHeight="1">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2.75" customHeight="1">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12.75" customHeight="1">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2.75"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2.75" customHeight="1">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2.75" customHeight="1">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2.75" customHeight="1">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2.75" customHeight="1">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2.75" customHeight="1">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ht="12.75" customHeight="1">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2.75" customHeight="1">
      <c r="A46" s="12"/>
      <c r="B46" s="12"/>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2.75" customHeight="1">
      <c r="A47" s="12"/>
      <c r="B47" s="12"/>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ht="12.75" customHeight="1">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2.75" customHeight="1">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2.75" customHeight="1">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2.75" customHeight="1">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2.75" customHeight="1">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2.75" customHeight="1">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2.75" customHeight="1">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2.75" customHeight="1">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2.75" customHeight="1">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2.75" customHeight="1">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2.75" customHeight="1">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2.75" customHeight="1">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2.75" customHeight="1">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2.75" customHeight="1">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2.75" customHeight="1">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2.75" customHeight="1">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2.75" customHeight="1">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2.75" customHeight="1">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2.75" customHeight="1">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2.75" customHeight="1">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2.75" customHeight="1">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2.75" customHeight="1">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2.75" customHeight="1">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2.75" customHeight="1">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2.75" customHeight="1">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2.75" customHeight="1">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2.75" customHeight="1">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2.75" customHeight="1">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2.75" customHeight="1">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2.75" customHeight="1">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2.75" customHeight="1">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2.75" customHeight="1">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2.75" customHeight="1">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2.75" customHeight="1">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2.75" customHeight="1">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2.75" customHeight="1">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2.75" customHeight="1">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2.75" customHeight="1">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2.75" customHeight="1">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2.75" customHeight="1">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2.75" customHeight="1">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2.75" customHeight="1">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2.75" customHeight="1">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2.75" customHeight="1">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2.75" customHeight="1">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2.75" customHeight="1">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2.75" customHeight="1">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2.75" customHeight="1">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2.75" customHeight="1">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2.75" customHeight="1">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2.75" customHeight="1">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2.75" customHeight="1">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2.75" customHeight="1">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2.75" customHeight="1">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2.75" customHeight="1">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2.75" customHeight="1">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2.75" customHeight="1">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2.75" customHeight="1">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2.75" customHeight="1">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2.75" customHeight="1">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2.75" customHeight="1">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2.75" customHeight="1">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2.75" customHeight="1">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2.7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2.7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2.75" customHeight="1">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2.75" customHeight="1">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2.75" customHeight="1">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2.75" customHeight="1">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2.75" customHeight="1">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2.75" customHeight="1">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2.75" customHeight="1">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2.75" customHeight="1">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2.75" customHeight="1">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2.75" customHeight="1">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2.75" customHeight="1">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2.75" customHeight="1">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2.75" customHeight="1">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2.75" customHeight="1">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2.75" customHeight="1">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2.75" customHeight="1">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2.75" customHeight="1">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2.75" customHeight="1">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2.75" customHeight="1">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2.75" customHeight="1">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2.75" customHeight="1">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2.75" customHeight="1">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2.75" customHeight="1">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2.75" customHeight="1">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2.75" customHeight="1">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2.75" customHeight="1">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2.75" customHeight="1">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2.75" customHeight="1">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2.75" customHeight="1">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2.75" customHeight="1">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2.75" customHeight="1">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2.75" customHeight="1">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2.75" customHeight="1">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2.75" customHeight="1">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2.75" customHeight="1">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2.75" customHeight="1">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2.75" customHeight="1">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2.75" customHeight="1">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2.75" customHeight="1">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2.75" customHeight="1">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2.75" customHeight="1">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2.75" customHeight="1">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2.75" customHeight="1">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2.75" customHeight="1">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2.75" customHeight="1">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2.75" customHeight="1">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2.75" customHeight="1">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2.75" customHeight="1">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2.75" customHeight="1">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2.75" customHeight="1">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2.75" customHeight="1">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2.75" customHeight="1">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2.75" customHeight="1">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2.75" customHeight="1">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2.75" customHeight="1">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2.75" customHeight="1">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2.75" customHeight="1">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2.75" customHeight="1">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2.75" customHeight="1">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2.75" customHeight="1">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2.75" customHeight="1">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2.75" customHeight="1">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2.75" customHeight="1">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2.75" customHeight="1">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2.75" customHeight="1">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2.75" customHeight="1">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2.75" customHeight="1">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2.75" customHeight="1">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2.75" customHeight="1">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2.75" customHeight="1">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2.75" customHeight="1">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2.75" customHeight="1">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2.75" customHeight="1">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2.75" customHeight="1">
      <c r="A187" s="12"/>
      <c r="B187" s="12"/>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2.75" customHeight="1">
      <c r="A188" s="12"/>
      <c r="B188" s="12"/>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2.75" customHeight="1">
      <c r="A189" s="12"/>
      <c r="B189" s="12"/>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2.75" customHeight="1">
      <c r="A190" s="12"/>
      <c r="B190" s="12"/>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2.75" customHeight="1">
      <c r="A191" s="12"/>
      <c r="B191" s="12"/>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2.75" customHeight="1">
      <c r="A192" s="12"/>
      <c r="B192" s="12"/>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2.75" customHeight="1">
      <c r="A193" s="12"/>
      <c r="B193" s="12"/>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2.75" customHeight="1">
      <c r="A194" s="12"/>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2.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2.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2.75" customHeight="1">
      <c r="A197" s="12"/>
      <c r="B197" s="12"/>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2.75" customHeight="1">
      <c r="A198" s="12"/>
      <c r="B198" s="12"/>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2.75" customHeight="1">
      <c r="A199" s="12"/>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2.75"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2.75"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2.75" customHeight="1">
      <c r="A202" s="12"/>
      <c r="B202" s="12"/>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2.75" customHeight="1">
      <c r="A203" s="12"/>
      <c r="B203" s="12"/>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2.75" customHeight="1">
      <c r="A204" s="12"/>
      <c r="B204" s="12"/>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2.75" customHeight="1">
      <c r="A205" s="12"/>
      <c r="B205" s="12"/>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2.75" customHeight="1">
      <c r="A206" s="12"/>
      <c r="B206" s="12"/>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2.75" customHeight="1">
      <c r="A207" s="12"/>
      <c r="B207" s="12"/>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2.75" customHeight="1">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2.75" customHeight="1">
      <c r="A209" s="12"/>
      <c r="B209" s="12"/>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2.75" customHeight="1">
      <c r="A210" s="12"/>
      <c r="B210" s="12"/>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2.75" customHeight="1">
      <c r="A211" s="12"/>
      <c r="B211" s="12"/>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2.75" customHeight="1">
      <c r="A212" s="12"/>
      <c r="B212" s="12"/>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2.75" customHeight="1">
      <c r="A213" s="12"/>
      <c r="B213" s="12"/>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2.75" customHeight="1">
      <c r="A214" s="12"/>
      <c r="B214" s="12"/>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2.75" customHeight="1">
      <c r="A215" s="12"/>
      <c r="B215" s="12"/>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2.75" customHeight="1">
      <c r="A216" s="12"/>
      <c r="B216" s="12"/>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2.75" customHeight="1">
      <c r="A217" s="12"/>
      <c r="B217" s="12"/>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2.75" customHeight="1">
      <c r="A218" s="12"/>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2.75" customHeight="1">
      <c r="A219" s="12"/>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2.75" customHeight="1">
      <c r="A220" s="12"/>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2.75" customHeight="1">
      <c r="A221" s="12"/>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2.75" customHeight="1">
      <c r="A222" s="12"/>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2.75" customHeight="1">
      <c r="A223" s="12"/>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2.75" customHeight="1">
      <c r="A224" s="12"/>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2.75" customHeight="1">
      <c r="A225" s="12"/>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2.75" customHeight="1">
      <c r="A226" s="12"/>
      <c r="B226" s="12"/>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2.75" customHeight="1">
      <c r="A227" s="12"/>
      <c r="B227" s="12"/>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2.75" customHeight="1">
      <c r="A228" s="12"/>
      <c r="B228" s="12"/>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2.75" customHeight="1">
      <c r="A229" s="12"/>
      <c r="B229" s="12"/>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2.75" customHeight="1">
      <c r="A230" s="12"/>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2.75" customHeight="1">
      <c r="A231" s="12"/>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2.75" customHeight="1">
      <c r="A232" s="12"/>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2.75" customHeight="1">
      <c r="A233" s="12"/>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2.75" customHeight="1">
      <c r="A234" s="12"/>
      <c r="B234" s="12"/>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2.75" customHeight="1">
      <c r="A235" s="12"/>
      <c r="B235" s="12"/>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2.75" customHeight="1">
      <c r="A236" s="12"/>
      <c r="B236" s="12"/>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2.75" customHeight="1">
      <c r="A237" s="12"/>
      <c r="B237" s="12"/>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2.75" customHeight="1">
      <c r="A238" s="12"/>
      <c r="B238" s="12"/>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2.75" customHeight="1">
      <c r="A239" s="12"/>
      <c r="B239" s="12"/>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2.75" customHeight="1">
      <c r="A240" s="12"/>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2.75" customHeight="1">
      <c r="A241" s="12"/>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2.75" customHeight="1">
      <c r="A242" s="12"/>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2.75" customHeight="1">
      <c r="A243" s="12"/>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2.75" customHeight="1">
      <c r="A244" s="12"/>
      <c r="B244" s="12"/>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2.75" customHeight="1">
      <c r="A245" s="12"/>
      <c r="B245" s="12"/>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2.75" customHeight="1">
      <c r="A246" s="12"/>
      <c r="B246" s="12"/>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2.75" customHeight="1">
      <c r="A247" s="12"/>
      <c r="B247" s="12"/>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2.75" customHeight="1">
      <c r="A248" s="12"/>
      <c r="B248" s="12"/>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2.75" customHeight="1">
      <c r="A249" s="12"/>
      <c r="B249" s="12"/>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2.75" customHeight="1">
      <c r="A250" s="12"/>
      <c r="B250" s="12"/>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2.75" customHeight="1">
      <c r="A251" s="12"/>
      <c r="B251" s="12"/>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2.75" customHeight="1">
      <c r="A252" s="12"/>
      <c r="B252" s="12"/>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2.75" customHeight="1">
      <c r="A253" s="12"/>
      <c r="B253" s="12"/>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2.75" customHeight="1">
      <c r="A254" s="12"/>
      <c r="B254" s="12"/>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2.75" customHeight="1">
      <c r="A255" s="12"/>
      <c r="B255" s="12"/>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2.75" customHeight="1">
      <c r="A256" s="12"/>
      <c r="B256" s="12"/>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2.75" customHeight="1">
      <c r="A257" s="12"/>
      <c r="B257" s="12"/>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2.75" customHeight="1">
      <c r="A258" s="12"/>
      <c r="B258" s="12"/>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2.75" customHeight="1">
      <c r="A259" s="12"/>
      <c r="B259" s="12"/>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2.75" customHeight="1">
      <c r="A260" s="12"/>
      <c r="B260" s="12"/>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2.75" customHeight="1">
      <c r="A261" s="12"/>
      <c r="B261" s="12"/>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2.75" customHeight="1">
      <c r="A262" s="12"/>
      <c r="B262" s="12"/>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2.75" customHeight="1">
      <c r="A263" s="12"/>
      <c r="B263" s="12"/>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2.75" customHeight="1">
      <c r="A264" s="12"/>
      <c r="B264" s="12"/>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2.75" customHeight="1">
      <c r="A265" s="12"/>
      <c r="B265" s="12"/>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2.75" customHeight="1">
      <c r="A266" s="12"/>
      <c r="B266" s="12"/>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2.75" customHeight="1">
      <c r="A267" s="12"/>
      <c r="B267" s="12"/>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2.75" customHeight="1">
      <c r="A268" s="12"/>
      <c r="B268" s="12"/>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2.75" customHeight="1">
      <c r="A269" s="12"/>
      <c r="B269" s="12"/>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2.75" customHeight="1">
      <c r="A270" s="12"/>
      <c r="B270" s="12"/>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2.75" customHeight="1">
      <c r="A271" s="12"/>
      <c r="B271" s="12"/>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2.75" customHeight="1">
      <c r="A272" s="12"/>
      <c r="B272" s="12"/>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2.75" customHeight="1">
      <c r="A273" s="12"/>
      <c r="B273" s="12"/>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2.75" customHeight="1">
      <c r="A274" s="12"/>
      <c r="B274" s="12"/>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2.75" customHeight="1">
      <c r="A275" s="12"/>
      <c r="B275" s="12"/>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2.75" customHeight="1">
      <c r="A276" s="12"/>
      <c r="B276" s="12"/>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2.75" customHeight="1">
      <c r="A277" s="12"/>
      <c r="B277" s="12"/>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2.75" customHeight="1">
      <c r="A278" s="12"/>
      <c r="B278" s="12"/>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2.75" customHeight="1">
      <c r="A279" s="12"/>
      <c r="B279" s="12"/>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2.75" customHeight="1">
      <c r="A280" s="12"/>
      <c r="B280" s="12"/>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2.75" customHeight="1">
      <c r="A281" s="12"/>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2.75" customHeight="1">
      <c r="A282" s="12"/>
      <c r="B282" s="12"/>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2.75" customHeight="1">
      <c r="A283" s="12"/>
      <c r="B283" s="12"/>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2.75" customHeight="1">
      <c r="A284" s="12"/>
      <c r="B284" s="12"/>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2.75" customHeight="1">
      <c r="A285" s="12"/>
      <c r="B285" s="12"/>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2.75" customHeight="1">
      <c r="A286" s="12"/>
      <c r="B286" s="12"/>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2.75" customHeight="1">
      <c r="A287" s="12"/>
      <c r="B287" s="12"/>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2.75" customHeight="1">
      <c r="A288" s="12"/>
      <c r="B288" s="12"/>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2.75" customHeight="1">
      <c r="A289" s="12"/>
      <c r="B289" s="12"/>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2.75" customHeight="1">
      <c r="A290" s="12"/>
      <c r="B290" s="12"/>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2.75" customHeight="1">
      <c r="A291" s="12"/>
      <c r="B291" s="12"/>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2.75" customHeight="1">
      <c r="A292" s="12"/>
      <c r="B292" s="12"/>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2.75" customHeight="1">
      <c r="A293" s="12"/>
      <c r="B293" s="12"/>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2.75" customHeight="1">
      <c r="A294" s="12"/>
      <c r="B294" s="12"/>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2.75" customHeight="1">
      <c r="A295" s="12"/>
      <c r="B295" s="12"/>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2.75" customHeight="1">
      <c r="A296" s="12"/>
      <c r="B296" s="12"/>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2.75" customHeight="1">
      <c r="A297" s="12"/>
      <c r="B297" s="12"/>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2.75" customHeight="1">
      <c r="A298" s="12"/>
      <c r="B298" s="12"/>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2.75" customHeight="1">
      <c r="A299" s="12"/>
      <c r="B299" s="12"/>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2.75" customHeight="1">
      <c r="A300" s="12"/>
      <c r="B300" s="12"/>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2.75" customHeight="1">
      <c r="A301" s="12"/>
      <c r="B301" s="12"/>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2.75" customHeight="1">
      <c r="A302" s="12"/>
      <c r="B302" s="12"/>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2.75" customHeight="1">
      <c r="A303" s="12"/>
      <c r="B303" s="12"/>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2.75" customHeight="1">
      <c r="A304" s="12"/>
      <c r="B304" s="12"/>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2.75" customHeight="1">
      <c r="A305" s="12"/>
      <c r="B305" s="12"/>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2.75" customHeight="1">
      <c r="A306" s="12"/>
      <c r="B306" s="12"/>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2.75" customHeight="1">
      <c r="A307" s="12"/>
      <c r="B307" s="12"/>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2.75" customHeight="1">
      <c r="A308" s="12"/>
      <c r="B308" s="12"/>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2.75" customHeight="1">
      <c r="A309" s="12"/>
      <c r="B309" s="12"/>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2.75" customHeight="1">
      <c r="A310" s="12"/>
      <c r="B310" s="12"/>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2.75" customHeight="1">
      <c r="A311" s="12"/>
      <c r="B311" s="12"/>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2.75" customHeight="1">
      <c r="A312" s="12"/>
      <c r="B312" s="12"/>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2.75" customHeight="1">
      <c r="A313" s="12"/>
      <c r="B313" s="12"/>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2.75" customHeight="1">
      <c r="A314" s="12"/>
      <c r="B314" s="12"/>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2.75" customHeight="1">
      <c r="A315" s="12"/>
      <c r="B315" s="12"/>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2.75" customHeight="1">
      <c r="A316" s="12"/>
      <c r="B316" s="12"/>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2.75" customHeight="1">
      <c r="A317" s="12"/>
      <c r="B317" s="12"/>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2.75" customHeight="1">
      <c r="A318" s="12"/>
      <c r="B318" s="12"/>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2.75" customHeight="1">
      <c r="A319" s="12"/>
      <c r="B319" s="12"/>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2.75" customHeight="1">
      <c r="A320" s="12"/>
      <c r="B320" s="12"/>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2.75" customHeight="1">
      <c r="A321" s="12"/>
      <c r="B321" s="12"/>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2.75" customHeight="1">
      <c r="A322" s="12"/>
      <c r="B322" s="12"/>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2.75" customHeight="1">
      <c r="A323" s="12"/>
      <c r="B323" s="12"/>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2.75" customHeight="1">
      <c r="A324" s="12"/>
      <c r="B324" s="12"/>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2.75" customHeight="1">
      <c r="A325" s="12"/>
      <c r="B325" s="12"/>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2.75" customHeight="1">
      <c r="A326" s="12"/>
      <c r="B326" s="12"/>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2.75" customHeight="1">
      <c r="A327" s="12"/>
      <c r="B327" s="12"/>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2.75" customHeight="1">
      <c r="A328" s="12"/>
      <c r="B328" s="12"/>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2.75" customHeight="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2.75" customHeight="1">
      <c r="A330" s="12"/>
      <c r="B330" s="12"/>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2.75" customHeight="1">
      <c r="A331" s="12"/>
      <c r="B331" s="12"/>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2.75" customHeight="1">
      <c r="A332" s="12"/>
      <c r="B332" s="12"/>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2.75" customHeight="1">
      <c r="A333" s="12"/>
      <c r="B333" s="12"/>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2.75" customHeight="1">
      <c r="A334" s="12"/>
      <c r="B334" s="12"/>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2.75" customHeight="1">
      <c r="A335" s="12"/>
      <c r="B335" s="12"/>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2.75" customHeight="1">
      <c r="A336" s="12"/>
      <c r="B336" s="12"/>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2.75" customHeight="1">
      <c r="A337" s="12"/>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2.75" customHeight="1">
      <c r="A338" s="12"/>
      <c r="B338" s="12"/>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2.75" customHeight="1">
      <c r="A339" s="12"/>
      <c r="B339" s="12"/>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2.75" customHeight="1">
      <c r="A340" s="12"/>
      <c r="B340" s="12"/>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2.75" customHeight="1">
      <c r="A341" s="12"/>
      <c r="B341" s="12"/>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2.75" customHeight="1">
      <c r="A342" s="12"/>
      <c r="B342" s="12"/>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2.75" customHeight="1">
      <c r="A343" s="12"/>
      <c r="B343" s="12"/>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2.75" customHeight="1">
      <c r="A344" s="12"/>
      <c r="B344" s="12"/>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2.75" customHeight="1">
      <c r="A345" s="12"/>
      <c r="B345" s="12"/>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2.75" customHeight="1">
      <c r="A346" s="12"/>
      <c r="B346" s="12"/>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2.75" customHeight="1">
      <c r="A347" s="12"/>
      <c r="B347" s="12"/>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2.75" customHeight="1">
      <c r="A348" s="12"/>
      <c r="B348" s="12"/>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2.75" customHeight="1">
      <c r="A349" s="12"/>
      <c r="B349" s="12"/>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2.75" customHeight="1">
      <c r="A350" s="12"/>
      <c r="B350" s="12"/>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2.75" customHeight="1">
      <c r="A351" s="12"/>
      <c r="B351" s="12"/>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2.75" customHeight="1">
      <c r="A352" s="12"/>
      <c r="B352" s="12"/>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2.75" customHeight="1">
      <c r="A353" s="12"/>
      <c r="B353" s="12"/>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2.75" customHeight="1">
      <c r="A354" s="12"/>
      <c r="B354" s="12"/>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2.75" customHeight="1">
      <c r="A355" s="12"/>
      <c r="B355" s="12"/>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2.75" customHeight="1">
      <c r="A356" s="12"/>
      <c r="B356" s="12"/>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2.75" customHeight="1">
      <c r="A357" s="12"/>
      <c r="B357" s="12"/>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2.75" customHeight="1">
      <c r="A358" s="12"/>
      <c r="B358" s="12"/>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2.75" customHeight="1">
      <c r="A359" s="12"/>
      <c r="B359" s="12"/>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2.75" customHeight="1">
      <c r="A360" s="12"/>
      <c r="B360" s="12"/>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2.75" customHeight="1">
      <c r="A361" s="12"/>
      <c r="B361" s="12"/>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2.75" customHeight="1">
      <c r="A362" s="12"/>
      <c r="B362" s="12"/>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2.75" customHeight="1">
      <c r="A363" s="12"/>
      <c r="B363" s="12"/>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2.75" customHeight="1">
      <c r="A364" s="12"/>
      <c r="B364" s="12"/>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2.75" customHeight="1">
      <c r="A365" s="12"/>
      <c r="B365" s="12"/>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2.75" customHeight="1">
      <c r="A366" s="12"/>
      <c r="B366" s="12"/>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2.75" customHeight="1">
      <c r="A367" s="12"/>
      <c r="B367" s="12"/>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2.75" customHeight="1">
      <c r="A368" s="12"/>
      <c r="B368" s="12"/>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2.75" customHeight="1">
      <c r="A369" s="12"/>
      <c r="B369" s="12"/>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2.75" customHeight="1">
      <c r="A370" s="12"/>
      <c r="B370" s="12"/>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2.75" customHeight="1">
      <c r="A371" s="12"/>
      <c r="B371" s="12"/>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2.75" customHeight="1">
      <c r="A372" s="12"/>
      <c r="B372" s="12"/>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2.75" customHeight="1">
      <c r="A373" s="12"/>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2.75" customHeight="1">
      <c r="A374" s="12"/>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2.75" customHeight="1">
      <c r="A375" s="12"/>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2.75" customHeight="1">
      <c r="A376" s="12"/>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2.75" customHeight="1">
      <c r="A377" s="12"/>
      <c r="B377" s="12"/>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2.75" customHeight="1">
      <c r="A378" s="12"/>
      <c r="B378" s="12"/>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2.75" customHeight="1">
      <c r="A379" s="12"/>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2.75" customHeight="1">
      <c r="A380" s="12"/>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2.75" customHeight="1">
      <c r="A381" s="12"/>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2.75" customHeight="1">
      <c r="A382" s="12"/>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2.75" customHeight="1">
      <c r="A383" s="12"/>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2.75" customHeight="1">
      <c r="A384" s="12"/>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2.75" customHeight="1">
      <c r="A385" s="12"/>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2.75" customHeight="1">
      <c r="A386" s="12"/>
      <c r="B386" s="12"/>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2.75" customHeight="1">
      <c r="A387" s="12"/>
      <c r="B387" s="12"/>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2.75" customHeight="1">
      <c r="A388" s="12"/>
      <c r="B388" s="12"/>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2.75" customHeight="1">
      <c r="A389" s="12"/>
      <c r="B389" s="12"/>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2.75" customHeight="1">
      <c r="A390" s="12"/>
      <c r="B390" s="12"/>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2.75" customHeight="1">
      <c r="A391" s="12"/>
      <c r="B391" s="12"/>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2.75" customHeight="1">
      <c r="A392" s="12"/>
      <c r="B392" s="12"/>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2.75" customHeight="1">
      <c r="A393" s="12"/>
      <c r="B393" s="12"/>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2.75" customHeight="1">
      <c r="A394" s="12"/>
      <c r="B394" s="12"/>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2.75" customHeight="1">
      <c r="A395" s="12"/>
      <c r="B395" s="12"/>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2.75" customHeight="1">
      <c r="A396" s="12"/>
      <c r="B396" s="12"/>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2.75" customHeight="1">
      <c r="A397" s="12"/>
      <c r="B397" s="12"/>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2.75" customHeight="1">
      <c r="A398" s="12"/>
      <c r="B398" s="12"/>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2.75" customHeight="1">
      <c r="A399" s="12"/>
      <c r="B399" s="12"/>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2.75" customHeight="1">
      <c r="A400" s="12"/>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2.75" customHeight="1">
      <c r="A401" s="12"/>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2.75" customHeight="1">
      <c r="A402" s="12"/>
      <c r="B402" s="12"/>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2.75" customHeight="1">
      <c r="A403" s="12"/>
      <c r="B403" s="12"/>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2.75" customHeight="1">
      <c r="A404" s="12"/>
      <c r="B404" s="12"/>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2.75" customHeight="1">
      <c r="A405" s="12"/>
      <c r="B405" s="12"/>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2.75" customHeight="1">
      <c r="A406" s="12"/>
      <c r="B406" s="12"/>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2.75" customHeight="1">
      <c r="A407" s="12"/>
      <c r="B407" s="12"/>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2.75" customHeight="1">
      <c r="A408" s="12"/>
      <c r="B408" s="12"/>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2.75" customHeight="1">
      <c r="A409" s="12"/>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2.75" customHeight="1">
      <c r="A410" s="12"/>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2.75" customHeight="1">
      <c r="A411" s="12"/>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2.75" customHeight="1">
      <c r="A412" s="12"/>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2.75" customHeight="1">
      <c r="A413" s="12"/>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2.75" customHeight="1">
      <c r="A414" s="12"/>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2.75" customHeight="1">
      <c r="A415" s="12"/>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2.75" customHeight="1">
      <c r="A416" s="12"/>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2.75" customHeight="1">
      <c r="A417" s="12"/>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2.75" customHeight="1">
      <c r="A418" s="12"/>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2.75" customHeight="1">
      <c r="A419" s="12"/>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2.75" customHeight="1">
      <c r="A420" s="12"/>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2.75" customHeight="1">
      <c r="A421" s="12"/>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2.75" customHeight="1">
      <c r="A422" s="12"/>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2.75" customHeight="1">
      <c r="A423" s="12"/>
      <c r="B423" s="12"/>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2.75" customHeight="1">
      <c r="A424" s="12"/>
      <c r="B424" s="12"/>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2.75" customHeight="1">
      <c r="A425" s="12"/>
      <c r="B425" s="12"/>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2.75" customHeight="1">
      <c r="A426" s="12"/>
      <c r="B426" s="12"/>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2.75" customHeight="1">
      <c r="A427" s="12"/>
      <c r="B427" s="12"/>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2.75" customHeight="1">
      <c r="A428" s="12"/>
      <c r="B428" s="12"/>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2.75" customHeight="1">
      <c r="A429" s="12"/>
      <c r="B429" s="12"/>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2.75" customHeight="1">
      <c r="A430" s="12"/>
      <c r="B430" s="12"/>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2.75" customHeight="1">
      <c r="A431" s="12"/>
      <c r="B431" s="12"/>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2.75" customHeight="1">
      <c r="A432" s="12"/>
      <c r="B432" s="12"/>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2.75" customHeight="1">
      <c r="A433" s="12"/>
      <c r="B433" s="12"/>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2.75" customHeight="1">
      <c r="A434" s="12"/>
      <c r="B434" s="12"/>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2.75" customHeight="1">
      <c r="A435" s="12"/>
      <c r="B435" s="12"/>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2.75" customHeight="1">
      <c r="A436" s="12"/>
      <c r="B436" s="12"/>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2.75" customHeight="1">
      <c r="A437" s="12"/>
      <c r="B437" s="12"/>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2.75" customHeight="1">
      <c r="A438" s="12"/>
      <c r="B438" s="12"/>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2.75" customHeight="1">
      <c r="A439" s="12"/>
      <c r="B439" s="12"/>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2.75" customHeight="1">
      <c r="A440" s="12"/>
      <c r="B440" s="12"/>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2.75" customHeight="1">
      <c r="A441" s="12"/>
      <c r="B441" s="12"/>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2.75" customHeight="1">
      <c r="A442" s="12"/>
      <c r="B442" s="12"/>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2.75" customHeight="1">
      <c r="A443" s="12"/>
      <c r="B443" s="12"/>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2.75" customHeight="1">
      <c r="A444" s="12"/>
      <c r="B444" s="12"/>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2.75" customHeight="1">
      <c r="A445" s="12"/>
      <c r="B445" s="12"/>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2.75" customHeight="1">
      <c r="A446" s="12"/>
      <c r="B446" s="12"/>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2.75" customHeight="1">
      <c r="A447" s="12"/>
      <c r="B447" s="12"/>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2.75" customHeight="1">
      <c r="A448" s="12"/>
      <c r="B448" s="12"/>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2.75" customHeight="1">
      <c r="A449" s="12"/>
      <c r="B449" s="12"/>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2.75" customHeight="1">
      <c r="A450" s="12"/>
      <c r="B450" s="12"/>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2.75" customHeight="1">
      <c r="A451" s="12"/>
      <c r="B451" s="12"/>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2.75" customHeight="1">
      <c r="A452" s="12"/>
      <c r="B452" s="12"/>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2.75" customHeight="1">
      <c r="A453" s="12"/>
      <c r="B453" s="12"/>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2.75" customHeight="1">
      <c r="A454" s="12"/>
      <c r="B454" s="12"/>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2.75" customHeight="1">
      <c r="A455" s="12"/>
      <c r="B455" s="12"/>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2.75" customHeight="1">
      <c r="A456" s="12"/>
      <c r="B456" s="12"/>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2.75" customHeight="1">
      <c r="A457" s="12"/>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2.75" customHeight="1">
      <c r="A458" s="12"/>
      <c r="B458" s="12"/>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2.75" customHeight="1">
      <c r="A459" s="12"/>
      <c r="B459" s="12"/>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2.75" customHeight="1">
      <c r="A460" s="12"/>
      <c r="B460" s="12"/>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2.75" customHeight="1">
      <c r="A461" s="12"/>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2.75" customHeight="1">
      <c r="A462" s="12"/>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2.75" customHeight="1">
      <c r="A463" s="12"/>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2.75" customHeight="1">
      <c r="A464" s="12"/>
      <c r="B464" s="12"/>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2.75" customHeight="1">
      <c r="A465" s="12"/>
      <c r="B465" s="12"/>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2.75" customHeight="1">
      <c r="A466" s="12"/>
      <c r="B466" s="12"/>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2.75" customHeight="1">
      <c r="A467" s="12"/>
      <c r="B467" s="12"/>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2.75" customHeight="1">
      <c r="A468" s="12"/>
      <c r="B468" s="12"/>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2.75" customHeight="1">
      <c r="A469" s="12"/>
      <c r="B469" s="12"/>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2.75" customHeight="1">
      <c r="A470" s="12"/>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2.75" customHeight="1">
      <c r="A471" s="12"/>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2.75" customHeight="1">
      <c r="A472" s="12"/>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2.75" customHeight="1">
      <c r="A473" s="12"/>
      <c r="B473" s="12"/>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2.75" customHeight="1">
      <c r="A474" s="12"/>
      <c r="B474" s="12"/>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2.75" customHeight="1">
      <c r="A475" s="12"/>
      <c r="B475" s="12"/>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2.75" customHeight="1">
      <c r="A476" s="12"/>
      <c r="B476" s="12"/>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2.75" customHeight="1">
      <c r="A477" s="12"/>
      <c r="B477" s="12"/>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2.75" customHeight="1">
      <c r="A478" s="12"/>
      <c r="B478" s="12"/>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2.75" customHeight="1">
      <c r="A479" s="12"/>
      <c r="B479" s="12"/>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2.75" customHeight="1">
      <c r="A480" s="12"/>
      <c r="B480" s="12"/>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2.75" customHeight="1">
      <c r="A481" s="12"/>
      <c r="B481" s="12"/>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2.75" customHeight="1">
      <c r="A482" s="12"/>
      <c r="B482" s="12"/>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2.75" customHeight="1">
      <c r="A483" s="12"/>
      <c r="B483" s="12"/>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2.75" customHeight="1">
      <c r="A484" s="12"/>
      <c r="B484" s="12"/>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2.75" customHeight="1">
      <c r="A485" s="12"/>
      <c r="B485" s="12"/>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2.75" customHeight="1">
      <c r="A486" s="12"/>
      <c r="B486" s="12"/>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2.75" customHeight="1">
      <c r="A487" s="12"/>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2.75" customHeight="1">
      <c r="A488" s="12"/>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2.75" customHeight="1">
      <c r="A489" s="12"/>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2.75" customHeight="1">
      <c r="A490" s="12"/>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2.75" customHeight="1">
      <c r="A491" s="12"/>
      <c r="B491" s="12"/>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2.75" customHeight="1">
      <c r="A492" s="12"/>
      <c r="B492" s="12"/>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2.75" customHeight="1">
      <c r="A493" s="12"/>
      <c r="B493" s="12"/>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2.75" customHeight="1">
      <c r="A494" s="12"/>
      <c r="B494" s="12"/>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2.75" customHeight="1">
      <c r="A495" s="12"/>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2.75" customHeight="1">
      <c r="A496" s="12"/>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2.75" customHeight="1">
      <c r="A497" s="12"/>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2.75" customHeight="1">
      <c r="A498" s="12"/>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2.75" customHeight="1">
      <c r="A499" s="12"/>
      <c r="B499" s="12"/>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2.75" customHeight="1">
      <c r="A500" s="12"/>
      <c r="B500" s="12"/>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2.75" customHeight="1">
      <c r="A501" s="12"/>
      <c r="B501" s="12"/>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2.75" customHeight="1">
      <c r="A502" s="12"/>
      <c r="B502" s="12"/>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2.75" customHeight="1">
      <c r="A503" s="12"/>
      <c r="B503" s="12"/>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2.75" customHeight="1">
      <c r="A504" s="12"/>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2.75" customHeight="1">
      <c r="A505" s="12"/>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2.75" customHeight="1">
      <c r="A506" s="12"/>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2.75" customHeight="1">
      <c r="A507" s="12"/>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2.75" customHeight="1">
      <c r="A508" s="12"/>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2.75" customHeight="1">
      <c r="A509" s="12"/>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2.75" customHeight="1">
      <c r="A510" s="12"/>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2.75" customHeight="1">
      <c r="A511" s="12"/>
      <c r="B511" s="12"/>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2.75" customHeight="1">
      <c r="A512" s="12"/>
      <c r="B512" s="12"/>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2.75" customHeight="1">
      <c r="A513" s="12"/>
      <c r="B513" s="12"/>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2.75" customHeight="1">
      <c r="A514" s="12"/>
      <c r="B514" s="12"/>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2.75" customHeight="1">
      <c r="A515" s="12"/>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2.75" customHeight="1">
      <c r="A516" s="12"/>
      <c r="B516" s="12"/>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2.75" customHeight="1">
      <c r="A517" s="12"/>
      <c r="B517" s="12"/>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2.75" customHeight="1">
      <c r="A518" s="12"/>
      <c r="B518" s="12"/>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2.75" customHeight="1">
      <c r="A519" s="12"/>
      <c r="B519" s="12"/>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2.75" customHeight="1">
      <c r="A520" s="12"/>
      <c r="B520" s="12"/>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2.75" customHeight="1">
      <c r="A521" s="12"/>
      <c r="B521" s="12"/>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2.75" customHeight="1">
      <c r="A522" s="12"/>
      <c r="B522" s="12"/>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2.75" customHeight="1">
      <c r="A523" s="12"/>
      <c r="B523" s="12"/>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2.75" customHeight="1">
      <c r="A524" s="12"/>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2.75" customHeight="1">
      <c r="A525" s="12"/>
      <c r="B525" s="12"/>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2.75" customHeight="1">
      <c r="A526" s="12"/>
      <c r="B526" s="12"/>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2.75" customHeight="1">
      <c r="A527" s="12"/>
      <c r="B527" s="12"/>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2.75" customHeight="1">
      <c r="A528" s="12"/>
      <c r="B528" s="12"/>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2.75" customHeight="1">
      <c r="A529" s="12"/>
      <c r="B529" s="12"/>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2.75" customHeight="1">
      <c r="A530" s="12"/>
      <c r="B530" s="12"/>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2.75" customHeight="1">
      <c r="A531" s="12"/>
      <c r="B531" s="12"/>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2.75" customHeight="1">
      <c r="A532" s="12"/>
      <c r="B532" s="12"/>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2.75" customHeight="1">
      <c r="A533" s="12"/>
      <c r="B533" s="12"/>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2.75" customHeight="1">
      <c r="A534" s="12"/>
      <c r="B534" s="12"/>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2.75" customHeight="1">
      <c r="A535" s="12"/>
      <c r="B535" s="12"/>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2.75" customHeight="1">
      <c r="A536" s="12"/>
      <c r="B536" s="12"/>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2.75" customHeight="1">
      <c r="A537" s="12"/>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2.75" customHeight="1">
      <c r="A538" s="12"/>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2.75" customHeight="1">
      <c r="A539" s="12"/>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2.75" customHeight="1">
      <c r="A540" s="12"/>
      <c r="B540" s="12"/>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2.75" customHeight="1">
      <c r="A541" s="12"/>
      <c r="B541" s="12"/>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2.75" customHeight="1">
      <c r="A542" s="12"/>
      <c r="B542" s="12"/>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2.75" customHeight="1">
      <c r="A543" s="12"/>
      <c r="B543" s="12"/>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2.75" customHeight="1">
      <c r="A544" s="12"/>
      <c r="B544" s="12"/>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2.75" customHeight="1">
      <c r="A545" s="12"/>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2.75" customHeight="1">
      <c r="A546" s="12"/>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2.75" customHeight="1">
      <c r="A547" s="12"/>
      <c r="B547" s="12"/>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2.75" customHeight="1">
      <c r="A548" s="12"/>
      <c r="B548" s="12"/>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2.75" customHeight="1">
      <c r="A549" s="12"/>
      <c r="B549" s="12"/>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2.75" customHeight="1">
      <c r="A550" s="12"/>
      <c r="B550" s="12"/>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2.75" customHeight="1">
      <c r="A551" s="12"/>
      <c r="B551" s="12"/>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2.75" customHeight="1">
      <c r="A552" s="12"/>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2.75" customHeight="1">
      <c r="A553" s="12"/>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2.75" customHeight="1">
      <c r="A554" s="12"/>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2.75" customHeight="1">
      <c r="A555" s="12"/>
      <c r="B555" s="12"/>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2.75" customHeight="1">
      <c r="A556" s="12"/>
      <c r="B556" s="12"/>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2.75" customHeight="1">
      <c r="A557" s="12"/>
      <c r="B557" s="12"/>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2.75" customHeight="1">
      <c r="A558" s="12"/>
      <c r="B558" s="12"/>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2.75" customHeight="1">
      <c r="A559" s="12"/>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2.75" customHeight="1">
      <c r="A560" s="12"/>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2.75" customHeight="1">
      <c r="A561" s="12"/>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2.75" customHeight="1">
      <c r="A562" s="12"/>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2.75" customHeight="1">
      <c r="A563" s="12"/>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2.75" customHeight="1">
      <c r="A564" s="12"/>
      <c r="B564" s="12"/>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2.75" customHeight="1">
      <c r="A565" s="12"/>
      <c r="B565" s="12"/>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2.75" customHeight="1">
      <c r="A566" s="12"/>
      <c r="B566" s="12"/>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2.75" customHeight="1">
      <c r="A567" s="12"/>
      <c r="B567" s="12"/>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2.75" customHeight="1">
      <c r="A568" s="12"/>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2.75" customHeight="1">
      <c r="A569" s="12"/>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2.75" customHeight="1">
      <c r="A570" s="12"/>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2.75" customHeight="1">
      <c r="A571" s="12"/>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2.75" customHeight="1">
      <c r="A572" s="12"/>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2.75" customHeight="1">
      <c r="A573" s="12"/>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2.75" customHeight="1">
      <c r="A574" s="12"/>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2.75" customHeight="1">
      <c r="A575" s="12"/>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2.75" customHeight="1">
      <c r="A576" s="12"/>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2.75" customHeight="1">
      <c r="A577" s="12"/>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2.75" customHeight="1">
      <c r="A578" s="12"/>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2.75" customHeight="1">
      <c r="A579" s="12"/>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2.75" customHeight="1">
      <c r="A580" s="12"/>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2.75" customHeight="1">
      <c r="A581" s="12"/>
      <c r="B581" s="12"/>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2.75" customHeight="1">
      <c r="A582" s="12"/>
      <c r="B582" s="12"/>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2.75" customHeight="1">
      <c r="A583" s="12"/>
      <c r="B583" s="12"/>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2.75" customHeight="1">
      <c r="A584" s="12"/>
      <c r="B584" s="12"/>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2.75" customHeight="1">
      <c r="A585" s="12"/>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2.75" customHeight="1">
      <c r="A586" s="12"/>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2.75" customHeight="1">
      <c r="A587" s="12"/>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2.75" customHeight="1">
      <c r="A588" s="12"/>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2.75" customHeight="1">
      <c r="A589" s="12"/>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2.75" customHeight="1">
      <c r="A590" s="12"/>
      <c r="B590" s="12"/>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2.75" customHeight="1">
      <c r="A591" s="12"/>
      <c r="B591" s="12"/>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2.75" customHeight="1">
      <c r="A592" s="12"/>
      <c r="B592" s="12"/>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2.75" customHeight="1">
      <c r="A593" s="12"/>
      <c r="B593" s="12"/>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2.75" customHeight="1">
      <c r="A594" s="12"/>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2.75" customHeight="1">
      <c r="A595" s="12"/>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2.75" customHeight="1">
      <c r="A596" s="12"/>
      <c r="B596" s="12"/>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2.75" customHeight="1">
      <c r="A597" s="12"/>
      <c r="B597" s="12"/>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2.75" customHeight="1">
      <c r="A598" s="12"/>
      <c r="B598" s="12"/>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2.75" customHeight="1">
      <c r="A599" s="12"/>
      <c r="B599" s="12"/>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2.75" customHeight="1">
      <c r="A600" s="12"/>
      <c r="B600" s="12"/>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2.75" customHeight="1">
      <c r="A601" s="12"/>
      <c r="B601" s="12"/>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2.75" customHeight="1">
      <c r="A602" s="12"/>
      <c r="B602" s="12"/>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2.75" customHeight="1">
      <c r="A603" s="12"/>
      <c r="B603" s="12"/>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2.75" customHeight="1">
      <c r="A604" s="12"/>
      <c r="B604" s="12"/>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2.75" customHeight="1">
      <c r="A605" s="12"/>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2.75" customHeight="1">
      <c r="A606" s="12"/>
      <c r="B606" s="12"/>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2.75" customHeight="1">
      <c r="A607" s="12"/>
      <c r="B607" s="12"/>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2.75" customHeight="1">
      <c r="A608" s="12"/>
      <c r="B608" s="12"/>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2.75" customHeight="1">
      <c r="A609" s="12"/>
      <c r="B609" s="12"/>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2.75" customHeight="1">
      <c r="A610" s="12"/>
      <c r="B610" s="12"/>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2.75" customHeight="1">
      <c r="A611" s="12"/>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2.75" customHeight="1">
      <c r="A612" s="12"/>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2.75" customHeight="1">
      <c r="A613" s="12"/>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2.75" customHeight="1">
      <c r="A614" s="12"/>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2.75" customHeight="1">
      <c r="A615" s="12"/>
      <c r="B615" s="12"/>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2.75" customHeight="1">
      <c r="A616" s="12"/>
      <c r="B616" s="12"/>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2.75" customHeight="1">
      <c r="A617" s="12"/>
      <c r="B617" s="12"/>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2.75" customHeight="1">
      <c r="A618" s="12"/>
      <c r="B618" s="12"/>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2.75" customHeight="1">
      <c r="A619" s="12"/>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2.75" customHeight="1">
      <c r="A620" s="12"/>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2.75" customHeight="1">
      <c r="A621" s="12"/>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2.75" customHeight="1">
      <c r="A622" s="12"/>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2.75" customHeight="1">
      <c r="A623" s="12"/>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2.75" customHeight="1">
      <c r="A624" s="12"/>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2.75" customHeight="1">
      <c r="A625" s="12"/>
      <c r="B625" s="12"/>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2.75" customHeight="1">
      <c r="A626" s="12"/>
      <c r="B626" s="12"/>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2.75" customHeight="1">
      <c r="A627" s="12"/>
      <c r="B627" s="12"/>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2.75" customHeight="1">
      <c r="A628" s="12"/>
      <c r="B628" s="12"/>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2.75" customHeight="1">
      <c r="A629" s="12"/>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2.75" customHeight="1">
      <c r="A630" s="12"/>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2.75" customHeight="1">
      <c r="A631" s="12"/>
      <c r="B631" s="12"/>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2.75" customHeight="1">
      <c r="A632" s="12"/>
      <c r="B632" s="12"/>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2.75" customHeight="1">
      <c r="A633" s="12"/>
      <c r="B633" s="12"/>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2.75" customHeight="1">
      <c r="A634" s="12"/>
      <c r="B634" s="12"/>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2.75" customHeight="1">
      <c r="A635" s="12"/>
      <c r="B635" s="12"/>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2.75" customHeight="1">
      <c r="A636" s="12"/>
      <c r="B636" s="12"/>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2.75" customHeight="1">
      <c r="A637" s="12"/>
      <c r="B637" s="12"/>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2.75" customHeight="1">
      <c r="A638" s="12"/>
      <c r="B638" s="12"/>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2.75" customHeight="1">
      <c r="A639" s="12"/>
      <c r="B639" s="12"/>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2.75" customHeight="1">
      <c r="A640" s="12"/>
      <c r="B640" s="12"/>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2.75" customHeight="1">
      <c r="A641" s="12"/>
      <c r="B641" s="12"/>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2.75" customHeight="1">
      <c r="A642" s="12"/>
      <c r="B642" s="12"/>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2.75" customHeight="1">
      <c r="A643" s="12"/>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2.75" customHeight="1">
      <c r="A644" s="12"/>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2.75" customHeight="1">
      <c r="A645" s="12"/>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2.75" customHeight="1">
      <c r="A646" s="12"/>
      <c r="B646" s="12"/>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2.75" customHeight="1">
      <c r="A647" s="12"/>
      <c r="B647" s="12"/>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2.75" customHeight="1">
      <c r="A648" s="12"/>
      <c r="B648" s="12"/>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2.75" customHeight="1">
      <c r="A649" s="12"/>
      <c r="B649" s="12"/>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2.75" customHeight="1">
      <c r="A650" s="12"/>
      <c r="B650" s="12"/>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2.75" customHeight="1">
      <c r="A651" s="12"/>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2.75" customHeight="1">
      <c r="A652" s="12"/>
      <c r="B652" s="12"/>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2.75" customHeight="1">
      <c r="A653" s="12"/>
      <c r="B653" s="12"/>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2.75" customHeight="1">
      <c r="A654" s="12"/>
      <c r="B654" s="12"/>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2.75" customHeight="1">
      <c r="A655" s="12"/>
      <c r="B655" s="12"/>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2.75" customHeight="1">
      <c r="A656" s="12"/>
      <c r="B656" s="12"/>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2.75" customHeight="1">
      <c r="A657" s="12"/>
      <c r="B657" s="12"/>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2.75" customHeight="1">
      <c r="A658" s="12"/>
      <c r="B658" s="12"/>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2.75" customHeight="1">
      <c r="A659" s="12"/>
      <c r="B659" s="12"/>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2.75" customHeight="1">
      <c r="A660" s="12"/>
      <c r="B660" s="12"/>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2.75" customHeight="1">
      <c r="A661" s="12"/>
      <c r="B661" s="12"/>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2.75" customHeight="1">
      <c r="A662" s="12"/>
      <c r="B662" s="12"/>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2.75" customHeight="1">
      <c r="A663" s="12"/>
      <c r="B663" s="12"/>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2.75" customHeight="1">
      <c r="A664" s="12"/>
      <c r="B664" s="12"/>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2.75" customHeight="1">
      <c r="A665" s="12"/>
      <c r="B665" s="12"/>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2.75" customHeight="1">
      <c r="A666" s="12"/>
      <c r="B666" s="12"/>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2.75" customHeight="1">
      <c r="A667" s="12"/>
      <c r="B667" s="12"/>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2.75" customHeight="1">
      <c r="A668" s="12"/>
      <c r="B668" s="12"/>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2.75" customHeight="1">
      <c r="A669" s="12"/>
      <c r="B669" s="12"/>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2.75" customHeight="1">
      <c r="A670" s="12"/>
      <c r="B670" s="12"/>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2.75" customHeight="1">
      <c r="A671" s="12"/>
      <c r="B671" s="12"/>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2.75" customHeight="1">
      <c r="A672" s="12"/>
      <c r="B672" s="12"/>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2.75" customHeight="1">
      <c r="A673" s="12"/>
      <c r="B673" s="12"/>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2.75" customHeight="1">
      <c r="A674" s="12"/>
      <c r="B674" s="12"/>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2.75" customHeight="1">
      <c r="A675" s="12"/>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2.75" customHeight="1">
      <c r="A676" s="12"/>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2.75" customHeight="1">
      <c r="A677" s="12"/>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2.75" customHeight="1">
      <c r="A678" s="12"/>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2.75" customHeight="1">
      <c r="A679" s="12"/>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2.75" customHeight="1">
      <c r="A680" s="12"/>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2.75" customHeight="1">
      <c r="A681" s="12"/>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2.75" customHeight="1">
      <c r="A682" s="12"/>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2.75" customHeight="1">
      <c r="A683" s="12"/>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2.75" customHeight="1">
      <c r="A684" s="12"/>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2.75" customHeight="1">
      <c r="A685" s="12"/>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2.75" customHeight="1">
      <c r="A686" s="12"/>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2.75" customHeight="1">
      <c r="A687" s="12"/>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2.75" customHeight="1">
      <c r="A688" s="12"/>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2.75" customHeight="1">
      <c r="A689" s="12"/>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2.75" customHeight="1">
      <c r="A690" s="12"/>
      <c r="B690" s="12"/>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2.75" customHeight="1">
      <c r="A691" s="12"/>
      <c r="B691" s="12"/>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2.75" customHeight="1">
      <c r="A692" s="12"/>
      <c r="B692" s="12"/>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2.75" customHeight="1">
      <c r="A693" s="12"/>
      <c r="B693" s="12"/>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2.75" customHeight="1">
      <c r="A694" s="12"/>
      <c r="B694" s="12"/>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2.75" customHeight="1">
      <c r="A695" s="12"/>
      <c r="B695" s="12"/>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2.75" customHeight="1">
      <c r="A696" s="12"/>
      <c r="B696" s="12"/>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2.75" customHeight="1">
      <c r="A697" s="12"/>
      <c r="B697" s="12"/>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2.75" customHeight="1">
      <c r="A698" s="12"/>
      <c r="B698" s="12"/>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2.75" customHeight="1">
      <c r="A699" s="12"/>
      <c r="B699" s="12"/>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2.75" customHeight="1">
      <c r="A700" s="12"/>
      <c r="B700" s="12"/>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2.75" customHeight="1">
      <c r="A701" s="12"/>
      <c r="B701" s="12"/>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2.75" customHeight="1">
      <c r="A702" s="12"/>
      <c r="B702" s="12"/>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2.75" customHeight="1">
      <c r="A703" s="12"/>
      <c r="B703" s="12"/>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2.75" customHeight="1">
      <c r="A704" s="12"/>
      <c r="B704" s="12"/>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2.75" customHeight="1">
      <c r="A705" s="12"/>
      <c r="B705" s="12"/>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2.75" customHeight="1">
      <c r="A706" s="12"/>
      <c r="B706" s="12"/>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2.75" customHeight="1">
      <c r="A707" s="12"/>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2.75" customHeight="1">
      <c r="A708" s="12"/>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2.75" customHeight="1">
      <c r="A709" s="12"/>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2.75" customHeight="1">
      <c r="A710" s="12"/>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2.75" customHeight="1">
      <c r="A711" s="12"/>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2.75" customHeight="1">
      <c r="A712" s="12"/>
      <c r="B712" s="12"/>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2.75" customHeight="1">
      <c r="A713" s="12"/>
      <c r="B713" s="12"/>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2.75" customHeight="1">
      <c r="A714" s="12"/>
      <c r="B714" s="12"/>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2.75" customHeight="1">
      <c r="A715" s="12"/>
      <c r="B715" s="12"/>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2.75" customHeight="1">
      <c r="A716" s="12"/>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2.75" customHeight="1">
      <c r="A717" s="12"/>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2.75" customHeight="1">
      <c r="A718" s="12"/>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2.75" customHeight="1">
      <c r="A719" s="12"/>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2.75" customHeight="1">
      <c r="A720" s="12"/>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2.75" customHeight="1">
      <c r="A721" s="12"/>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2.75" customHeight="1">
      <c r="A722" s="12"/>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2.75" customHeight="1">
      <c r="A723" s="12"/>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2.75" customHeight="1">
      <c r="A724" s="12"/>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2.75" customHeight="1">
      <c r="A725" s="12"/>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2.75" customHeight="1">
      <c r="A726" s="12"/>
      <c r="B726" s="12"/>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2.75" customHeight="1">
      <c r="A727" s="12"/>
      <c r="B727" s="12"/>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2.75" customHeight="1">
      <c r="A728" s="12"/>
      <c r="B728" s="12"/>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2.75" customHeight="1">
      <c r="A729" s="12"/>
      <c r="B729" s="12"/>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2.75" customHeight="1">
      <c r="A730" s="12"/>
      <c r="B730" s="12"/>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2.75" customHeight="1">
      <c r="A731" s="12"/>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2.75" customHeight="1">
      <c r="A732" s="12"/>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2.75" customHeight="1">
      <c r="A733" s="12"/>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2.75" customHeight="1">
      <c r="A734" s="12"/>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2.75" customHeight="1">
      <c r="A735" s="12"/>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2.75" customHeight="1">
      <c r="A736" s="12"/>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2.75" customHeight="1">
      <c r="A737" s="12"/>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2.75" customHeight="1">
      <c r="A738" s="12"/>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2.75" customHeight="1">
      <c r="A739" s="12"/>
      <c r="B739" s="12"/>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2.75" customHeight="1">
      <c r="A740" s="12"/>
      <c r="B740" s="12"/>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2.75" customHeight="1">
      <c r="A741" s="12"/>
      <c r="B741" s="12"/>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2.75" customHeight="1">
      <c r="A742" s="12"/>
      <c r="B742" s="12"/>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2.75" customHeight="1">
      <c r="A743" s="12"/>
      <c r="B743" s="12"/>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2.75" customHeight="1">
      <c r="A744" s="12"/>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2.75" customHeight="1">
      <c r="A745" s="12"/>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2.75" customHeight="1">
      <c r="A746" s="12"/>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2.75" customHeight="1">
      <c r="A747" s="12"/>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2.75" customHeight="1">
      <c r="A748" s="12"/>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2.75" customHeight="1">
      <c r="A749" s="12"/>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2.75" customHeight="1">
      <c r="A750" s="12"/>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2.75" customHeight="1">
      <c r="A751" s="12"/>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2.75" customHeight="1">
      <c r="A752" s="12"/>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2.75" customHeight="1">
      <c r="A753" s="12"/>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2.75" customHeight="1">
      <c r="A754" s="12"/>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2.75" customHeight="1">
      <c r="A755" s="12"/>
      <c r="B755" s="12"/>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2.75" customHeight="1">
      <c r="A756" s="12"/>
      <c r="B756" s="12"/>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2.75" customHeight="1">
      <c r="A757" s="12"/>
      <c r="B757" s="12"/>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2.75" customHeight="1">
      <c r="A758" s="12"/>
      <c r="B758" s="12"/>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2.75" customHeight="1">
      <c r="A759" s="12"/>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2.75" customHeight="1">
      <c r="A760" s="12"/>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2.75" customHeight="1">
      <c r="A761" s="12"/>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2.75" customHeight="1">
      <c r="A762" s="12"/>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2.75" customHeight="1">
      <c r="A763" s="12"/>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2.75" customHeight="1">
      <c r="A764" s="12"/>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2.75" customHeight="1">
      <c r="A765" s="12"/>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2.75" customHeight="1">
      <c r="A766" s="12"/>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2.75" customHeight="1">
      <c r="A767" s="12"/>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2.75" customHeight="1">
      <c r="A768" s="12"/>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2.75" customHeight="1">
      <c r="A769" s="12"/>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2.75" customHeight="1">
      <c r="A770" s="12"/>
      <c r="B770" s="12"/>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2.75" customHeight="1">
      <c r="A771" s="12"/>
      <c r="B771" s="12"/>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2.75" customHeight="1">
      <c r="A772" s="12"/>
      <c r="B772" s="12"/>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2.75" customHeight="1">
      <c r="A773" s="12"/>
      <c r="B773" s="12"/>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2.75" customHeight="1">
      <c r="A774" s="12"/>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2.75" customHeight="1">
      <c r="A775" s="12"/>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2.75" customHeight="1">
      <c r="A776" s="12"/>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2.75" customHeight="1">
      <c r="A777" s="12"/>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2.75" customHeight="1">
      <c r="A778" s="12"/>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2.75" customHeight="1">
      <c r="A779" s="12"/>
      <c r="B779" s="12"/>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2.75" customHeight="1">
      <c r="A780" s="12"/>
      <c r="B780" s="12"/>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2.75" customHeight="1">
      <c r="A781" s="12"/>
      <c r="B781" s="12"/>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2.75" customHeight="1">
      <c r="A782" s="12"/>
      <c r="B782" s="12"/>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2.75" customHeight="1">
      <c r="A783" s="12"/>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2.75" customHeight="1">
      <c r="A784" s="12"/>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2.75" customHeight="1">
      <c r="A785" s="12"/>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2.75" customHeight="1">
      <c r="A786" s="12"/>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2.75" customHeight="1">
      <c r="A787" s="12"/>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2.75" customHeight="1">
      <c r="A788" s="12"/>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2.75" customHeight="1">
      <c r="A789" s="12"/>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2.75" customHeight="1">
      <c r="A790" s="12"/>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2.75" customHeight="1">
      <c r="A791" s="12"/>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2.75" customHeight="1">
      <c r="A792" s="12"/>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2.75" customHeight="1">
      <c r="A793" s="12"/>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2.75" customHeight="1">
      <c r="A794" s="12"/>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2.75" customHeight="1">
      <c r="A795" s="12"/>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2.75" customHeight="1">
      <c r="A796" s="12"/>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2.75" customHeight="1">
      <c r="A797" s="12"/>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2.75" customHeight="1">
      <c r="A798" s="12"/>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2.75" customHeight="1">
      <c r="A799" s="12"/>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2.75" customHeight="1">
      <c r="A800" s="12"/>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2.75" customHeight="1">
      <c r="A801" s="12"/>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2.75" customHeight="1">
      <c r="A802" s="12"/>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2.75" customHeight="1">
      <c r="A803" s="12"/>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2.75" customHeight="1">
      <c r="A804" s="12"/>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2.75" customHeight="1">
      <c r="A805" s="12"/>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2.75" customHeight="1">
      <c r="A806" s="12"/>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2.75" customHeight="1">
      <c r="A807" s="12"/>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2.75" customHeight="1">
      <c r="A808" s="12"/>
      <c r="B808" s="12"/>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2.75" customHeight="1">
      <c r="A809" s="12"/>
      <c r="B809" s="12"/>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2.75" customHeight="1">
      <c r="A810" s="12"/>
      <c r="B810" s="12"/>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2.75" customHeight="1">
      <c r="A811" s="12"/>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2.75" customHeight="1">
      <c r="A812" s="12"/>
      <c r="B812" s="12"/>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2.75" customHeight="1">
      <c r="A813" s="12"/>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2.75" customHeight="1">
      <c r="A814" s="12"/>
      <c r="B814" s="12"/>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2.75" customHeight="1">
      <c r="A815" s="12"/>
      <c r="B815" s="12"/>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2.75" customHeight="1">
      <c r="A816" s="12"/>
      <c r="B816" s="12"/>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2.75" customHeight="1">
      <c r="A817" s="12"/>
      <c r="B817" s="12"/>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2.75" customHeight="1">
      <c r="A818" s="12"/>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2.75" customHeight="1">
      <c r="A819" s="12"/>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2.75" customHeight="1">
      <c r="A820" s="12"/>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2.75" customHeight="1">
      <c r="A821" s="12"/>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2.75" customHeight="1">
      <c r="A822" s="12"/>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2.75" customHeight="1">
      <c r="A823" s="12"/>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2.75" customHeight="1">
      <c r="A824" s="12"/>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2.75" customHeight="1">
      <c r="A825" s="12"/>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2.75" customHeight="1">
      <c r="A826" s="12"/>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2.75" customHeight="1">
      <c r="A827" s="12"/>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2.75" customHeight="1">
      <c r="A828" s="12"/>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2.75" customHeight="1">
      <c r="A829" s="12"/>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2.75" customHeight="1">
      <c r="A830" s="12"/>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2.75" customHeight="1">
      <c r="A831" s="12"/>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2.75" customHeight="1">
      <c r="A832" s="12"/>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2.75" customHeight="1">
      <c r="A833" s="12"/>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2.75" customHeight="1">
      <c r="A834" s="12"/>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2.75" customHeight="1">
      <c r="A835" s="12"/>
      <c r="B835" s="12"/>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2.75" customHeight="1">
      <c r="A836" s="12"/>
      <c r="B836" s="12"/>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2.75" customHeight="1">
      <c r="A837" s="12"/>
      <c r="B837" s="12"/>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2.75" customHeight="1">
      <c r="A838" s="12"/>
      <c r="B838" s="12"/>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2.75" customHeight="1">
      <c r="A839" s="12"/>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2.75" customHeight="1">
      <c r="A840" s="12"/>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2.75" customHeight="1">
      <c r="A841" s="12"/>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2.75" customHeight="1">
      <c r="A842" s="12"/>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2.75" customHeight="1">
      <c r="A843" s="12"/>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2.75" customHeight="1">
      <c r="A844" s="12"/>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2.75" customHeight="1">
      <c r="A845" s="12"/>
      <c r="B845" s="12"/>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2.75" customHeight="1">
      <c r="A846" s="12"/>
      <c r="B846" s="12"/>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2.75" customHeight="1">
      <c r="A847" s="12"/>
      <c r="B847" s="12"/>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2.75" customHeight="1">
      <c r="A848" s="12"/>
      <c r="B848" s="12"/>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2.75" customHeight="1">
      <c r="A849" s="12"/>
      <c r="B849" s="12"/>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2.75" customHeight="1">
      <c r="A850" s="12"/>
      <c r="B850" s="12"/>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2.75" customHeight="1">
      <c r="A851" s="12"/>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2.75" customHeight="1">
      <c r="A852" s="12"/>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2.75" customHeight="1">
      <c r="A853" s="12"/>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2.75" customHeight="1">
      <c r="A854" s="12"/>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2.75" customHeight="1">
      <c r="A855" s="12"/>
      <c r="B855" s="12"/>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2.75" customHeight="1">
      <c r="A856" s="12"/>
      <c r="B856" s="12"/>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2.75" customHeight="1">
      <c r="A857" s="12"/>
      <c r="B857" s="12"/>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2.75" customHeight="1">
      <c r="A858" s="12"/>
      <c r="B858" s="12"/>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2.75" customHeight="1">
      <c r="A859" s="12"/>
      <c r="B859" s="12"/>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2.75" customHeight="1">
      <c r="A860" s="12"/>
      <c r="B860" s="12"/>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2.75" customHeight="1">
      <c r="A861" s="12"/>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2.75" customHeight="1">
      <c r="A862" s="12"/>
      <c r="B862" s="12"/>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2.75" customHeight="1">
      <c r="A863" s="12"/>
      <c r="B863" s="12"/>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2.75" customHeight="1">
      <c r="A864" s="12"/>
      <c r="B864" s="12"/>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2.75" customHeight="1">
      <c r="A865" s="12"/>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2.75" customHeight="1">
      <c r="A866" s="12"/>
      <c r="B866" s="12"/>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2.75" customHeight="1">
      <c r="A867" s="12"/>
      <c r="B867" s="12"/>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2.75" customHeight="1">
      <c r="A868" s="12"/>
      <c r="B868" s="12"/>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2.75" customHeight="1">
      <c r="A869" s="12"/>
      <c r="B869" s="12"/>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2.75" customHeight="1">
      <c r="A870" s="12"/>
      <c r="B870" s="12"/>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2.75" customHeight="1">
      <c r="A871" s="12"/>
      <c r="B871" s="12"/>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2.75" customHeight="1">
      <c r="A872" s="12"/>
      <c r="B872" s="12"/>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2.75" customHeight="1">
      <c r="A873" s="12"/>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2.75" customHeight="1">
      <c r="A874" s="12"/>
      <c r="B874" s="12"/>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2.75" customHeight="1">
      <c r="A875" s="12"/>
      <c r="B875" s="12"/>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2.75" customHeight="1">
      <c r="A876" s="12"/>
      <c r="B876" s="12"/>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2.75" customHeight="1">
      <c r="A877" s="12"/>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2.75" customHeight="1">
      <c r="A878" s="12"/>
      <c r="B878" s="12"/>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2.75" customHeight="1">
      <c r="A879" s="12"/>
      <c r="B879" s="12"/>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2.75" customHeight="1">
      <c r="A880" s="12"/>
      <c r="B880" s="12"/>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2.75" customHeight="1">
      <c r="A881" s="12"/>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2.75" customHeight="1">
      <c r="A882" s="12"/>
      <c r="B882" s="12"/>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2.75" customHeight="1">
      <c r="A883" s="12"/>
      <c r="B883" s="12"/>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2.75" customHeight="1">
      <c r="A884" s="12"/>
      <c r="B884" s="12"/>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2.75" customHeight="1">
      <c r="A885" s="12"/>
      <c r="B885" s="12"/>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2.75" customHeight="1">
      <c r="A886" s="12"/>
      <c r="B886" s="12"/>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2.75" customHeight="1">
      <c r="A887" s="12"/>
      <c r="B887" s="12"/>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2.75" customHeight="1">
      <c r="A888" s="12"/>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2.75" customHeight="1">
      <c r="A889" s="12"/>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2.75" customHeight="1">
      <c r="A890" s="12"/>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2.75" customHeight="1">
      <c r="A891" s="12"/>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2.75" customHeight="1">
      <c r="A892" s="12"/>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2.75" customHeight="1">
      <c r="A893" s="12"/>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2.75" customHeight="1">
      <c r="A894" s="12"/>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2.75" customHeight="1">
      <c r="A895" s="12"/>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2.75" customHeight="1">
      <c r="A896" s="12"/>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2.75" customHeight="1">
      <c r="A897" s="12"/>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2.75" customHeight="1">
      <c r="A898" s="12"/>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2.75" customHeight="1">
      <c r="A899" s="12"/>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2.75" customHeight="1">
      <c r="A900" s="12"/>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2.75" customHeight="1">
      <c r="A901" s="12"/>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2.75" customHeight="1">
      <c r="A902" s="12"/>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2.75" customHeight="1">
      <c r="A903" s="12"/>
      <c r="B903" s="12"/>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2.75" customHeight="1">
      <c r="A904" s="12"/>
      <c r="B904" s="12"/>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2.75" customHeight="1">
      <c r="A905" s="12"/>
      <c r="B905" s="12"/>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2.75" customHeight="1">
      <c r="A906" s="12"/>
      <c r="B906" s="12"/>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2.75" customHeight="1">
      <c r="A907" s="12"/>
      <c r="B907" s="12"/>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2.75" customHeight="1">
      <c r="A908" s="12"/>
      <c r="B908" s="12"/>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2.75" customHeight="1">
      <c r="A909" s="12"/>
      <c r="B909" s="12"/>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2.75" customHeight="1">
      <c r="A910" s="12"/>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2.75" customHeight="1">
      <c r="A911" s="12"/>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2.75" customHeight="1">
      <c r="A912" s="12"/>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2.75" customHeight="1">
      <c r="A913" s="12"/>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2.75" customHeight="1">
      <c r="A914" s="12"/>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2.75" customHeight="1">
      <c r="A915" s="12"/>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2.75" customHeight="1">
      <c r="A916" s="12"/>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2.75" customHeight="1">
      <c r="A917" s="12"/>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2.75" customHeight="1">
      <c r="A918" s="12"/>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2.75" customHeight="1">
      <c r="A919" s="12"/>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2.75" customHeight="1">
      <c r="A920" s="12"/>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2.75" customHeight="1">
      <c r="A921" s="12"/>
      <c r="B921" s="12"/>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2.75" customHeight="1">
      <c r="A922" s="12"/>
      <c r="B922" s="12"/>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2.75" customHeight="1">
      <c r="A923" s="12"/>
      <c r="B923" s="12"/>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2.75" customHeight="1">
      <c r="A924" s="12"/>
      <c r="B924" s="12"/>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2.75" customHeight="1">
      <c r="A925" s="12"/>
      <c r="B925" s="12"/>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2.75" customHeight="1">
      <c r="A926" s="12"/>
      <c r="B926" s="12"/>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2.75" customHeight="1">
      <c r="A927" s="12"/>
      <c r="B927" s="12"/>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2.75" customHeight="1">
      <c r="A928" s="12"/>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2.75" customHeight="1">
      <c r="A929" s="12"/>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2.75" customHeight="1">
      <c r="A930" s="12"/>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2.75" customHeight="1">
      <c r="A931" s="12"/>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2.75" customHeight="1">
      <c r="A932" s="12"/>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2.75" customHeight="1">
      <c r="A933" s="12"/>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2.75" customHeight="1">
      <c r="A934" s="12"/>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2.75" customHeight="1">
      <c r="A935" s="12"/>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2.75" customHeight="1">
      <c r="A936" s="12"/>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2.75" customHeight="1">
      <c r="A937" s="12"/>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2.75" customHeight="1">
      <c r="A938" s="12"/>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2.75" customHeight="1">
      <c r="A939" s="12"/>
      <c r="B939" s="12"/>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2.75" customHeight="1">
      <c r="A940" s="12"/>
      <c r="B940" s="12"/>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2.75" customHeight="1">
      <c r="A941" s="12"/>
      <c r="B941" s="12"/>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2.75" customHeight="1">
      <c r="A942" s="12"/>
      <c r="B942" s="12"/>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2.75" customHeight="1">
      <c r="A943" s="12"/>
      <c r="B943" s="12"/>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2.75" customHeight="1">
      <c r="A944" s="12"/>
      <c r="B944" s="12"/>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2.75" customHeight="1">
      <c r="A945" s="12"/>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2.75" customHeight="1">
      <c r="A946" s="12"/>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2.75" customHeight="1">
      <c r="A947" s="12"/>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2.75" customHeight="1">
      <c r="A948" s="12"/>
      <c r="B948" s="12"/>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2.75" customHeight="1">
      <c r="A949" s="12"/>
      <c r="B949" s="12"/>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2.75" customHeight="1">
      <c r="A950" s="12"/>
      <c r="B950" s="12"/>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2.75" customHeight="1">
      <c r="A951" s="12"/>
      <c r="B951" s="12"/>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2.75" customHeight="1">
      <c r="A952" s="12"/>
      <c r="B952" s="12"/>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2.75" customHeight="1">
      <c r="A953" s="12"/>
      <c r="B953" s="12"/>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2.75" customHeight="1">
      <c r="A954" s="12"/>
      <c r="B954" s="12"/>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2.75" customHeight="1">
      <c r="A955" s="12"/>
      <c r="B955" s="12"/>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2.75" customHeight="1">
      <c r="A956" s="12"/>
      <c r="B956" s="12"/>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2.75" customHeight="1">
      <c r="A957" s="12"/>
      <c r="B957" s="12"/>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2.75" customHeight="1">
      <c r="A958" s="12"/>
      <c r="B958" s="12"/>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2.75" customHeight="1">
      <c r="A959" s="12"/>
      <c r="B959" s="12"/>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2.75" customHeight="1">
      <c r="A960" s="12"/>
      <c r="B960" s="12"/>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2.75" customHeight="1">
      <c r="A961" s="12"/>
      <c r="B961" s="12"/>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2.75" customHeight="1">
      <c r="A962" s="12"/>
      <c r="B962" s="12"/>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2.75" customHeight="1">
      <c r="A963" s="12"/>
      <c r="B963" s="12"/>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2.75" customHeight="1">
      <c r="A964" s="12"/>
      <c r="B964" s="12"/>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2.75" customHeight="1">
      <c r="A965" s="12"/>
      <c r="B965" s="12"/>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2.75" customHeight="1">
      <c r="A966" s="12"/>
      <c r="B966" s="12"/>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2.75" customHeight="1">
      <c r="A967" s="12"/>
      <c r="B967" s="12"/>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2.75" customHeight="1">
      <c r="A968" s="12"/>
      <c r="B968" s="12"/>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2.75" customHeight="1">
      <c r="A969" s="12"/>
      <c r="B969" s="12"/>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2.75" customHeight="1">
      <c r="A970" s="12"/>
      <c r="B970" s="12"/>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2.75" customHeight="1">
      <c r="A971" s="12"/>
      <c r="B971" s="12"/>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2.75" customHeight="1">
      <c r="A972" s="12"/>
      <c r="B972" s="12"/>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2.75" customHeight="1">
      <c r="A973" s="12"/>
      <c r="B973" s="12"/>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2.75" customHeight="1">
      <c r="A974" s="12"/>
      <c r="B974" s="12"/>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2.75" customHeight="1">
      <c r="A975" s="12"/>
      <c r="B975" s="12"/>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2.75" customHeight="1">
      <c r="A976" s="12"/>
      <c r="B976" s="12"/>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2.75" customHeight="1">
      <c r="A977" s="12"/>
      <c r="B977" s="12"/>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2.75" customHeight="1">
      <c r="A978" s="12"/>
      <c r="B978" s="12"/>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2.75" customHeight="1">
      <c r="A979" s="12"/>
      <c r="B979" s="12"/>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row r="980" spans="1:26" ht="12.75" customHeight="1">
      <c r="A980" s="12"/>
      <c r="B980" s="12"/>
      <c r="C980" s="12"/>
      <c r="D980" s="12"/>
      <c r="E980" s="12"/>
      <c r="F980" s="12"/>
      <c r="G980" s="12"/>
      <c r="H980" s="12"/>
      <c r="I980" s="12"/>
      <c r="J980" s="12"/>
      <c r="K980" s="12"/>
      <c r="L980" s="12"/>
      <c r="M980" s="12"/>
      <c r="N980" s="12"/>
      <c r="O980" s="12"/>
      <c r="P980" s="12"/>
      <c r="Q980" s="12"/>
      <c r="R980" s="12"/>
      <c r="S980" s="12"/>
      <c r="T980" s="12"/>
      <c r="U980" s="12"/>
      <c r="V980" s="12"/>
      <c r="W980" s="12"/>
      <c r="X980" s="12"/>
      <c r="Y980" s="12"/>
      <c r="Z980" s="12"/>
    </row>
    <row r="981" spans="1:26" ht="12.75" customHeight="1">
      <c r="A981" s="12"/>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row>
    <row r="982" spans="1:26" ht="12.75" customHeight="1">
      <c r="A982" s="12"/>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row>
    <row r="983" spans="1:26" ht="12.75" customHeight="1">
      <c r="A983" s="12"/>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row>
    <row r="984" spans="1:26" ht="12.75" customHeight="1">
      <c r="A984" s="12"/>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row>
    <row r="985" spans="1:26" ht="12.75" customHeight="1">
      <c r="A985" s="12"/>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row>
    <row r="986" spans="1:26" ht="12.75" customHeight="1">
      <c r="A986" s="12"/>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row>
    <row r="987" spans="1:26" ht="12.75" customHeight="1">
      <c r="A987" s="12"/>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row>
    <row r="988" spans="1:26" ht="12.75" customHeight="1">
      <c r="A988" s="12"/>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row>
    <row r="989" spans="1:26" ht="12.75" customHeight="1">
      <c r="A989" s="12"/>
      <c r="B989" s="12"/>
      <c r="C989" s="12"/>
      <c r="D989" s="12"/>
      <c r="E989" s="12"/>
      <c r="F989" s="12"/>
      <c r="G989" s="12"/>
      <c r="H989" s="12"/>
      <c r="I989" s="12"/>
      <c r="J989" s="12"/>
      <c r="K989" s="12"/>
      <c r="L989" s="12"/>
      <c r="M989" s="12"/>
      <c r="N989" s="12"/>
      <c r="O989" s="12"/>
      <c r="P989" s="12"/>
      <c r="Q989" s="12"/>
      <c r="R989" s="12"/>
      <c r="S989" s="12"/>
      <c r="T989" s="12"/>
      <c r="U989" s="12"/>
      <c r="V989" s="12"/>
      <c r="W989" s="12"/>
      <c r="X989" s="12"/>
      <c r="Y989" s="12"/>
      <c r="Z989" s="12"/>
    </row>
    <row r="990" spans="1:26" ht="12.75" customHeight="1">
      <c r="A990" s="12"/>
      <c r="B990" s="12"/>
      <c r="C990" s="12"/>
      <c r="D990" s="12"/>
      <c r="E990" s="12"/>
      <c r="F990" s="12"/>
      <c r="G990" s="12"/>
      <c r="H990" s="12"/>
      <c r="I990" s="12"/>
      <c r="J990" s="12"/>
      <c r="K990" s="12"/>
      <c r="L990" s="12"/>
      <c r="M990" s="12"/>
      <c r="N990" s="12"/>
      <c r="O990" s="12"/>
      <c r="P990" s="12"/>
      <c r="Q990" s="12"/>
      <c r="R990" s="12"/>
      <c r="S990" s="12"/>
      <c r="T990" s="12"/>
      <c r="U990" s="12"/>
      <c r="V990" s="12"/>
      <c r="W990" s="12"/>
      <c r="X990" s="12"/>
      <c r="Y990" s="12"/>
      <c r="Z990" s="12"/>
    </row>
    <row r="991" spans="1:26" ht="12.75" customHeight="1">
      <c r="A991" s="12"/>
      <c r="B991" s="12"/>
      <c r="C991" s="12"/>
      <c r="D991" s="12"/>
      <c r="E991" s="12"/>
      <c r="F991" s="12"/>
      <c r="G991" s="12"/>
      <c r="H991" s="12"/>
      <c r="I991" s="12"/>
      <c r="J991" s="12"/>
      <c r="K991" s="12"/>
      <c r="L991" s="12"/>
      <c r="M991" s="12"/>
      <c r="N991" s="12"/>
      <c r="O991" s="12"/>
      <c r="P991" s="12"/>
      <c r="Q991" s="12"/>
      <c r="R991" s="12"/>
      <c r="S991" s="12"/>
      <c r="T991" s="12"/>
      <c r="U991" s="12"/>
      <c r="V991" s="12"/>
      <c r="W991" s="12"/>
      <c r="X991" s="12"/>
      <c r="Y991" s="12"/>
      <c r="Z991" s="12"/>
    </row>
    <row r="992" spans="1:26" ht="12.75" customHeight="1">
      <c r="A992" s="12"/>
      <c r="B992" s="12"/>
      <c r="C992" s="12"/>
      <c r="D992" s="12"/>
      <c r="E992" s="12"/>
      <c r="F992" s="12"/>
      <c r="G992" s="12"/>
      <c r="H992" s="12"/>
      <c r="I992" s="12"/>
      <c r="J992" s="12"/>
      <c r="K992" s="12"/>
      <c r="L992" s="12"/>
      <c r="M992" s="12"/>
      <c r="N992" s="12"/>
      <c r="O992" s="12"/>
      <c r="P992" s="12"/>
      <c r="Q992" s="12"/>
      <c r="R992" s="12"/>
      <c r="S992" s="12"/>
      <c r="T992" s="12"/>
      <c r="U992" s="12"/>
      <c r="V992" s="12"/>
      <c r="W992" s="12"/>
      <c r="X992" s="12"/>
      <c r="Y992" s="12"/>
      <c r="Z992" s="12"/>
    </row>
    <row r="993" spans="1:26" ht="12.75" customHeight="1">
      <c r="A993" s="12"/>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row>
    <row r="994" spans="1:26" ht="12.75" customHeight="1">
      <c r="A994" s="12"/>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row>
    <row r="995" spans="1:26" ht="12.75" customHeight="1">
      <c r="A995" s="12"/>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row>
    <row r="996" spans="1:26" ht="12.75" customHeight="1">
      <c r="A996" s="12"/>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row>
    <row r="997" spans="1:26" ht="12.75" customHeight="1">
      <c r="A997" s="12"/>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row>
    <row r="998" spans="1:26" ht="12.75" customHeight="1">
      <c r="A998" s="12"/>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row>
    <row r="999" spans="1:26" ht="12.75" customHeight="1">
      <c r="A999" s="12"/>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row>
    <row r="1000" spans="1:26" ht="12.75" customHeight="1">
      <c r="A1000" s="12"/>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row>
  </sheetData>
  <mergeCells count="3">
    <mergeCell ref="A1:B1"/>
    <mergeCell ref="A2:B2"/>
    <mergeCell ref="A3:B3"/>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582"/>
  <sheetViews>
    <sheetView zoomScale="70" zoomScaleNormal="70" zoomScaleSheetLayoutView="100" workbookViewId="0">
      <selection sqref="A1:XFD4"/>
    </sheetView>
  </sheetViews>
  <sheetFormatPr baseColWidth="10" defaultColWidth="11.453125" defaultRowHeight="36" customHeight="1"/>
  <cols>
    <col min="1" max="4" width="8.26953125" style="200" customWidth="1"/>
    <col min="5" max="7" width="7.26953125" style="200" customWidth="1"/>
    <col min="8" max="8" width="4.26953125" style="200" customWidth="1"/>
    <col min="9" max="9" width="7.1796875" style="200" customWidth="1"/>
    <col min="10" max="10" width="5.1796875" style="200" customWidth="1"/>
    <col min="11" max="11" width="53.54296875" style="200" customWidth="1"/>
    <col min="12" max="12" width="21.453125" style="200" customWidth="1"/>
    <col min="13" max="13" width="19.26953125" style="200" bestFit="1" customWidth="1"/>
    <col min="14" max="14" width="18.26953125" style="200" bestFit="1" customWidth="1"/>
    <col min="15" max="15" width="19.26953125" style="200" bestFit="1" customWidth="1"/>
    <col min="16" max="16" width="19.54296875" style="200" customWidth="1"/>
    <col min="17" max="17" width="22.54296875" style="200" bestFit="1" customWidth="1"/>
    <col min="18" max="18" width="18" style="200" bestFit="1" customWidth="1"/>
    <col min="19" max="19" width="18.81640625" style="200" customWidth="1"/>
    <col min="20" max="20" width="25.453125" style="200" bestFit="1" customWidth="1"/>
    <col min="21" max="21" width="23.81640625" style="262" bestFit="1" customWidth="1"/>
    <col min="22" max="22" width="14" style="200" customWidth="1"/>
    <col min="23" max="23" width="26.81640625" style="200" customWidth="1"/>
    <col min="24" max="24" width="29.1796875" style="200" customWidth="1"/>
    <col min="25" max="25" width="36.1796875" style="200" customWidth="1"/>
    <col min="26" max="16384" width="11.453125" style="200"/>
  </cols>
  <sheetData>
    <row r="1" spans="1:25" ht="109.5" customHeight="1" thickBot="1">
      <c r="A1" s="334"/>
      <c r="B1" s="335"/>
      <c r="C1" s="335"/>
      <c r="D1" s="335"/>
      <c r="E1" s="335"/>
      <c r="F1" s="336"/>
      <c r="G1" s="336"/>
      <c r="H1" s="336"/>
      <c r="I1" s="335"/>
      <c r="J1" s="335"/>
      <c r="K1" s="335"/>
      <c r="L1" s="335"/>
      <c r="M1" s="335"/>
      <c r="N1" s="335"/>
      <c r="O1" s="335"/>
      <c r="P1" s="335"/>
      <c r="Q1" s="335"/>
      <c r="R1" s="335"/>
      <c r="S1" s="335"/>
      <c r="T1" s="335"/>
      <c r="U1" s="335"/>
      <c r="V1" s="335"/>
      <c r="W1" s="337"/>
    </row>
    <row r="2" spans="1:25" ht="26.25" customHeight="1">
      <c r="A2" s="338" t="s">
        <v>852</v>
      </c>
      <c r="B2" s="339"/>
      <c r="C2" s="339"/>
      <c r="D2" s="339"/>
      <c r="E2" s="339"/>
      <c r="F2" s="340"/>
      <c r="G2" s="340"/>
      <c r="H2" s="340"/>
      <c r="I2" s="339"/>
      <c r="J2" s="339"/>
      <c r="K2" s="339"/>
      <c r="L2" s="339"/>
      <c r="M2" s="339"/>
      <c r="N2" s="339"/>
      <c r="O2" s="339"/>
      <c r="P2" s="339"/>
      <c r="Q2" s="339"/>
      <c r="R2" s="339"/>
      <c r="S2" s="339"/>
      <c r="T2" s="339"/>
      <c r="U2" s="339"/>
      <c r="V2" s="339"/>
      <c r="W2" s="341"/>
    </row>
    <row r="3" spans="1:25" ht="26.25" customHeight="1">
      <c r="A3" s="342" t="str">
        <f>+'[9]Datos Generales'!C5</f>
        <v>Corporación Autónoma Regional del Alto Magdalena - CAM</v>
      </c>
      <c r="B3" s="343"/>
      <c r="C3" s="343"/>
      <c r="D3" s="343"/>
      <c r="E3" s="343"/>
      <c r="F3" s="344"/>
      <c r="G3" s="344"/>
      <c r="H3" s="344"/>
      <c r="I3" s="343"/>
      <c r="J3" s="343"/>
      <c r="K3" s="343"/>
      <c r="L3" s="343"/>
      <c r="M3" s="343"/>
      <c r="N3" s="343"/>
      <c r="O3" s="343"/>
      <c r="P3" s="343"/>
      <c r="Q3" s="343"/>
      <c r="R3" s="343"/>
      <c r="S3" s="343"/>
      <c r="T3" s="343"/>
      <c r="U3" s="343"/>
      <c r="V3" s="343"/>
      <c r="W3" s="345"/>
    </row>
    <row r="4" spans="1:25" ht="26.25" customHeight="1" thickBot="1">
      <c r="A4" s="346" t="s">
        <v>872</v>
      </c>
      <c r="B4" s="347"/>
      <c r="C4" s="347"/>
      <c r="D4" s="347"/>
      <c r="E4" s="347"/>
      <c r="F4" s="348"/>
      <c r="G4" s="348"/>
      <c r="H4" s="348"/>
      <c r="I4" s="347"/>
      <c r="J4" s="347"/>
      <c r="K4" s="347"/>
      <c r="L4" s="347"/>
      <c r="M4" s="347"/>
      <c r="N4" s="347"/>
      <c r="O4" s="347"/>
      <c r="P4" s="347"/>
      <c r="Q4" s="347"/>
      <c r="R4" s="347"/>
      <c r="S4" s="347"/>
      <c r="T4" s="347"/>
      <c r="U4" s="347"/>
      <c r="V4" s="347"/>
      <c r="W4" s="349"/>
      <c r="X4" s="310"/>
    </row>
    <row r="5" spans="1:25" ht="26.25" customHeight="1" thickTop="1" thickBot="1">
      <c r="A5" s="350" t="s">
        <v>853</v>
      </c>
      <c r="B5" s="351"/>
      <c r="C5" s="351"/>
      <c r="D5" s="351"/>
      <c r="E5" s="351"/>
      <c r="F5" s="351"/>
      <c r="G5" s="351"/>
      <c r="H5" s="351"/>
      <c r="I5" s="352"/>
      <c r="J5" s="201"/>
      <c r="K5" s="353" t="s">
        <v>131</v>
      </c>
      <c r="L5" s="353" t="s">
        <v>132</v>
      </c>
      <c r="M5" s="355" t="s">
        <v>133</v>
      </c>
      <c r="N5" s="355"/>
      <c r="O5" s="353" t="s">
        <v>134</v>
      </c>
      <c r="P5" s="356" t="s">
        <v>135</v>
      </c>
      <c r="Q5" s="357"/>
      <c r="R5" s="357"/>
      <c r="S5" s="358"/>
      <c r="T5" s="359" t="s">
        <v>136</v>
      </c>
      <c r="U5" s="361" t="s">
        <v>137</v>
      </c>
      <c r="V5" s="363" t="s">
        <v>138</v>
      </c>
      <c r="W5" s="353" t="s">
        <v>139</v>
      </c>
      <c r="X5" s="364" t="s">
        <v>140</v>
      </c>
      <c r="Y5" s="332" t="s">
        <v>141</v>
      </c>
    </row>
    <row r="6" spans="1:25" s="202" customFormat="1" ht="47" thickTop="1" thickBot="1">
      <c r="A6" s="132" t="s">
        <v>142</v>
      </c>
      <c r="B6" s="132" t="s">
        <v>143</v>
      </c>
      <c r="C6" s="133" t="s">
        <v>144</v>
      </c>
      <c r="D6" s="132" t="s">
        <v>145</v>
      </c>
      <c r="E6" s="132" t="s">
        <v>146</v>
      </c>
      <c r="F6" s="132" t="s">
        <v>147</v>
      </c>
      <c r="G6" s="132" t="s">
        <v>148</v>
      </c>
      <c r="H6" s="132" t="s">
        <v>149</v>
      </c>
      <c r="I6" s="131" t="s">
        <v>150</v>
      </c>
      <c r="J6" s="131"/>
      <c r="K6" s="354"/>
      <c r="L6" s="354"/>
      <c r="M6" s="134" t="s">
        <v>151</v>
      </c>
      <c r="N6" s="135" t="s">
        <v>818</v>
      </c>
      <c r="O6" s="354"/>
      <c r="P6" s="136" t="s">
        <v>152</v>
      </c>
      <c r="Q6" s="134" t="s">
        <v>153</v>
      </c>
      <c r="R6" s="136" t="s">
        <v>154</v>
      </c>
      <c r="S6" s="136" t="s">
        <v>155</v>
      </c>
      <c r="T6" s="360"/>
      <c r="U6" s="362"/>
      <c r="V6" s="353"/>
      <c r="W6" s="354"/>
      <c r="X6" s="365"/>
      <c r="Y6" s="333"/>
    </row>
    <row r="7" spans="1:25" s="206" customFormat="1" ht="15.5" thickTop="1" thickBot="1">
      <c r="A7" s="137" t="s">
        <v>156</v>
      </c>
      <c r="B7" s="137"/>
      <c r="C7" s="137"/>
      <c r="D7" s="137"/>
      <c r="E7" s="137"/>
      <c r="F7" s="137"/>
      <c r="G7" s="137"/>
      <c r="H7" s="137"/>
      <c r="I7" s="138"/>
      <c r="J7" s="138"/>
      <c r="K7" s="138" t="s">
        <v>157</v>
      </c>
      <c r="L7" s="203">
        <f>+L8+L439++L456</f>
        <v>63978701344</v>
      </c>
      <c r="M7" s="203">
        <f t="shared" ref="M7:U7" si="0">+M8+M439++M456</f>
        <v>12792635027</v>
      </c>
      <c r="N7" s="203">
        <f t="shared" si="0"/>
        <v>0</v>
      </c>
      <c r="O7" s="203">
        <f t="shared" si="0"/>
        <v>76771336371</v>
      </c>
      <c r="P7" s="203">
        <f t="shared" si="0"/>
        <v>14249347005</v>
      </c>
      <c r="Q7" s="204">
        <f t="shared" si="0"/>
        <v>54705391465</v>
      </c>
      <c r="R7" s="203">
        <f t="shared" si="0"/>
        <v>6958044069</v>
      </c>
      <c r="S7" s="203">
        <f t="shared" si="0"/>
        <v>858553832</v>
      </c>
      <c r="T7" s="203">
        <f t="shared" si="0"/>
        <v>52676805885.119995</v>
      </c>
      <c r="U7" s="204">
        <f t="shared" si="0"/>
        <v>47812913131.159996</v>
      </c>
      <c r="V7" s="205">
        <f>+U7/T7</f>
        <v>0.90766538190323465</v>
      </c>
      <c r="W7" s="203"/>
      <c r="X7" s="203"/>
      <c r="Y7" s="203"/>
    </row>
    <row r="8" spans="1:25" s="210" customFormat="1" ht="15.5" thickTop="1" thickBot="1">
      <c r="A8" s="139" t="s">
        <v>156</v>
      </c>
      <c r="B8" s="139" t="s">
        <v>156</v>
      </c>
      <c r="C8" s="139"/>
      <c r="D8" s="139"/>
      <c r="E8" s="139"/>
      <c r="F8" s="139"/>
      <c r="G8" s="139"/>
      <c r="H8" s="140"/>
      <c r="I8" s="141"/>
      <c r="J8" s="141"/>
      <c r="K8" s="141" t="s">
        <v>81</v>
      </c>
      <c r="L8" s="207">
        <f>+L9+L180</f>
        <v>57105279337</v>
      </c>
      <c r="M8" s="207">
        <f>+M9+M180</f>
        <v>12792635027</v>
      </c>
      <c r="N8" s="207">
        <f>+N9+N180</f>
        <v>0</v>
      </c>
      <c r="O8" s="207">
        <f t="shared" ref="O8:O71" si="1">+L8+M8-N8</f>
        <v>69897914364</v>
      </c>
      <c r="P8" s="207">
        <f t="shared" ref="P8:U8" si="2">+P9+P180</f>
        <v>10986747005</v>
      </c>
      <c r="Q8" s="207">
        <f t="shared" si="2"/>
        <v>51094569458</v>
      </c>
      <c r="R8" s="207">
        <f t="shared" si="2"/>
        <v>6958044069</v>
      </c>
      <c r="S8" s="207">
        <f t="shared" si="2"/>
        <v>858553832</v>
      </c>
      <c r="T8" s="207">
        <f t="shared" si="2"/>
        <v>47026832878.239998</v>
      </c>
      <c r="U8" s="208">
        <f t="shared" si="2"/>
        <v>42162940124.279999</v>
      </c>
      <c r="V8" s="209">
        <f t="shared" ref="V8:V71" si="3">+U8/T8</f>
        <v>0.8965719684641873</v>
      </c>
      <c r="W8" s="207"/>
      <c r="X8" s="142"/>
      <c r="Y8" s="142"/>
    </row>
    <row r="9" spans="1:25" s="210" customFormat="1" ht="15.5" thickTop="1" thickBot="1">
      <c r="A9" s="143">
        <v>1</v>
      </c>
      <c r="B9" s="144" t="s">
        <v>156</v>
      </c>
      <c r="C9" s="144" t="s">
        <v>156</v>
      </c>
      <c r="D9" s="144"/>
      <c r="E9" s="144"/>
      <c r="F9" s="144"/>
      <c r="G9" s="144"/>
      <c r="H9" s="145"/>
      <c r="I9" s="145"/>
      <c r="J9" s="145"/>
      <c r="K9" s="146" t="s">
        <v>82</v>
      </c>
      <c r="L9" s="211">
        <f>+L10+L22</f>
        <v>52413390650</v>
      </c>
      <c r="M9" s="211">
        <f>+M10+M22</f>
        <v>0</v>
      </c>
      <c r="N9" s="211">
        <f>+N10+N22</f>
        <v>0</v>
      </c>
      <c r="O9" s="211">
        <f t="shared" si="1"/>
        <v>52413390650</v>
      </c>
      <c r="P9" s="211">
        <f t="shared" ref="P9:U9" si="4">+P10+P22</f>
        <v>6718972134</v>
      </c>
      <c r="Q9" s="211">
        <f t="shared" si="4"/>
        <v>39424036871</v>
      </c>
      <c r="R9" s="211">
        <f t="shared" si="4"/>
        <v>5969193071</v>
      </c>
      <c r="S9" s="211">
        <f t="shared" si="4"/>
        <v>301188574</v>
      </c>
      <c r="T9" s="211">
        <f t="shared" si="4"/>
        <v>34294142687.609997</v>
      </c>
      <c r="U9" s="212">
        <f t="shared" si="4"/>
        <v>29430249933.649998</v>
      </c>
      <c r="V9" s="213">
        <f t="shared" si="3"/>
        <v>0.85817132685701292</v>
      </c>
      <c r="W9" s="211"/>
      <c r="X9" s="147"/>
      <c r="Y9" s="147"/>
    </row>
    <row r="10" spans="1:25" s="206" customFormat="1" ht="15.5" thickTop="1" thickBot="1">
      <c r="A10" s="148">
        <v>1</v>
      </c>
      <c r="B10" s="149" t="s">
        <v>156</v>
      </c>
      <c r="C10" s="149" t="s">
        <v>156</v>
      </c>
      <c r="D10" s="149" t="s">
        <v>158</v>
      </c>
      <c r="E10" s="149"/>
      <c r="F10" s="149"/>
      <c r="G10" s="149"/>
      <c r="H10" s="150"/>
      <c r="I10" s="150"/>
      <c r="J10" s="150"/>
      <c r="K10" s="151" t="s">
        <v>159</v>
      </c>
      <c r="L10" s="214">
        <f>+L11</f>
        <v>2725337212</v>
      </c>
      <c r="M10" s="214">
        <f t="shared" ref="M10:U10" si="5">+M11</f>
        <v>0</v>
      </c>
      <c r="N10" s="214">
        <f t="shared" si="5"/>
        <v>0</v>
      </c>
      <c r="O10" s="214">
        <f t="shared" si="1"/>
        <v>2725337212</v>
      </c>
      <c r="P10" s="214">
        <f t="shared" si="5"/>
        <v>367664916</v>
      </c>
      <c r="Q10" s="214">
        <f t="shared" si="5"/>
        <v>2357672296</v>
      </c>
      <c r="R10" s="214">
        <f t="shared" si="5"/>
        <v>0</v>
      </c>
      <c r="S10" s="214">
        <f t="shared" si="5"/>
        <v>0</v>
      </c>
      <c r="T10" s="214">
        <f t="shared" si="5"/>
        <v>1468142926.01</v>
      </c>
      <c r="U10" s="215">
        <f t="shared" si="5"/>
        <v>1468142926.01</v>
      </c>
      <c r="V10" s="216">
        <f t="shared" si="3"/>
        <v>1</v>
      </c>
      <c r="W10" s="214"/>
      <c r="X10" s="152"/>
      <c r="Y10" s="152"/>
    </row>
    <row r="11" spans="1:25" s="206" customFormat="1" ht="22.5" customHeight="1" thickTop="1" thickBot="1">
      <c r="A11" s="153">
        <v>1</v>
      </c>
      <c r="B11" s="154" t="s">
        <v>156</v>
      </c>
      <c r="C11" s="154" t="s">
        <v>156</v>
      </c>
      <c r="D11" s="154" t="s">
        <v>158</v>
      </c>
      <c r="E11" s="154" t="s">
        <v>158</v>
      </c>
      <c r="F11" s="154"/>
      <c r="G11" s="154"/>
      <c r="H11" s="155"/>
      <c r="I11" s="155"/>
      <c r="J11" s="155"/>
      <c r="K11" s="156" t="s">
        <v>160</v>
      </c>
      <c r="L11" s="217">
        <f>+L12+L19</f>
        <v>2725337212</v>
      </c>
      <c r="M11" s="217">
        <f>+M12+M19</f>
        <v>0</v>
      </c>
      <c r="N11" s="217">
        <f>+N12+N19</f>
        <v>0</v>
      </c>
      <c r="O11" s="217">
        <f t="shared" si="1"/>
        <v>2725337212</v>
      </c>
      <c r="P11" s="217">
        <f t="shared" ref="P11:U11" si="6">+P12+P19</f>
        <v>367664916</v>
      </c>
      <c r="Q11" s="217">
        <f t="shared" si="6"/>
        <v>2357672296</v>
      </c>
      <c r="R11" s="217">
        <f t="shared" si="6"/>
        <v>0</v>
      </c>
      <c r="S11" s="217">
        <f t="shared" si="6"/>
        <v>0</v>
      </c>
      <c r="T11" s="217">
        <f t="shared" si="6"/>
        <v>1468142926.01</v>
      </c>
      <c r="U11" s="218">
        <f t="shared" si="6"/>
        <v>1468142926.01</v>
      </c>
      <c r="V11" s="219">
        <f t="shared" si="3"/>
        <v>1</v>
      </c>
      <c r="W11" s="217"/>
      <c r="X11" s="157"/>
      <c r="Y11" s="157"/>
    </row>
    <row r="12" spans="1:25" s="206" customFormat="1" ht="22.5" customHeight="1" thickTop="1" thickBot="1">
      <c r="A12" s="158">
        <v>1</v>
      </c>
      <c r="B12" s="158">
        <v>1</v>
      </c>
      <c r="C12" s="158">
        <v>1</v>
      </c>
      <c r="D12" s="159" t="s">
        <v>158</v>
      </c>
      <c r="E12" s="159" t="s">
        <v>158</v>
      </c>
      <c r="F12" s="159" t="s">
        <v>161</v>
      </c>
      <c r="G12" s="159"/>
      <c r="H12" s="159"/>
      <c r="I12" s="159"/>
      <c r="J12" s="159"/>
      <c r="K12" s="160" t="s">
        <v>162</v>
      </c>
      <c r="L12" s="220">
        <f>+L13+L16</f>
        <v>2725337212</v>
      </c>
      <c r="M12" s="220">
        <f>+M13+M16</f>
        <v>0</v>
      </c>
      <c r="N12" s="220">
        <f>+N13+N16</f>
        <v>0</v>
      </c>
      <c r="O12" s="220">
        <f t="shared" si="1"/>
        <v>2725337212</v>
      </c>
      <c r="P12" s="220">
        <f t="shared" ref="P12:T12" si="7">+P13+P16</f>
        <v>367664916</v>
      </c>
      <c r="Q12" s="220">
        <f t="shared" si="7"/>
        <v>2357672296</v>
      </c>
      <c r="R12" s="220">
        <f t="shared" si="7"/>
        <v>0</v>
      </c>
      <c r="S12" s="220">
        <f t="shared" si="7"/>
        <v>0</v>
      </c>
      <c r="T12" s="220">
        <f t="shared" si="7"/>
        <v>1468142926.01</v>
      </c>
      <c r="U12" s="221">
        <f>+U13+U16</f>
        <v>1468142926.01</v>
      </c>
      <c r="V12" s="222">
        <f t="shared" si="3"/>
        <v>1</v>
      </c>
      <c r="W12" s="220"/>
      <c r="X12" s="161"/>
      <c r="Y12" s="161"/>
    </row>
    <row r="13" spans="1:25" s="206" customFormat="1" ht="22.5" customHeight="1" thickTop="1" thickBot="1">
      <c r="A13" s="162">
        <v>1</v>
      </c>
      <c r="B13" s="162">
        <v>1</v>
      </c>
      <c r="C13" s="162">
        <v>1</v>
      </c>
      <c r="D13" s="163" t="s">
        <v>158</v>
      </c>
      <c r="E13" s="163" t="s">
        <v>158</v>
      </c>
      <c r="F13" s="163" t="s">
        <v>161</v>
      </c>
      <c r="G13" s="163" t="s">
        <v>158</v>
      </c>
      <c r="H13" s="163"/>
      <c r="I13" s="163"/>
      <c r="J13" s="163"/>
      <c r="K13" s="164" t="s">
        <v>163</v>
      </c>
      <c r="L13" s="223">
        <f>SUBTOTAL(9,L14:L15)</f>
        <v>1369747447</v>
      </c>
      <c r="M13" s="223">
        <f>SUBTOTAL(9,M14:M15)</f>
        <v>0</v>
      </c>
      <c r="N13" s="223">
        <f>SUBTOTAL(9,N14:N15)</f>
        <v>0</v>
      </c>
      <c r="O13" s="223">
        <f t="shared" si="1"/>
        <v>1369747447</v>
      </c>
      <c r="P13" s="224">
        <f t="shared" ref="P13:U13" si="8">SUBTOTAL(9,P14:P15)</f>
        <v>183832458</v>
      </c>
      <c r="Q13" s="224">
        <f t="shared" si="8"/>
        <v>1185914989</v>
      </c>
      <c r="R13" s="223">
        <f t="shared" si="8"/>
        <v>0</v>
      </c>
      <c r="S13" s="223">
        <f t="shared" si="8"/>
        <v>0</v>
      </c>
      <c r="T13" s="225">
        <f t="shared" si="8"/>
        <v>991090935.00999999</v>
      </c>
      <c r="U13" s="225">
        <f t="shared" si="8"/>
        <v>991090935.00999999</v>
      </c>
      <c r="V13" s="226">
        <f t="shared" si="3"/>
        <v>1</v>
      </c>
      <c r="W13" s="223"/>
      <c r="X13" s="165"/>
      <c r="Y13" s="165"/>
    </row>
    <row r="14" spans="1:25" ht="22.5" customHeight="1" thickTop="1" thickBot="1">
      <c r="A14" s="166">
        <v>1</v>
      </c>
      <c r="B14" s="166">
        <v>1</v>
      </c>
      <c r="C14" s="166">
        <v>1</v>
      </c>
      <c r="D14" s="167" t="s">
        <v>158</v>
      </c>
      <c r="E14" s="167" t="s">
        <v>158</v>
      </c>
      <c r="F14" s="167" t="s">
        <v>161</v>
      </c>
      <c r="G14" s="167" t="s">
        <v>158</v>
      </c>
      <c r="H14" s="167" t="s">
        <v>156</v>
      </c>
      <c r="I14" s="167"/>
      <c r="J14" s="167"/>
      <c r="K14" s="168" t="s">
        <v>164</v>
      </c>
      <c r="L14" s="224">
        <v>1232772702</v>
      </c>
      <c r="M14" s="223"/>
      <c r="N14" s="223"/>
      <c r="O14" s="224">
        <f t="shared" si="1"/>
        <v>1232772702</v>
      </c>
      <c r="P14" s="224">
        <v>183832458</v>
      </c>
      <c r="Q14" s="227">
        <v>1048940244</v>
      </c>
      <c r="R14" s="223"/>
      <c r="S14" s="223"/>
      <c r="T14" s="227">
        <v>268560985.95999998</v>
      </c>
      <c r="U14" s="227">
        <v>268560985.95999998</v>
      </c>
      <c r="V14" s="226">
        <f t="shared" si="3"/>
        <v>1</v>
      </c>
      <c r="W14" s="223"/>
      <c r="X14" s="228" t="s">
        <v>857</v>
      </c>
      <c r="Y14" s="229" t="s">
        <v>858</v>
      </c>
    </row>
    <row r="15" spans="1:25" ht="22.5" customHeight="1" thickTop="1" thickBot="1">
      <c r="A15" s="166">
        <v>1</v>
      </c>
      <c r="B15" s="166">
        <v>1</v>
      </c>
      <c r="C15" s="166">
        <v>1</v>
      </c>
      <c r="D15" s="167" t="s">
        <v>158</v>
      </c>
      <c r="E15" s="167" t="s">
        <v>158</v>
      </c>
      <c r="F15" s="167" t="s">
        <v>161</v>
      </c>
      <c r="G15" s="167" t="s">
        <v>158</v>
      </c>
      <c r="H15" s="167" t="s">
        <v>165</v>
      </c>
      <c r="I15" s="167"/>
      <c r="J15" s="167"/>
      <c r="K15" s="168" t="s">
        <v>166</v>
      </c>
      <c r="L15" s="224">
        <v>136974745</v>
      </c>
      <c r="M15" s="223"/>
      <c r="N15" s="223"/>
      <c r="O15" s="224">
        <f t="shared" si="1"/>
        <v>136974745</v>
      </c>
      <c r="P15" s="223"/>
      <c r="Q15" s="224">
        <v>136974745</v>
      </c>
      <c r="R15" s="223"/>
      <c r="S15" s="223"/>
      <c r="T15" s="227">
        <v>722529949.04999995</v>
      </c>
      <c r="U15" s="227">
        <v>722529949.04999995</v>
      </c>
      <c r="V15" s="226">
        <f t="shared" si="3"/>
        <v>1</v>
      </c>
      <c r="W15" s="223"/>
      <c r="X15" s="228" t="s">
        <v>857</v>
      </c>
      <c r="Y15" s="229" t="s">
        <v>858</v>
      </c>
    </row>
    <row r="16" spans="1:25" s="206" customFormat="1" ht="22.5" customHeight="1" thickTop="1" thickBot="1">
      <c r="A16" s="162">
        <v>1</v>
      </c>
      <c r="B16" s="162">
        <v>1</v>
      </c>
      <c r="C16" s="162">
        <v>1</v>
      </c>
      <c r="D16" s="163" t="s">
        <v>158</v>
      </c>
      <c r="E16" s="163" t="s">
        <v>158</v>
      </c>
      <c r="F16" s="163" t="s">
        <v>161</v>
      </c>
      <c r="G16" s="163" t="s">
        <v>167</v>
      </c>
      <c r="H16" s="163"/>
      <c r="I16" s="163"/>
      <c r="J16" s="163"/>
      <c r="K16" s="164" t="s">
        <v>168</v>
      </c>
      <c r="L16" s="223">
        <f>SUBTOTAL(9,L17:L18)</f>
        <v>1355589765</v>
      </c>
      <c r="M16" s="223">
        <f>SUBTOTAL(9,M17:M18)</f>
        <v>0</v>
      </c>
      <c r="N16" s="223">
        <f>SUBTOTAL(9,N17:N18)</f>
        <v>0</v>
      </c>
      <c r="O16" s="223">
        <f t="shared" si="1"/>
        <v>1355589765</v>
      </c>
      <c r="P16" s="223">
        <f t="shared" ref="P16:U16" si="9">SUBTOTAL(9,P17:P18)</f>
        <v>183832458</v>
      </c>
      <c r="Q16" s="223">
        <f t="shared" si="9"/>
        <v>1171757307</v>
      </c>
      <c r="R16" s="223">
        <f t="shared" si="9"/>
        <v>0</v>
      </c>
      <c r="S16" s="223">
        <f t="shared" si="9"/>
        <v>0</v>
      </c>
      <c r="T16" s="223">
        <f t="shared" si="9"/>
        <v>477051991</v>
      </c>
      <c r="U16" s="225">
        <f t="shared" si="9"/>
        <v>477051991</v>
      </c>
      <c r="V16" s="226">
        <f t="shared" si="3"/>
        <v>1</v>
      </c>
      <c r="W16" s="223"/>
      <c r="X16" s="165"/>
      <c r="Y16" s="165"/>
    </row>
    <row r="17" spans="1:26" ht="22.5" customHeight="1" thickTop="1" thickBot="1">
      <c r="A17" s="166">
        <v>1</v>
      </c>
      <c r="B17" s="166">
        <v>1</v>
      </c>
      <c r="C17" s="166">
        <v>1</v>
      </c>
      <c r="D17" s="167" t="s">
        <v>158</v>
      </c>
      <c r="E17" s="167" t="s">
        <v>158</v>
      </c>
      <c r="F17" s="167" t="s">
        <v>161</v>
      </c>
      <c r="G17" s="167" t="s">
        <v>167</v>
      </c>
      <c r="H17" s="167" t="s">
        <v>156</v>
      </c>
      <c r="I17" s="167"/>
      <c r="J17" s="167"/>
      <c r="K17" s="168" t="s">
        <v>169</v>
      </c>
      <c r="L17" s="224">
        <v>1220030789</v>
      </c>
      <c r="M17" s="224"/>
      <c r="N17" s="224"/>
      <c r="O17" s="224">
        <f t="shared" si="1"/>
        <v>1220030789</v>
      </c>
      <c r="P17" s="224">
        <v>183832458</v>
      </c>
      <c r="Q17" s="227">
        <v>1036198331</v>
      </c>
      <c r="R17" s="224"/>
      <c r="S17" s="224"/>
      <c r="T17" s="227">
        <v>343418053</v>
      </c>
      <c r="U17" s="227">
        <v>343418053</v>
      </c>
      <c r="V17" s="230">
        <f t="shared" si="3"/>
        <v>1</v>
      </c>
      <c r="W17" s="224"/>
      <c r="X17" s="228" t="s">
        <v>857</v>
      </c>
      <c r="Y17" s="229" t="s">
        <v>858</v>
      </c>
    </row>
    <row r="18" spans="1:26" ht="22.5" customHeight="1" thickTop="1" thickBot="1">
      <c r="A18" s="166">
        <v>1</v>
      </c>
      <c r="B18" s="166">
        <v>1</v>
      </c>
      <c r="C18" s="166">
        <v>1</v>
      </c>
      <c r="D18" s="167" t="s">
        <v>158</v>
      </c>
      <c r="E18" s="167" t="s">
        <v>158</v>
      </c>
      <c r="F18" s="167" t="s">
        <v>161</v>
      </c>
      <c r="G18" s="167" t="s">
        <v>167</v>
      </c>
      <c r="H18" s="167" t="s">
        <v>165</v>
      </c>
      <c r="I18" s="167"/>
      <c r="J18" s="167"/>
      <c r="K18" s="168" t="s">
        <v>170</v>
      </c>
      <c r="L18" s="224">
        <v>135558976</v>
      </c>
      <c r="M18" s="224"/>
      <c r="N18" s="224"/>
      <c r="O18" s="224">
        <f t="shared" si="1"/>
        <v>135558976</v>
      </c>
      <c r="P18" s="224"/>
      <c r="Q18" s="224">
        <v>135558976</v>
      </c>
      <c r="R18" s="224"/>
      <c r="S18" s="224"/>
      <c r="T18" s="227">
        <v>133633938</v>
      </c>
      <c r="U18" s="227">
        <v>133633938</v>
      </c>
      <c r="V18" s="230">
        <f t="shared" si="3"/>
        <v>1</v>
      </c>
      <c r="W18" s="224"/>
      <c r="X18" s="228" t="s">
        <v>857</v>
      </c>
      <c r="Y18" s="229" t="s">
        <v>858</v>
      </c>
    </row>
    <row r="19" spans="1:26" s="206" customFormat="1" ht="22.5" customHeight="1" thickTop="1" thickBot="1">
      <c r="A19" s="158">
        <v>1</v>
      </c>
      <c r="B19" s="158">
        <v>1</v>
      </c>
      <c r="C19" s="158">
        <v>1</v>
      </c>
      <c r="D19" s="159" t="s">
        <v>158</v>
      </c>
      <c r="E19" s="159" t="s">
        <v>158</v>
      </c>
      <c r="F19" s="159" t="s">
        <v>171</v>
      </c>
      <c r="G19" s="169"/>
      <c r="H19" s="159"/>
      <c r="I19" s="159"/>
      <c r="J19" s="159"/>
      <c r="K19" s="160" t="s">
        <v>172</v>
      </c>
      <c r="L19" s="220">
        <f>SUBTOTAL(9,L20:L21)</f>
        <v>0</v>
      </c>
      <c r="M19" s="220">
        <f>SUBTOTAL(9,M20:M21)</f>
        <v>0</v>
      </c>
      <c r="N19" s="220">
        <f>SUBTOTAL(9,N20:N21)</f>
        <v>0</v>
      </c>
      <c r="O19" s="220">
        <f t="shared" si="1"/>
        <v>0</v>
      </c>
      <c r="P19" s="220">
        <f t="shared" ref="P19:U19" si="10">SUBTOTAL(9,P20:P21)</f>
        <v>0</v>
      </c>
      <c r="Q19" s="220">
        <f t="shared" si="10"/>
        <v>0</v>
      </c>
      <c r="R19" s="220">
        <f t="shared" si="10"/>
        <v>0</v>
      </c>
      <c r="S19" s="220">
        <f t="shared" si="10"/>
        <v>0</v>
      </c>
      <c r="T19" s="220">
        <f t="shared" si="10"/>
        <v>0</v>
      </c>
      <c r="U19" s="221">
        <f t="shared" si="10"/>
        <v>0</v>
      </c>
      <c r="V19" s="222" t="e">
        <f t="shared" si="3"/>
        <v>#DIV/0!</v>
      </c>
      <c r="W19" s="220"/>
      <c r="X19" s="161"/>
      <c r="Y19" s="161"/>
    </row>
    <row r="20" spans="1:26" ht="22.5" customHeight="1" thickTop="1" thickBot="1">
      <c r="A20" s="166">
        <v>1</v>
      </c>
      <c r="B20" s="166">
        <v>1</v>
      </c>
      <c r="C20" s="166">
        <v>1</v>
      </c>
      <c r="D20" s="167" t="s">
        <v>158</v>
      </c>
      <c r="E20" s="167" t="s">
        <v>158</v>
      </c>
      <c r="F20" s="167" t="s">
        <v>171</v>
      </c>
      <c r="G20" s="170">
        <v>1</v>
      </c>
      <c r="H20" s="167"/>
      <c r="I20" s="167"/>
      <c r="J20" s="167"/>
      <c r="K20" s="168" t="s">
        <v>173</v>
      </c>
      <c r="L20" s="224"/>
      <c r="M20" s="224"/>
      <c r="N20" s="224"/>
      <c r="O20" s="223">
        <f t="shared" si="1"/>
        <v>0</v>
      </c>
      <c r="P20" s="224"/>
      <c r="Q20" s="224"/>
      <c r="R20" s="224"/>
      <c r="S20" s="224"/>
      <c r="T20" s="224"/>
      <c r="U20" s="227"/>
      <c r="V20" s="230" t="e">
        <f t="shared" si="3"/>
        <v>#DIV/0!</v>
      </c>
      <c r="W20" s="224"/>
      <c r="X20" s="165"/>
      <c r="Y20" s="165"/>
    </row>
    <row r="21" spans="1:26" ht="22.5" customHeight="1" thickTop="1" thickBot="1">
      <c r="A21" s="166">
        <v>1</v>
      </c>
      <c r="B21" s="166">
        <v>1</v>
      </c>
      <c r="C21" s="166">
        <v>1</v>
      </c>
      <c r="D21" s="167" t="s">
        <v>158</v>
      </c>
      <c r="E21" s="167" t="s">
        <v>158</v>
      </c>
      <c r="F21" s="167" t="s">
        <v>171</v>
      </c>
      <c r="G21" s="170">
        <v>2</v>
      </c>
      <c r="H21" s="167"/>
      <c r="I21" s="167"/>
      <c r="J21" s="167"/>
      <c r="K21" s="168" t="s">
        <v>174</v>
      </c>
      <c r="L21" s="224"/>
      <c r="M21" s="224"/>
      <c r="N21" s="224"/>
      <c r="O21" s="223">
        <f t="shared" si="1"/>
        <v>0</v>
      </c>
      <c r="P21" s="224"/>
      <c r="Q21" s="224"/>
      <c r="R21" s="224"/>
      <c r="S21" s="224"/>
      <c r="T21" s="224"/>
      <c r="U21" s="227"/>
      <c r="V21" s="230" t="e">
        <f t="shared" si="3"/>
        <v>#DIV/0!</v>
      </c>
      <c r="W21" s="224"/>
      <c r="X21" s="165"/>
      <c r="Y21" s="165"/>
    </row>
    <row r="22" spans="1:26" s="206" customFormat="1" ht="22.5" customHeight="1" thickTop="1" thickBot="1">
      <c r="A22" s="148">
        <v>1</v>
      </c>
      <c r="B22" s="149" t="s">
        <v>156</v>
      </c>
      <c r="C22" s="149" t="s">
        <v>156</v>
      </c>
      <c r="D22" s="149" t="s">
        <v>167</v>
      </c>
      <c r="E22" s="149"/>
      <c r="F22" s="149"/>
      <c r="G22" s="149"/>
      <c r="H22" s="150"/>
      <c r="I22" s="150"/>
      <c r="J22" s="150"/>
      <c r="K22" s="151" t="s">
        <v>175</v>
      </c>
      <c r="L22" s="214">
        <f>+L23+L32+L64+L82+L148</f>
        <v>49688053438</v>
      </c>
      <c r="M22" s="214">
        <f>+M23+M32+M64+M82+M148</f>
        <v>0</v>
      </c>
      <c r="N22" s="214">
        <f>+N23+N32+N64+N82+N148</f>
        <v>0</v>
      </c>
      <c r="O22" s="214">
        <f t="shared" si="1"/>
        <v>49688053438</v>
      </c>
      <c r="P22" s="214">
        <f t="shared" ref="P22:U22" si="11">+P23+P32+P64+P82+P148</f>
        <v>6351307218</v>
      </c>
      <c r="Q22" s="214">
        <f t="shared" si="11"/>
        <v>37066364575</v>
      </c>
      <c r="R22" s="214">
        <f t="shared" si="11"/>
        <v>5969193071</v>
      </c>
      <c r="S22" s="214">
        <f t="shared" si="11"/>
        <v>301188574</v>
      </c>
      <c r="T22" s="214">
        <f t="shared" si="11"/>
        <v>32825999761.599998</v>
      </c>
      <c r="U22" s="215">
        <f t="shared" si="11"/>
        <v>27962107007.639999</v>
      </c>
      <c r="V22" s="216">
        <f t="shared" si="3"/>
        <v>0.85182803907621418</v>
      </c>
      <c r="W22" s="214"/>
      <c r="X22" s="148"/>
      <c r="Y22" s="149"/>
      <c r="Z22" s="171"/>
    </row>
    <row r="23" spans="1:26" ht="22.5" customHeight="1" thickTop="1" thickBot="1">
      <c r="A23" s="153">
        <v>1</v>
      </c>
      <c r="B23" s="154" t="s">
        <v>156</v>
      </c>
      <c r="C23" s="154" t="s">
        <v>156</v>
      </c>
      <c r="D23" s="154" t="s">
        <v>167</v>
      </c>
      <c r="E23" s="154" t="s">
        <v>158</v>
      </c>
      <c r="F23" s="154"/>
      <c r="G23" s="154"/>
      <c r="H23" s="155"/>
      <c r="I23" s="155"/>
      <c r="J23" s="155"/>
      <c r="K23" s="156" t="s">
        <v>176</v>
      </c>
      <c r="L23" s="217">
        <f>+L24</f>
        <v>23329514975</v>
      </c>
      <c r="M23" s="217">
        <f t="shared" ref="M23:U24" si="12">+M24</f>
        <v>0</v>
      </c>
      <c r="N23" s="217">
        <f t="shared" si="12"/>
        <v>0</v>
      </c>
      <c r="O23" s="217">
        <f t="shared" si="1"/>
        <v>23329514975</v>
      </c>
      <c r="P23" s="217">
        <f t="shared" si="12"/>
        <v>2332951500</v>
      </c>
      <c r="Q23" s="217">
        <f t="shared" si="12"/>
        <v>16311996866</v>
      </c>
      <c r="R23" s="217">
        <f t="shared" si="12"/>
        <v>4684566609</v>
      </c>
      <c r="S23" s="217">
        <f t="shared" si="12"/>
        <v>0</v>
      </c>
      <c r="T23" s="217">
        <f t="shared" si="12"/>
        <v>14297309027</v>
      </c>
      <c r="U23" s="218">
        <f t="shared" si="12"/>
        <v>14297309027</v>
      </c>
      <c r="V23" s="219">
        <f t="shared" si="3"/>
        <v>1</v>
      </c>
      <c r="W23" s="217"/>
      <c r="X23" s="153"/>
      <c r="Y23" s="154"/>
      <c r="Z23" s="171"/>
    </row>
    <row r="24" spans="1:26" s="206" customFormat="1" ht="22.5" customHeight="1" thickTop="1" thickBot="1">
      <c r="A24" s="158">
        <v>1</v>
      </c>
      <c r="B24" s="158" t="s">
        <v>156</v>
      </c>
      <c r="C24" s="158" t="s">
        <v>156</v>
      </c>
      <c r="D24" s="159" t="s">
        <v>167</v>
      </c>
      <c r="E24" s="159" t="s">
        <v>158</v>
      </c>
      <c r="F24" s="159" t="s">
        <v>177</v>
      </c>
      <c r="G24" s="169"/>
      <c r="H24" s="159"/>
      <c r="I24" s="159"/>
      <c r="J24" s="159"/>
      <c r="K24" s="160" t="s">
        <v>178</v>
      </c>
      <c r="L24" s="220">
        <f>+L25</f>
        <v>23329514975</v>
      </c>
      <c r="M24" s="220">
        <f t="shared" si="12"/>
        <v>0</v>
      </c>
      <c r="N24" s="220">
        <f t="shared" si="12"/>
        <v>0</v>
      </c>
      <c r="O24" s="220">
        <f t="shared" si="1"/>
        <v>23329514975</v>
      </c>
      <c r="P24" s="220">
        <f t="shared" si="12"/>
        <v>2332951500</v>
      </c>
      <c r="Q24" s="220">
        <f t="shared" si="12"/>
        <v>16311996866</v>
      </c>
      <c r="R24" s="220">
        <f t="shared" si="12"/>
        <v>4684566609</v>
      </c>
      <c r="S24" s="220">
        <f t="shared" si="12"/>
        <v>0</v>
      </c>
      <c r="T24" s="220">
        <f t="shared" si="12"/>
        <v>14297309027</v>
      </c>
      <c r="U24" s="221">
        <f t="shared" si="12"/>
        <v>14297309027</v>
      </c>
      <c r="V24" s="222">
        <f t="shared" si="3"/>
        <v>1</v>
      </c>
      <c r="W24" s="220"/>
      <c r="X24" s="158"/>
      <c r="Y24" s="158"/>
      <c r="Z24" s="172"/>
    </row>
    <row r="25" spans="1:26" s="206" customFormat="1" ht="22.5" customHeight="1" thickTop="1" thickBot="1">
      <c r="A25" s="162">
        <v>1</v>
      </c>
      <c r="B25" s="162" t="s">
        <v>156</v>
      </c>
      <c r="C25" s="162" t="s">
        <v>156</v>
      </c>
      <c r="D25" s="163" t="s">
        <v>167</v>
      </c>
      <c r="E25" s="163" t="s">
        <v>158</v>
      </c>
      <c r="F25" s="163" t="s">
        <v>177</v>
      </c>
      <c r="G25" s="163">
        <v>64</v>
      </c>
      <c r="H25" s="163"/>
      <c r="I25" s="163"/>
      <c r="J25" s="163"/>
      <c r="K25" s="164" t="s">
        <v>179</v>
      </c>
      <c r="L25" s="223">
        <f>+L26+L29</f>
        <v>23329514975</v>
      </c>
      <c r="M25" s="223">
        <f>+M26+M29</f>
        <v>0</v>
      </c>
      <c r="N25" s="223">
        <f>+N26+N29</f>
        <v>0</v>
      </c>
      <c r="O25" s="223">
        <f t="shared" si="1"/>
        <v>23329514975</v>
      </c>
      <c r="P25" s="223">
        <f t="shared" ref="P25:U25" si="13">+P26+P29</f>
        <v>2332951500</v>
      </c>
      <c r="Q25" s="223">
        <f t="shared" si="13"/>
        <v>16311996866</v>
      </c>
      <c r="R25" s="223">
        <f t="shared" si="13"/>
        <v>4684566609</v>
      </c>
      <c r="S25" s="223">
        <f t="shared" si="13"/>
        <v>0</v>
      </c>
      <c r="T25" s="223">
        <f t="shared" si="13"/>
        <v>14297309027</v>
      </c>
      <c r="U25" s="225">
        <f t="shared" si="13"/>
        <v>14297309027</v>
      </c>
      <c r="V25" s="226">
        <f t="shared" si="3"/>
        <v>1</v>
      </c>
      <c r="W25" s="223"/>
      <c r="X25" s="165"/>
      <c r="Y25" s="165"/>
    </row>
    <row r="26" spans="1:26" ht="22.5" customHeight="1" thickTop="1" thickBot="1">
      <c r="A26" s="173">
        <v>1</v>
      </c>
      <c r="B26" s="174" t="s">
        <v>156</v>
      </c>
      <c r="C26" s="174" t="s">
        <v>156</v>
      </c>
      <c r="D26" s="174" t="s">
        <v>167</v>
      </c>
      <c r="E26" s="174" t="s">
        <v>158</v>
      </c>
      <c r="F26" s="174" t="s">
        <v>177</v>
      </c>
      <c r="G26" s="175">
        <v>64</v>
      </c>
      <c r="H26" s="174" t="s">
        <v>158</v>
      </c>
      <c r="I26" s="174"/>
      <c r="J26" s="174"/>
      <c r="K26" s="176" t="s">
        <v>180</v>
      </c>
      <c r="L26" s="231">
        <f>SUBTOTAL(9,L27:L28)</f>
        <v>23329514975</v>
      </c>
      <c r="M26" s="231">
        <f>SUBTOTAL(9,M27:M28)</f>
        <v>0</v>
      </c>
      <c r="N26" s="231">
        <f>SUBTOTAL(9,N27:N28)</f>
        <v>0</v>
      </c>
      <c r="O26" s="231">
        <f t="shared" si="1"/>
        <v>23329514975</v>
      </c>
      <c r="P26" s="231">
        <f t="shared" ref="P26:U26" si="14">SUBTOTAL(9,P27:P28)</f>
        <v>2332951500</v>
      </c>
      <c r="Q26" s="231">
        <f t="shared" si="14"/>
        <v>16311996866</v>
      </c>
      <c r="R26" s="231">
        <f t="shared" si="14"/>
        <v>4684566609</v>
      </c>
      <c r="S26" s="231">
        <f t="shared" si="14"/>
        <v>0</v>
      </c>
      <c r="T26" s="231">
        <f t="shared" si="14"/>
        <v>14297309027</v>
      </c>
      <c r="U26" s="232">
        <f t="shared" si="14"/>
        <v>14297309027</v>
      </c>
      <c r="V26" s="233">
        <f t="shared" si="3"/>
        <v>1</v>
      </c>
      <c r="W26" s="231"/>
      <c r="X26" s="177"/>
      <c r="Y26" s="177"/>
    </row>
    <row r="27" spans="1:26" ht="22.5" customHeight="1" thickTop="1" thickBot="1">
      <c r="A27" s="166">
        <v>1</v>
      </c>
      <c r="B27" s="167" t="s">
        <v>156</v>
      </c>
      <c r="C27" s="167" t="s">
        <v>156</v>
      </c>
      <c r="D27" s="167" t="s">
        <v>167</v>
      </c>
      <c r="E27" s="167" t="s">
        <v>158</v>
      </c>
      <c r="F27" s="167" t="s">
        <v>177</v>
      </c>
      <c r="G27" s="170">
        <v>64</v>
      </c>
      <c r="H27" s="167" t="s">
        <v>158</v>
      </c>
      <c r="I27" s="167" t="s">
        <v>156</v>
      </c>
      <c r="J27" s="167"/>
      <c r="K27" s="168" t="s">
        <v>181</v>
      </c>
      <c r="L27" s="224">
        <v>20321176917</v>
      </c>
      <c r="M27" s="224"/>
      <c r="N27" s="224"/>
      <c r="O27" s="223">
        <f t="shared" si="1"/>
        <v>20321176917</v>
      </c>
      <c r="P27" s="224">
        <v>2032117695</v>
      </c>
      <c r="Q27" s="224">
        <v>14208566895</v>
      </c>
      <c r="R27" s="224">
        <v>4080492327</v>
      </c>
      <c r="S27" s="224"/>
      <c r="T27" s="227">
        <v>7934034617</v>
      </c>
      <c r="U27" s="227">
        <v>7934034617</v>
      </c>
      <c r="V27" s="230">
        <f t="shared" si="3"/>
        <v>1</v>
      </c>
      <c r="W27" s="224"/>
      <c r="X27" s="228" t="s">
        <v>859</v>
      </c>
      <c r="Y27" s="229" t="s">
        <v>860</v>
      </c>
    </row>
    <row r="28" spans="1:26" ht="22.5" customHeight="1" thickTop="1" thickBot="1">
      <c r="A28" s="166">
        <v>1</v>
      </c>
      <c r="B28" s="167" t="s">
        <v>156</v>
      </c>
      <c r="C28" s="167" t="s">
        <v>156</v>
      </c>
      <c r="D28" s="167" t="s">
        <v>167</v>
      </c>
      <c r="E28" s="167" t="s">
        <v>158</v>
      </c>
      <c r="F28" s="167" t="s">
        <v>177</v>
      </c>
      <c r="G28" s="170">
        <v>64</v>
      </c>
      <c r="H28" s="167" t="s">
        <v>158</v>
      </c>
      <c r="I28" s="167" t="s">
        <v>165</v>
      </c>
      <c r="J28" s="167"/>
      <c r="K28" s="168" t="s">
        <v>182</v>
      </c>
      <c r="L28" s="224">
        <v>3008338058</v>
      </c>
      <c r="M28" s="224"/>
      <c r="N28" s="224"/>
      <c r="O28" s="223">
        <f t="shared" si="1"/>
        <v>3008338058</v>
      </c>
      <c r="P28" s="224">
        <v>300833805</v>
      </c>
      <c r="Q28" s="224">
        <v>2103429971</v>
      </c>
      <c r="R28" s="224">
        <v>604074282</v>
      </c>
      <c r="S28" s="224"/>
      <c r="T28" s="227">
        <v>6363274410</v>
      </c>
      <c r="U28" s="227">
        <v>6363274410</v>
      </c>
      <c r="V28" s="230">
        <f t="shared" si="3"/>
        <v>1</v>
      </c>
      <c r="W28" s="224"/>
      <c r="X28" s="228" t="s">
        <v>859</v>
      </c>
      <c r="Y28" s="229" t="s">
        <v>860</v>
      </c>
    </row>
    <row r="29" spans="1:26" ht="22.5" customHeight="1" thickTop="1" thickBot="1">
      <c r="A29" s="173">
        <v>1</v>
      </c>
      <c r="B29" s="174" t="s">
        <v>156</v>
      </c>
      <c r="C29" s="174" t="s">
        <v>156</v>
      </c>
      <c r="D29" s="174" t="s">
        <v>167</v>
      </c>
      <c r="E29" s="174" t="s">
        <v>158</v>
      </c>
      <c r="F29" s="174" t="s">
        <v>177</v>
      </c>
      <c r="G29" s="175">
        <v>64</v>
      </c>
      <c r="H29" s="174" t="s">
        <v>167</v>
      </c>
      <c r="I29" s="174"/>
      <c r="J29" s="174"/>
      <c r="K29" s="176" t="s">
        <v>183</v>
      </c>
      <c r="L29" s="231">
        <f>SUBTOTAL(9,L30:L31)</f>
        <v>0</v>
      </c>
      <c r="M29" s="231">
        <f>SUBTOTAL(9,M30:M31)</f>
        <v>0</v>
      </c>
      <c r="N29" s="231">
        <f>SUBTOTAL(9,N30:N31)</f>
        <v>0</v>
      </c>
      <c r="O29" s="231">
        <f t="shared" si="1"/>
        <v>0</v>
      </c>
      <c r="P29" s="231">
        <f t="shared" ref="P29:U29" si="15">SUBTOTAL(9,P30:P31)</f>
        <v>0</v>
      </c>
      <c r="Q29" s="231">
        <f t="shared" si="15"/>
        <v>0</v>
      </c>
      <c r="R29" s="231">
        <f t="shared" si="15"/>
        <v>0</v>
      </c>
      <c r="S29" s="231">
        <f t="shared" si="15"/>
        <v>0</v>
      </c>
      <c r="T29" s="231">
        <f t="shared" si="15"/>
        <v>0</v>
      </c>
      <c r="U29" s="232">
        <f t="shared" si="15"/>
        <v>0</v>
      </c>
      <c r="V29" s="233" t="e">
        <f t="shared" si="3"/>
        <v>#DIV/0!</v>
      </c>
      <c r="W29" s="231"/>
      <c r="X29" s="177"/>
      <c r="Y29" s="177"/>
      <c r="Z29" s="172"/>
    </row>
    <row r="30" spans="1:26" ht="22.5" customHeight="1" thickTop="1" thickBot="1">
      <c r="A30" s="166">
        <v>1</v>
      </c>
      <c r="B30" s="167" t="s">
        <v>156</v>
      </c>
      <c r="C30" s="167" t="s">
        <v>156</v>
      </c>
      <c r="D30" s="167" t="s">
        <v>167</v>
      </c>
      <c r="E30" s="167" t="s">
        <v>158</v>
      </c>
      <c r="F30" s="167" t="s">
        <v>177</v>
      </c>
      <c r="G30" s="170">
        <v>64</v>
      </c>
      <c r="H30" s="167" t="s">
        <v>167</v>
      </c>
      <c r="I30" s="167" t="s">
        <v>156</v>
      </c>
      <c r="J30" s="167"/>
      <c r="K30" s="168" t="s">
        <v>184</v>
      </c>
      <c r="L30" s="224"/>
      <c r="M30" s="224"/>
      <c r="N30" s="224"/>
      <c r="O30" s="223">
        <f t="shared" si="1"/>
        <v>0</v>
      </c>
      <c r="P30" s="224"/>
      <c r="Q30" s="224"/>
      <c r="R30" s="224"/>
      <c r="S30" s="224"/>
      <c r="T30" s="224"/>
      <c r="U30" s="227"/>
      <c r="V30" s="230" t="e">
        <f t="shared" si="3"/>
        <v>#DIV/0!</v>
      </c>
      <c r="W30" s="224"/>
      <c r="X30" s="165"/>
      <c r="Y30" s="165"/>
    </row>
    <row r="31" spans="1:26" ht="22.5" customHeight="1" thickTop="1" thickBot="1">
      <c r="A31" s="166">
        <v>1</v>
      </c>
      <c r="B31" s="167" t="s">
        <v>156</v>
      </c>
      <c r="C31" s="167" t="s">
        <v>156</v>
      </c>
      <c r="D31" s="167" t="s">
        <v>167</v>
      </c>
      <c r="E31" s="167" t="s">
        <v>158</v>
      </c>
      <c r="F31" s="167" t="s">
        <v>177</v>
      </c>
      <c r="G31" s="170">
        <v>64</v>
      </c>
      <c r="H31" s="167" t="s">
        <v>167</v>
      </c>
      <c r="I31" s="167" t="s">
        <v>165</v>
      </c>
      <c r="J31" s="167"/>
      <c r="K31" s="168" t="s">
        <v>185</v>
      </c>
      <c r="L31" s="224"/>
      <c r="M31" s="224"/>
      <c r="N31" s="224"/>
      <c r="O31" s="223">
        <f t="shared" si="1"/>
        <v>0</v>
      </c>
      <c r="P31" s="224"/>
      <c r="Q31" s="224"/>
      <c r="R31" s="224"/>
      <c r="S31" s="224"/>
      <c r="T31" s="224"/>
      <c r="U31" s="227"/>
      <c r="V31" s="230" t="e">
        <f t="shared" si="3"/>
        <v>#DIV/0!</v>
      </c>
      <c r="W31" s="224"/>
      <c r="X31" s="165"/>
      <c r="Y31" s="165"/>
    </row>
    <row r="32" spans="1:26" ht="22.5" customHeight="1" thickTop="1" thickBot="1">
      <c r="A32" s="153">
        <v>1</v>
      </c>
      <c r="B32" s="154" t="s">
        <v>156</v>
      </c>
      <c r="C32" s="154" t="s">
        <v>156</v>
      </c>
      <c r="D32" s="154" t="s">
        <v>167</v>
      </c>
      <c r="E32" s="154" t="s">
        <v>167</v>
      </c>
      <c r="F32" s="154"/>
      <c r="G32" s="154"/>
      <c r="H32" s="155"/>
      <c r="I32" s="155"/>
      <c r="J32" s="155"/>
      <c r="K32" s="156" t="s">
        <v>186</v>
      </c>
      <c r="L32" s="217">
        <f>+L33+L36+L39+L43+L46+L49+L52+L55+L58+L61</f>
        <v>10534903265</v>
      </c>
      <c r="M32" s="217">
        <f>+M33+M36+M39+M43+M46+M49+M52+M55+M58+M61</f>
        <v>0</v>
      </c>
      <c r="N32" s="217">
        <f>+N33+N36+N39+N43+N46+N49+N52+N55+N58+N61</f>
        <v>0</v>
      </c>
      <c r="O32" s="217">
        <f t="shared" si="1"/>
        <v>10534903265</v>
      </c>
      <c r="P32" s="217">
        <f t="shared" ref="P32:U32" si="16">+P33+P36+P39+P43+P46+P49+P52+P55+P58+P61</f>
        <v>300827447</v>
      </c>
      <c r="Q32" s="217">
        <f t="shared" si="16"/>
        <v>9176371533</v>
      </c>
      <c r="R32" s="217">
        <f t="shared" si="16"/>
        <v>1057704285</v>
      </c>
      <c r="S32" s="217">
        <f t="shared" si="16"/>
        <v>0</v>
      </c>
      <c r="T32" s="217">
        <f t="shared" si="16"/>
        <v>12781030116.42</v>
      </c>
      <c r="U32" s="218">
        <f t="shared" si="16"/>
        <v>7917137362.46</v>
      </c>
      <c r="V32" s="219">
        <f t="shared" si="3"/>
        <v>0.61944438674694324</v>
      </c>
      <c r="W32" s="217"/>
      <c r="X32" s="153"/>
      <c r="Y32" s="154"/>
      <c r="Z32" s="171"/>
    </row>
    <row r="33" spans="1:26" s="206" customFormat="1" ht="22.5" customHeight="1" thickTop="1" thickBot="1">
      <c r="A33" s="158">
        <v>1</v>
      </c>
      <c r="B33" s="158" t="s">
        <v>156</v>
      </c>
      <c r="C33" s="158" t="s">
        <v>156</v>
      </c>
      <c r="D33" s="159" t="s">
        <v>167</v>
      </c>
      <c r="E33" s="159" t="s">
        <v>167</v>
      </c>
      <c r="F33" s="159" t="s">
        <v>187</v>
      </c>
      <c r="G33" s="169"/>
      <c r="H33" s="159"/>
      <c r="I33" s="159"/>
      <c r="J33" s="159"/>
      <c r="K33" s="160" t="s">
        <v>188</v>
      </c>
      <c r="L33" s="220">
        <f>SUBTOTAL(9,L34:L35)</f>
        <v>0</v>
      </c>
      <c r="M33" s="220">
        <f>SUBTOTAL(9,M34:M35)</f>
        <v>0</v>
      </c>
      <c r="N33" s="220">
        <f>SUBTOTAL(9,N34:N35)</f>
        <v>0</v>
      </c>
      <c r="O33" s="220">
        <f t="shared" si="1"/>
        <v>0</v>
      </c>
      <c r="P33" s="220">
        <f t="shared" ref="P33:U33" si="17">SUBTOTAL(9,P34:P35)</f>
        <v>0</v>
      </c>
      <c r="Q33" s="220">
        <f t="shared" si="17"/>
        <v>0</v>
      </c>
      <c r="R33" s="220">
        <f t="shared" si="17"/>
        <v>0</v>
      </c>
      <c r="S33" s="220">
        <f t="shared" si="17"/>
        <v>0</v>
      </c>
      <c r="T33" s="220">
        <f t="shared" si="17"/>
        <v>0</v>
      </c>
      <c r="U33" s="221">
        <f t="shared" si="17"/>
        <v>0</v>
      </c>
      <c r="V33" s="222" t="e">
        <f t="shared" si="3"/>
        <v>#DIV/0!</v>
      </c>
      <c r="W33" s="220"/>
      <c r="X33" s="158"/>
      <c r="Y33" s="158"/>
      <c r="Z33" s="172"/>
    </row>
    <row r="34" spans="1:26" ht="22.5" customHeight="1" thickTop="1" thickBot="1">
      <c r="A34" s="166">
        <v>1</v>
      </c>
      <c r="B34" s="167" t="s">
        <v>156</v>
      </c>
      <c r="C34" s="167" t="s">
        <v>156</v>
      </c>
      <c r="D34" s="167" t="s">
        <v>167</v>
      </c>
      <c r="E34" s="167" t="s">
        <v>167</v>
      </c>
      <c r="F34" s="167" t="s">
        <v>187</v>
      </c>
      <c r="G34" s="170">
        <v>1</v>
      </c>
      <c r="H34" s="167"/>
      <c r="I34" s="167"/>
      <c r="J34" s="167"/>
      <c r="K34" s="168" t="s">
        <v>189</v>
      </c>
      <c r="L34" s="224"/>
      <c r="M34" s="224"/>
      <c r="N34" s="224"/>
      <c r="O34" s="223">
        <f t="shared" si="1"/>
        <v>0</v>
      </c>
      <c r="P34" s="224"/>
      <c r="Q34" s="224"/>
      <c r="R34" s="224"/>
      <c r="S34" s="224"/>
      <c r="T34" s="224"/>
      <c r="U34" s="227"/>
      <c r="V34" s="230" t="e">
        <f t="shared" si="3"/>
        <v>#DIV/0!</v>
      </c>
      <c r="W34" s="224"/>
      <c r="X34" s="165"/>
      <c r="Y34" s="165"/>
    </row>
    <row r="35" spans="1:26" ht="22.5" customHeight="1" thickTop="1" thickBot="1">
      <c r="A35" s="166">
        <v>1</v>
      </c>
      <c r="B35" s="167" t="s">
        <v>156</v>
      </c>
      <c r="C35" s="167" t="s">
        <v>156</v>
      </c>
      <c r="D35" s="167" t="s">
        <v>167</v>
      </c>
      <c r="E35" s="167" t="s">
        <v>167</v>
      </c>
      <c r="F35" s="167" t="s">
        <v>187</v>
      </c>
      <c r="G35" s="170">
        <v>2</v>
      </c>
      <c r="H35" s="167"/>
      <c r="I35" s="167"/>
      <c r="J35" s="167"/>
      <c r="K35" s="168" t="s">
        <v>190</v>
      </c>
      <c r="L35" s="224"/>
      <c r="M35" s="224"/>
      <c r="N35" s="224"/>
      <c r="O35" s="223">
        <f t="shared" si="1"/>
        <v>0</v>
      </c>
      <c r="P35" s="224"/>
      <c r="Q35" s="224"/>
      <c r="R35" s="224"/>
      <c r="S35" s="224"/>
      <c r="T35" s="224"/>
      <c r="U35" s="227"/>
      <c r="V35" s="230" t="e">
        <f t="shared" si="3"/>
        <v>#DIV/0!</v>
      </c>
      <c r="W35" s="224"/>
      <c r="X35" s="165"/>
      <c r="Y35" s="165"/>
    </row>
    <row r="36" spans="1:26" s="206" customFormat="1" ht="22.5" customHeight="1" thickTop="1" thickBot="1">
      <c r="A36" s="158">
        <v>1</v>
      </c>
      <c r="B36" s="158" t="s">
        <v>156</v>
      </c>
      <c r="C36" s="158" t="s">
        <v>156</v>
      </c>
      <c r="D36" s="159" t="s">
        <v>167</v>
      </c>
      <c r="E36" s="159" t="s">
        <v>167</v>
      </c>
      <c r="F36" s="159" t="s">
        <v>191</v>
      </c>
      <c r="G36" s="169"/>
      <c r="H36" s="159"/>
      <c r="I36" s="159"/>
      <c r="J36" s="159"/>
      <c r="K36" s="160" t="s">
        <v>192</v>
      </c>
      <c r="L36" s="220">
        <f>SUBTOTAL(9,L37:L38)</f>
        <v>334401342</v>
      </c>
      <c r="M36" s="220">
        <f>SUBTOTAL(9,M37:M38)</f>
        <v>0</v>
      </c>
      <c r="N36" s="220">
        <f>SUBTOTAL(9,N37:N38)</f>
        <v>0</v>
      </c>
      <c r="O36" s="220">
        <f t="shared" si="1"/>
        <v>334401342</v>
      </c>
      <c r="P36" s="220">
        <f t="shared" ref="P36:U36" si="18">SUBTOTAL(9,P37:P38)</f>
        <v>300827447</v>
      </c>
      <c r="Q36" s="220">
        <f t="shared" si="18"/>
        <v>0</v>
      </c>
      <c r="R36" s="220">
        <f t="shared" si="18"/>
        <v>33573895</v>
      </c>
      <c r="S36" s="220">
        <f t="shared" si="18"/>
        <v>0</v>
      </c>
      <c r="T36" s="221">
        <f t="shared" si="18"/>
        <v>567376235.13</v>
      </c>
      <c r="U36" s="221">
        <f t="shared" si="18"/>
        <v>567376235.13</v>
      </c>
      <c r="V36" s="222">
        <f t="shared" si="3"/>
        <v>1</v>
      </c>
      <c r="W36" s="220"/>
      <c r="X36" s="158"/>
      <c r="Y36" s="158"/>
      <c r="Z36" s="172"/>
    </row>
    <row r="37" spans="1:26" ht="22.5" customHeight="1" thickTop="1" thickBot="1">
      <c r="A37" s="166">
        <v>1</v>
      </c>
      <c r="B37" s="167" t="s">
        <v>156</v>
      </c>
      <c r="C37" s="167" t="s">
        <v>156</v>
      </c>
      <c r="D37" s="167" t="s">
        <v>167</v>
      </c>
      <c r="E37" s="167" t="s">
        <v>167</v>
      </c>
      <c r="F37" s="167" t="s">
        <v>191</v>
      </c>
      <c r="G37" s="170">
        <v>1</v>
      </c>
      <c r="H37" s="167"/>
      <c r="I37" s="167"/>
      <c r="J37" s="167"/>
      <c r="K37" s="168" t="s">
        <v>193</v>
      </c>
      <c r="L37" s="224">
        <v>334401342</v>
      </c>
      <c r="M37" s="224"/>
      <c r="N37" s="224"/>
      <c r="O37" s="223">
        <f t="shared" si="1"/>
        <v>334401342</v>
      </c>
      <c r="P37" s="224">
        <v>300827447</v>
      </c>
      <c r="Q37" s="224"/>
      <c r="R37" s="224">
        <v>33573895</v>
      </c>
      <c r="S37" s="224"/>
      <c r="T37" s="227">
        <v>567376235.13</v>
      </c>
      <c r="U37" s="227">
        <v>567376235.13</v>
      </c>
      <c r="V37" s="234">
        <f>+U37/T37</f>
        <v>1</v>
      </c>
      <c r="W37" s="224"/>
      <c r="X37" s="228" t="s">
        <v>861</v>
      </c>
      <c r="Y37" s="229" t="s">
        <v>862</v>
      </c>
    </row>
    <row r="38" spans="1:26" ht="22.5" customHeight="1" thickTop="1" thickBot="1">
      <c r="A38" s="166">
        <v>1</v>
      </c>
      <c r="B38" s="167" t="s">
        <v>156</v>
      </c>
      <c r="C38" s="167" t="s">
        <v>156</v>
      </c>
      <c r="D38" s="167" t="s">
        <v>167</v>
      </c>
      <c r="E38" s="167" t="s">
        <v>167</v>
      </c>
      <c r="F38" s="167" t="s">
        <v>191</v>
      </c>
      <c r="G38" s="170">
        <v>2</v>
      </c>
      <c r="H38" s="167"/>
      <c r="I38" s="167"/>
      <c r="J38" s="167"/>
      <c r="K38" s="168" t="s">
        <v>194</v>
      </c>
      <c r="L38" s="224"/>
      <c r="M38" s="224"/>
      <c r="N38" s="224"/>
      <c r="O38" s="223">
        <f t="shared" si="1"/>
        <v>0</v>
      </c>
      <c r="P38" s="224"/>
      <c r="Q38" s="224"/>
      <c r="R38" s="224"/>
      <c r="S38" s="224"/>
      <c r="T38" s="224"/>
      <c r="U38" s="227"/>
      <c r="V38" s="230" t="e">
        <f t="shared" si="3"/>
        <v>#DIV/0!</v>
      </c>
      <c r="W38" s="224"/>
      <c r="X38" s="165"/>
      <c r="Y38" s="165"/>
    </row>
    <row r="39" spans="1:26" s="206" customFormat="1" ht="22.5" customHeight="1" thickTop="1" thickBot="1">
      <c r="A39" s="158">
        <v>1</v>
      </c>
      <c r="B39" s="158" t="s">
        <v>156</v>
      </c>
      <c r="C39" s="158" t="s">
        <v>156</v>
      </c>
      <c r="D39" s="159" t="s">
        <v>167</v>
      </c>
      <c r="E39" s="159" t="s">
        <v>167</v>
      </c>
      <c r="F39" s="159" t="s">
        <v>195</v>
      </c>
      <c r="G39" s="169"/>
      <c r="H39" s="159"/>
      <c r="I39" s="159"/>
      <c r="J39" s="159"/>
      <c r="K39" s="160" t="s">
        <v>196</v>
      </c>
      <c r="L39" s="220">
        <f>SUBTOTAL(9,L40:L42)</f>
        <v>502043489</v>
      </c>
      <c r="M39" s="220">
        <f t="shared" ref="M39:U39" si="19">SUBTOTAL(9,M40:M42)</f>
        <v>0</v>
      </c>
      <c r="N39" s="220">
        <f t="shared" si="19"/>
        <v>0</v>
      </c>
      <c r="O39" s="220">
        <f t="shared" si="1"/>
        <v>502043489</v>
      </c>
      <c r="P39" s="220">
        <f t="shared" si="19"/>
        <v>0</v>
      </c>
      <c r="Q39" s="220">
        <f t="shared" si="19"/>
        <v>451638323</v>
      </c>
      <c r="R39" s="220">
        <f t="shared" si="19"/>
        <v>50405166</v>
      </c>
      <c r="S39" s="220">
        <f t="shared" si="19"/>
        <v>0</v>
      </c>
      <c r="T39" s="221">
        <f t="shared" si="19"/>
        <v>428171917.11000001</v>
      </c>
      <c r="U39" s="221">
        <f t="shared" si="19"/>
        <v>428171917.11000001</v>
      </c>
      <c r="V39" s="222">
        <f t="shared" si="3"/>
        <v>1</v>
      </c>
      <c r="W39" s="220"/>
      <c r="X39" s="158"/>
      <c r="Y39" s="158"/>
      <c r="Z39" s="172"/>
    </row>
    <row r="40" spans="1:26" ht="22.5" customHeight="1" thickTop="1" thickBot="1">
      <c r="A40" s="166">
        <v>1</v>
      </c>
      <c r="B40" s="167" t="s">
        <v>156</v>
      </c>
      <c r="C40" s="167" t="s">
        <v>156</v>
      </c>
      <c r="D40" s="167" t="s">
        <v>167</v>
      </c>
      <c r="E40" s="167" t="s">
        <v>167</v>
      </c>
      <c r="F40" s="167" t="s">
        <v>195</v>
      </c>
      <c r="G40" s="170">
        <v>1</v>
      </c>
      <c r="H40" s="167"/>
      <c r="I40" s="167"/>
      <c r="J40" s="167"/>
      <c r="K40" s="168" t="s">
        <v>197</v>
      </c>
      <c r="L40" s="224">
        <v>502043489</v>
      </c>
      <c r="M40" s="223"/>
      <c r="N40" s="223"/>
      <c r="O40" s="223">
        <f t="shared" si="1"/>
        <v>502043489</v>
      </c>
      <c r="P40" s="223"/>
      <c r="Q40" s="224">
        <v>451638323</v>
      </c>
      <c r="R40" s="224">
        <v>50405166</v>
      </c>
      <c r="S40" s="223"/>
      <c r="T40" s="227">
        <v>428171917.11000001</v>
      </c>
      <c r="U40" s="227">
        <v>428171917.11000001</v>
      </c>
      <c r="V40" s="226">
        <f t="shared" si="3"/>
        <v>1</v>
      </c>
      <c r="W40" s="223"/>
      <c r="X40" s="228" t="s">
        <v>863</v>
      </c>
      <c r="Y40" s="229" t="s">
        <v>862</v>
      </c>
    </row>
    <row r="41" spans="1:26" ht="22.5" customHeight="1" thickTop="1" thickBot="1">
      <c r="A41" s="166">
        <v>1</v>
      </c>
      <c r="B41" s="167" t="s">
        <v>156</v>
      </c>
      <c r="C41" s="167" t="s">
        <v>156</v>
      </c>
      <c r="D41" s="167" t="s">
        <v>167</v>
      </c>
      <c r="E41" s="167" t="s">
        <v>167</v>
      </c>
      <c r="F41" s="167" t="s">
        <v>195</v>
      </c>
      <c r="G41" s="170">
        <v>2</v>
      </c>
      <c r="H41" s="167"/>
      <c r="I41" s="167"/>
      <c r="J41" s="167"/>
      <c r="K41" s="168" t="s">
        <v>198</v>
      </c>
      <c r="L41" s="223"/>
      <c r="M41" s="223"/>
      <c r="N41" s="223"/>
      <c r="O41" s="223">
        <f t="shared" si="1"/>
        <v>0</v>
      </c>
      <c r="P41" s="223"/>
      <c r="Q41" s="223"/>
      <c r="R41" s="223"/>
      <c r="S41" s="223"/>
      <c r="T41" s="223"/>
      <c r="U41" s="225"/>
      <c r="V41" s="226" t="e">
        <f t="shared" si="3"/>
        <v>#DIV/0!</v>
      </c>
      <c r="W41" s="223"/>
      <c r="X41" s="165"/>
      <c r="Y41" s="165"/>
    </row>
    <row r="42" spans="1:26" ht="22.5" customHeight="1" thickTop="1" thickBot="1">
      <c r="A42" s="166">
        <v>1</v>
      </c>
      <c r="B42" s="167" t="s">
        <v>156</v>
      </c>
      <c r="C42" s="167" t="s">
        <v>156</v>
      </c>
      <c r="D42" s="167" t="s">
        <v>167</v>
      </c>
      <c r="E42" s="167" t="s">
        <v>167</v>
      </c>
      <c r="F42" s="167" t="s">
        <v>195</v>
      </c>
      <c r="G42" s="170">
        <v>3</v>
      </c>
      <c r="H42" s="167"/>
      <c r="I42" s="167"/>
      <c r="J42" s="167"/>
      <c r="K42" s="168" t="s">
        <v>199</v>
      </c>
      <c r="L42" s="223"/>
      <c r="M42" s="223"/>
      <c r="N42" s="223"/>
      <c r="O42" s="223">
        <f t="shared" si="1"/>
        <v>0</v>
      </c>
      <c r="P42" s="223"/>
      <c r="Q42" s="223"/>
      <c r="R42" s="223"/>
      <c r="S42" s="223"/>
      <c r="T42" s="223"/>
      <c r="U42" s="225"/>
      <c r="V42" s="226" t="e">
        <f t="shared" si="3"/>
        <v>#DIV/0!</v>
      </c>
      <c r="W42" s="223"/>
      <c r="X42" s="165"/>
      <c r="Y42" s="165"/>
    </row>
    <row r="43" spans="1:26" s="206" customFormat="1" ht="22.5" customHeight="1" thickTop="1" thickBot="1">
      <c r="A43" s="158">
        <v>1</v>
      </c>
      <c r="B43" s="158" t="s">
        <v>156</v>
      </c>
      <c r="C43" s="158" t="s">
        <v>156</v>
      </c>
      <c r="D43" s="159" t="s">
        <v>167</v>
      </c>
      <c r="E43" s="159" t="s">
        <v>167</v>
      </c>
      <c r="F43" s="159" t="s">
        <v>200</v>
      </c>
      <c r="G43" s="169"/>
      <c r="H43" s="159"/>
      <c r="I43" s="159"/>
      <c r="J43" s="159"/>
      <c r="K43" s="160" t="s">
        <v>201</v>
      </c>
      <c r="L43" s="220">
        <f>SUBTOTAL(9,L44:L45)</f>
        <v>5124150565</v>
      </c>
      <c r="M43" s="220">
        <f>SUBTOTAL(9,M44:M45)</f>
        <v>0</v>
      </c>
      <c r="N43" s="220">
        <f>SUBTOTAL(9,N44:N45)</f>
        <v>0</v>
      </c>
      <c r="O43" s="220">
        <f t="shared" si="1"/>
        <v>5124150565</v>
      </c>
      <c r="P43" s="220">
        <f t="shared" ref="P43:U43" si="20">SUBTOTAL(9,P44:P45)</f>
        <v>0</v>
      </c>
      <c r="Q43" s="220">
        <f t="shared" si="20"/>
        <v>4609685850</v>
      </c>
      <c r="R43" s="220">
        <f t="shared" si="20"/>
        <v>514464715</v>
      </c>
      <c r="S43" s="220">
        <f t="shared" si="20"/>
        <v>0</v>
      </c>
      <c r="T43" s="220">
        <f t="shared" si="20"/>
        <v>5507999128.8299999</v>
      </c>
      <c r="U43" s="221">
        <f t="shared" si="20"/>
        <v>1640392623.76</v>
      </c>
      <c r="V43" s="222">
        <f t="shared" si="3"/>
        <v>0.2978200586804467</v>
      </c>
      <c r="W43" s="220"/>
      <c r="X43" s="158"/>
      <c r="Y43" s="158"/>
      <c r="Z43" s="172"/>
    </row>
    <row r="44" spans="1:26" ht="22.5" customHeight="1" thickTop="1" thickBot="1">
      <c r="A44" s="166">
        <v>1</v>
      </c>
      <c r="B44" s="167" t="s">
        <v>156</v>
      </c>
      <c r="C44" s="167" t="s">
        <v>156</v>
      </c>
      <c r="D44" s="167" t="s">
        <v>167</v>
      </c>
      <c r="E44" s="167" t="s">
        <v>167</v>
      </c>
      <c r="F44" s="167" t="s">
        <v>200</v>
      </c>
      <c r="G44" s="170">
        <v>1</v>
      </c>
      <c r="H44" s="167"/>
      <c r="I44" s="167"/>
      <c r="J44" s="167"/>
      <c r="K44" s="168" t="s">
        <v>202</v>
      </c>
      <c r="L44" s="224">
        <v>3334923225</v>
      </c>
      <c r="M44" s="224"/>
      <c r="N44" s="224"/>
      <c r="O44" s="223">
        <f t="shared" si="1"/>
        <v>3334923225</v>
      </c>
      <c r="P44" s="224"/>
      <c r="Q44" s="224">
        <v>3000096935</v>
      </c>
      <c r="R44" s="224">
        <v>334826290</v>
      </c>
      <c r="S44" s="224"/>
      <c r="T44" s="224">
        <v>0</v>
      </c>
      <c r="U44" s="227">
        <v>0</v>
      </c>
      <c r="V44" s="230" t="e">
        <f t="shared" si="3"/>
        <v>#DIV/0!</v>
      </c>
      <c r="W44" s="224"/>
      <c r="X44" s="228" t="s">
        <v>864</v>
      </c>
      <c r="Y44" s="229" t="s">
        <v>865</v>
      </c>
    </row>
    <row r="45" spans="1:26" ht="22.5" customHeight="1" thickTop="1" thickBot="1">
      <c r="A45" s="166">
        <v>1</v>
      </c>
      <c r="B45" s="167" t="s">
        <v>156</v>
      </c>
      <c r="C45" s="167" t="s">
        <v>156</v>
      </c>
      <c r="D45" s="167" t="s">
        <v>167</v>
      </c>
      <c r="E45" s="167" t="s">
        <v>167</v>
      </c>
      <c r="F45" s="167" t="s">
        <v>200</v>
      </c>
      <c r="G45" s="170">
        <v>2</v>
      </c>
      <c r="H45" s="167"/>
      <c r="I45" s="167"/>
      <c r="J45" s="167"/>
      <c r="K45" s="168" t="s">
        <v>203</v>
      </c>
      <c r="L45" s="224">
        <v>1789227340</v>
      </c>
      <c r="M45" s="224"/>
      <c r="N45" s="224"/>
      <c r="O45" s="223">
        <f t="shared" si="1"/>
        <v>1789227340</v>
      </c>
      <c r="P45" s="224"/>
      <c r="Q45" s="224">
        <v>1609588915</v>
      </c>
      <c r="R45" s="224">
        <v>179638425</v>
      </c>
      <c r="S45" s="224"/>
      <c r="T45" s="224">
        <v>5507999128.8299999</v>
      </c>
      <c r="U45" s="227">
        <v>1640392623.76</v>
      </c>
      <c r="V45" s="230">
        <f t="shared" si="3"/>
        <v>0.2978200586804467</v>
      </c>
      <c r="W45" s="224"/>
      <c r="X45" s="228" t="s">
        <v>864</v>
      </c>
      <c r="Y45" s="229" t="s">
        <v>865</v>
      </c>
    </row>
    <row r="46" spans="1:26" s="206" customFormat="1" ht="22.5" customHeight="1" thickTop="1" thickBot="1">
      <c r="A46" s="158">
        <v>1</v>
      </c>
      <c r="B46" s="158" t="s">
        <v>156</v>
      </c>
      <c r="C46" s="158" t="s">
        <v>156</v>
      </c>
      <c r="D46" s="159" t="s">
        <v>167</v>
      </c>
      <c r="E46" s="159" t="s">
        <v>167</v>
      </c>
      <c r="F46" s="159" t="s">
        <v>204</v>
      </c>
      <c r="G46" s="169"/>
      <c r="H46" s="159"/>
      <c r="I46" s="159"/>
      <c r="J46" s="159"/>
      <c r="K46" s="160" t="s">
        <v>205</v>
      </c>
      <c r="L46" s="220">
        <f>SUBTOTAL(9,L47:L48)</f>
        <v>4394187039</v>
      </c>
      <c r="M46" s="220">
        <f>SUBTOTAL(9,M47:M48)</f>
        <v>0</v>
      </c>
      <c r="N46" s="220">
        <f>SUBTOTAL(9,N47:N48)</f>
        <v>0</v>
      </c>
      <c r="O46" s="220">
        <f t="shared" si="1"/>
        <v>4394187039</v>
      </c>
      <c r="P46" s="220">
        <f t="shared" ref="P46:U46" si="21">SUBTOTAL(9,P47:P48)</f>
        <v>0</v>
      </c>
      <c r="Q46" s="220">
        <f t="shared" si="21"/>
        <v>3953010661</v>
      </c>
      <c r="R46" s="220">
        <f t="shared" si="21"/>
        <v>441176378</v>
      </c>
      <c r="S46" s="220">
        <f t="shared" si="21"/>
        <v>0</v>
      </c>
      <c r="T46" s="220">
        <f t="shared" si="21"/>
        <v>6205998433.3500004</v>
      </c>
      <c r="U46" s="221">
        <f t="shared" si="21"/>
        <v>5209712184.46</v>
      </c>
      <c r="V46" s="222">
        <f t="shared" si="3"/>
        <v>0.83946398640126552</v>
      </c>
      <c r="W46" s="220"/>
      <c r="X46" s="158"/>
      <c r="Y46" s="158"/>
      <c r="Z46" s="172"/>
    </row>
    <row r="47" spans="1:26" ht="22.5" customHeight="1" thickTop="1" thickBot="1">
      <c r="A47" s="166">
        <v>1</v>
      </c>
      <c r="B47" s="167" t="s">
        <v>156</v>
      </c>
      <c r="C47" s="167" t="s">
        <v>156</v>
      </c>
      <c r="D47" s="167" t="s">
        <v>167</v>
      </c>
      <c r="E47" s="167" t="s">
        <v>167</v>
      </c>
      <c r="F47" s="167" t="s">
        <v>204</v>
      </c>
      <c r="G47" s="170">
        <v>1</v>
      </c>
      <c r="H47" s="167"/>
      <c r="I47" s="167"/>
      <c r="J47" s="167"/>
      <c r="K47" s="168" t="s">
        <v>206</v>
      </c>
      <c r="L47" s="224">
        <v>4119855224</v>
      </c>
      <c r="M47" s="224"/>
      <c r="N47" s="224"/>
      <c r="O47" s="223">
        <f t="shared" si="1"/>
        <v>4119855224</v>
      </c>
      <c r="P47" s="224"/>
      <c r="Q47" s="224">
        <v>3706221760</v>
      </c>
      <c r="R47" s="224">
        <v>413633464</v>
      </c>
      <c r="S47" s="224"/>
      <c r="T47" s="224">
        <v>5911295579.3500004</v>
      </c>
      <c r="U47" s="227">
        <v>5208919315.46</v>
      </c>
      <c r="V47" s="230">
        <f>+U47/T47</f>
        <v>0.88118065583733962</v>
      </c>
      <c r="W47" s="224"/>
      <c r="X47" s="228" t="s">
        <v>866</v>
      </c>
      <c r="Y47" s="229" t="s">
        <v>867</v>
      </c>
    </row>
    <row r="48" spans="1:26" ht="22.5" customHeight="1" thickTop="1" thickBot="1">
      <c r="A48" s="166">
        <v>1</v>
      </c>
      <c r="B48" s="167" t="s">
        <v>156</v>
      </c>
      <c r="C48" s="167" t="s">
        <v>156</v>
      </c>
      <c r="D48" s="167" t="s">
        <v>167</v>
      </c>
      <c r="E48" s="167" t="s">
        <v>167</v>
      </c>
      <c r="F48" s="167" t="s">
        <v>204</v>
      </c>
      <c r="G48" s="170">
        <v>2</v>
      </c>
      <c r="H48" s="167"/>
      <c r="I48" s="167"/>
      <c r="J48" s="167"/>
      <c r="K48" s="168" t="s">
        <v>207</v>
      </c>
      <c r="L48" s="224">
        <v>274331815</v>
      </c>
      <c r="M48" s="224"/>
      <c r="N48" s="224"/>
      <c r="O48" s="223">
        <f t="shared" si="1"/>
        <v>274331815</v>
      </c>
      <c r="P48" s="224"/>
      <c r="Q48" s="224">
        <v>246788901</v>
      </c>
      <c r="R48" s="224">
        <v>27542914</v>
      </c>
      <c r="S48" s="224"/>
      <c r="T48" s="224">
        <v>294702854</v>
      </c>
      <c r="U48" s="227">
        <v>792869</v>
      </c>
      <c r="V48" s="307">
        <f>+U48/T48</f>
        <v>2.6904014984530824E-3</v>
      </c>
      <c r="W48" s="224"/>
      <c r="X48" s="228" t="s">
        <v>866</v>
      </c>
      <c r="Y48" s="229" t="s">
        <v>867</v>
      </c>
    </row>
    <row r="49" spans="1:26" s="206" customFormat="1" ht="22.5" customHeight="1" thickTop="1" thickBot="1">
      <c r="A49" s="158">
        <v>1</v>
      </c>
      <c r="B49" s="158" t="s">
        <v>156</v>
      </c>
      <c r="C49" s="158" t="s">
        <v>156</v>
      </c>
      <c r="D49" s="159" t="s">
        <v>167</v>
      </c>
      <c r="E49" s="159" t="s">
        <v>167</v>
      </c>
      <c r="F49" s="159" t="s">
        <v>208</v>
      </c>
      <c r="G49" s="169"/>
      <c r="H49" s="159"/>
      <c r="I49" s="159"/>
      <c r="J49" s="159"/>
      <c r="K49" s="160" t="s">
        <v>209</v>
      </c>
      <c r="L49" s="220">
        <f>SUBTOTAL(9,L50:L51)</f>
        <v>180120830</v>
      </c>
      <c r="M49" s="220">
        <f>SUBTOTAL(9,M50:M51)</f>
        <v>0</v>
      </c>
      <c r="N49" s="220">
        <f>SUBTOTAL(9,N50:N51)</f>
        <v>0</v>
      </c>
      <c r="O49" s="220">
        <f t="shared" si="1"/>
        <v>180120830</v>
      </c>
      <c r="P49" s="220">
        <f t="shared" ref="P49:U49" si="22">SUBTOTAL(9,P50:P51)</f>
        <v>0</v>
      </c>
      <c r="Q49" s="220">
        <f t="shared" si="22"/>
        <v>162036699</v>
      </c>
      <c r="R49" s="220">
        <f t="shared" si="22"/>
        <v>18084131</v>
      </c>
      <c r="S49" s="220">
        <f t="shared" si="22"/>
        <v>0</v>
      </c>
      <c r="T49" s="220">
        <f t="shared" si="22"/>
        <v>71484402</v>
      </c>
      <c r="U49" s="221">
        <f t="shared" si="22"/>
        <v>71484402</v>
      </c>
      <c r="V49" s="222">
        <f t="shared" si="3"/>
        <v>1</v>
      </c>
      <c r="W49" s="220"/>
      <c r="X49" s="158"/>
      <c r="Y49" s="158"/>
      <c r="Z49" s="172"/>
    </row>
    <row r="50" spans="1:26" ht="22.5" customHeight="1" thickTop="1" thickBot="1">
      <c r="A50" s="166">
        <v>1</v>
      </c>
      <c r="B50" s="167" t="s">
        <v>156</v>
      </c>
      <c r="C50" s="167" t="s">
        <v>156</v>
      </c>
      <c r="D50" s="167" t="s">
        <v>167</v>
      </c>
      <c r="E50" s="167" t="s">
        <v>167</v>
      </c>
      <c r="F50" s="167" t="s">
        <v>208</v>
      </c>
      <c r="G50" s="170">
        <v>1</v>
      </c>
      <c r="H50" s="167"/>
      <c r="I50" s="167"/>
      <c r="J50" s="167"/>
      <c r="K50" s="168" t="s">
        <v>210</v>
      </c>
      <c r="L50" s="224">
        <v>180120830</v>
      </c>
      <c r="M50" s="224"/>
      <c r="N50" s="224"/>
      <c r="O50" s="223">
        <f t="shared" si="1"/>
        <v>180120830</v>
      </c>
      <c r="P50" s="224"/>
      <c r="Q50" s="224">
        <v>162036699</v>
      </c>
      <c r="R50" s="224">
        <v>18084131</v>
      </c>
      <c r="S50" s="224"/>
      <c r="T50" s="227">
        <v>71484402</v>
      </c>
      <c r="U50" s="227">
        <v>71484402</v>
      </c>
      <c r="V50" s="230">
        <f t="shared" si="3"/>
        <v>1</v>
      </c>
      <c r="W50" s="224"/>
      <c r="X50" s="228" t="s">
        <v>868</v>
      </c>
      <c r="Y50" s="228" t="s">
        <v>862</v>
      </c>
    </row>
    <row r="51" spans="1:26" ht="22.5" customHeight="1" thickTop="1" thickBot="1">
      <c r="A51" s="166">
        <v>1</v>
      </c>
      <c r="B51" s="167" t="s">
        <v>156</v>
      </c>
      <c r="C51" s="167" t="s">
        <v>156</v>
      </c>
      <c r="D51" s="167" t="s">
        <v>167</v>
      </c>
      <c r="E51" s="167" t="s">
        <v>167</v>
      </c>
      <c r="F51" s="167" t="s">
        <v>208</v>
      </c>
      <c r="G51" s="170">
        <v>2</v>
      </c>
      <c r="H51" s="167"/>
      <c r="I51" s="167"/>
      <c r="J51" s="167"/>
      <c r="K51" s="168" t="s">
        <v>211</v>
      </c>
      <c r="L51" s="224"/>
      <c r="M51" s="224"/>
      <c r="N51" s="224"/>
      <c r="O51" s="223">
        <f t="shared" si="1"/>
        <v>0</v>
      </c>
      <c r="P51" s="224"/>
      <c r="Q51" s="224"/>
      <c r="R51" s="224"/>
      <c r="S51" s="224"/>
      <c r="T51" s="224"/>
      <c r="U51" s="227"/>
      <c r="V51" s="230" t="e">
        <f t="shared" si="3"/>
        <v>#DIV/0!</v>
      </c>
      <c r="W51" s="224"/>
      <c r="X51" s="165"/>
      <c r="Y51" s="165"/>
    </row>
    <row r="52" spans="1:26" s="206" customFormat="1" ht="22.5" customHeight="1" thickTop="1" thickBot="1">
      <c r="A52" s="158">
        <v>1</v>
      </c>
      <c r="B52" s="158" t="s">
        <v>156</v>
      </c>
      <c r="C52" s="158" t="s">
        <v>156</v>
      </c>
      <c r="D52" s="159" t="s">
        <v>167</v>
      </c>
      <c r="E52" s="159" t="s">
        <v>167</v>
      </c>
      <c r="F52" s="159" t="s">
        <v>212</v>
      </c>
      <c r="G52" s="169"/>
      <c r="H52" s="159"/>
      <c r="I52" s="159"/>
      <c r="J52" s="159"/>
      <c r="K52" s="160" t="s">
        <v>213</v>
      </c>
      <c r="L52" s="220">
        <f>SUBTOTAL(9,L53:L54)</f>
        <v>0</v>
      </c>
      <c r="M52" s="220">
        <f>SUBTOTAL(9,M53:M54)</f>
        <v>0</v>
      </c>
      <c r="N52" s="220">
        <f>SUBTOTAL(9,N53:N54)</f>
        <v>0</v>
      </c>
      <c r="O52" s="220">
        <f t="shared" si="1"/>
        <v>0</v>
      </c>
      <c r="P52" s="220">
        <f t="shared" ref="P52:U52" si="23">SUBTOTAL(9,P53:P54)</f>
        <v>0</v>
      </c>
      <c r="Q52" s="220">
        <f t="shared" si="23"/>
        <v>0</v>
      </c>
      <c r="R52" s="220">
        <f t="shared" si="23"/>
        <v>0</v>
      </c>
      <c r="S52" s="220">
        <f t="shared" si="23"/>
        <v>0</v>
      </c>
      <c r="T52" s="220">
        <f t="shared" si="23"/>
        <v>0</v>
      </c>
      <c r="U52" s="221">
        <f t="shared" si="23"/>
        <v>0</v>
      </c>
      <c r="V52" s="222" t="e">
        <f t="shared" si="3"/>
        <v>#DIV/0!</v>
      </c>
      <c r="W52" s="220"/>
      <c r="X52" s="158"/>
      <c r="Y52" s="158"/>
      <c r="Z52" s="172"/>
    </row>
    <row r="53" spans="1:26" ht="22.5" customHeight="1" thickTop="1" thickBot="1">
      <c r="A53" s="166">
        <v>1</v>
      </c>
      <c r="B53" s="167" t="s">
        <v>156</v>
      </c>
      <c r="C53" s="167" t="s">
        <v>156</v>
      </c>
      <c r="D53" s="167" t="s">
        <v>167</v>
      </c>
      <c r="E53" s="167" t="s">
        <v>167</v>
      </c>
      <c r="F53" s="167" t="s">
        <v>212</v>
      </c>
      <c r="G53" s="170">
        <v>1</v>
      </c>
      <c r="H53" s="167"/>
      <c r="I53" s="167"/>
      <c r="J53" s="167"/>
      <c r="K53" s="168" t="s">
        <v>214</v>
      </c>
      <c r="L53" s="224"/>
      <c r="M53" s="224"/>
      <c r="N53" s="224"/>
      <c r="O53" s="223">
        <f t="shared" si="1"/>
        <v>0</v>
      </c>
      <c r="P53" s="224"/>
      <c r="Q53" s="224"/>
      <c r="R53" s="224"/>
      <c r="S53" s="224"/>
      <c r="T53" s="224"/>
      <c r="U53" s="227"/>
      <c r="V53" s="230" t="e">
        <f t="shared" si="3"/>
        <v>#DIV/0!</v>
      </c>
      <c r="W53" s="224"/>
      <c r="X53" s="165"/>
      <c r="Y53" s="165"/>
    </row>
    <row r="54" spans="1:26" ht="22.5" customHeight="1" thickTop="1" thickBot="1">
      <c r="A54" s="166">
        <v>1</v>
      </c>
      <c r="B54" s="167" t="s">
        <v>156</v>
      </c>
      <c r="C54" s="167" t="s">
        <v>156</v>
      </c>
      <c r="D54" s="167" t="s">
        <v>167</v>
      </c>
      <c r="E54" s="167" t="s">
        <v>167</v>
      </c>
      <c r="F54" s="167" t="s">
        <v>212</v>
      </c>
      <c r="G54" s="170">
        <v>2</v>
      </c>
      <c r="H54" s="167"/>
      <c r="I54" s="167"/>
      <c r="J54" s="167"/>
      <c r="K54" s="168" t="s">
        <v>215</v>
      </c>
      <c r="L54" s="224"/>
      <c r="M54" s="224"/>
      <c r="N54" s="224"/>
      <c r="O54" s="223">
        <f t="shared" si="1"/>
        <v>0</v>
      </c>
      <c r="P54" s="224"/>
      <c r="Q54" s="224"/>
      <c r="R54" s="224"/>
      <c r="S54" s="224"/>
      <c r="T54" s="224"/>
      <c r="U54" s="227"/>
      <c r="V54" s="230" t="e">
        <f t="shared" si="3"/>
        <v>#DIV/0!</v>
      </c>
      <c r="W54" s="224"/>
      <c r="X54" s="165"/>
      <c r="Y54" s="165"/>
    </row>
    <row r="55" spans="1:26" s="206" customFormat="1" ht="22.5" customHeight="1" thickTop="1" thickBot="1">
      <c r="A55" s="158">
        <v>1</v>
      </c>
      <c r="B55" s="158" t="s">
        <v>156</v>
      </c>
      <c r="C55" s="158" t="s">
        <v>156</v>
      </c>
      <c r="D55" s="159" t="s">
        <v>167</v>
      </c>
      <c r="E55" s="159" t="s">
        <v>167</v>
      </c>
      <c r="F55" s="159" t="s">
        <v>216</v>
      </c>
      <c r="G55" s="169"/>
      <c r="H55" s="159"/>
      <c r="I55" s="159"/>
      <c r="J55" s="159"/>
      <c r="K55" s="160" t="s">
        <v>217</v>
      </c>
      <c r="L55" s="220">
        <f>SUBTOTAL(9,L56:L57)</f>
        <v>0</v>
      </c>
      <c r="M55" s="220">
        <f>SUBTOTAL(9,M56:M57)</f>
        <v>0</v>
      </c>
      <c r="N55" s="220">
        <f>SUBTOTAL(9,N56:N57)</f>
        <v>0</v>
      </c>
      <c r="O55" s="220">
        <f t="shared" si="1"/>
        <v>0</v>
      </c>
      <c r="P55" s="220">
        <f t="shared" ref="P55:U55" si="24">SUBTOTAL(9,P56:P57)</f>
        <v>0</v>
      </c>
      <c r="Q55" s="220">
        <f t="shared" si="24"/>
        <v>0</v>
      </c>
      <c r="R55" s="220">
        <f t="shared" si="24"/>
        <v>0</v>
      </c>
      <c r="S55" s="220">
        <f t="shared" si="24"/>
        <v>0</v>
      </c>
      <c r="T55" s="220">
        <f t="shared" si="24"/>
        <v>0</v>
      </c>
      <c r="U55" s="221">
        <f t="shared" si="24"/>
        <v>0</v>
      </c>
      <c r="V55" s="222" t="e">
        <f t="shared" si="3"/>
        <v>#DIV/0!</v>
      </c>
      <c r="W55" s="220"/>
      <c r="X55" s="158"/>
      <c r="Y55" s="158"/>
      <c r="Z55" s="172"/>
    </row>
    <row r="56" spans="1:26" ht="22.5" customHeight="1" thickTop="1" thickBot="1">
      <c r="A56" s="166">
        <v>1</v>
      </c>
      <c r="B56" s="167" t="s">
        <v>156</v>
      </c>
      <c r="C56" s="167" t="s">
        <v>156</v>
      </c>
      <c r="D56" s="167" t="s">
        <v>167</v>
      </c>
      <c r="E56" s="167" t="s">
        <v>167</v>
      </c>
      <c r="F56" s="167" t="s">
        <v>216</v>
      </c>
      <c r="G56" s="170">
        <v>1</v>
      </c>
      <c r="H56" s="167"/>
      <c r="I56" s="167"/>
      <c r="J56" s="167"/>
      <c r="K56" s="168" t="s">
        <v>218</v>
      </c>
      <c r="L56" s="224"/>
      <c r="M56" s="224"/>
      <c r="N56" s="224"/>
      <c r="O56" s="223">
        <f t="shared" si="1"/>
        <v>0</v>
      </c>
      <c r="P56" s="224"/>
      <c r="Q56" s="224"/>
      <c r="R56" s="224"/>
      <c r="S56" s="224"/>
      <c r="T56" s="224"/>
      <c r="U56" s="227"/>
      <c r="V56" s="230" t="e">
        <f t="shared" si="3"/>
        <v>#DIV/0!</v>
      </c>
      <c r="W56" s="224"/>
      <c r="X56" s="165"/>
      <c r="Y56" s="165"/>
    </row>
    <row r="57" spans="1:26" ht="22.5" customHeight="1" thickTop="1" thickBot="1">
      <c r="A57" s="166">
        <v>1</v>
      </c>
      <c r="B57" s="167" t="s">
        <v>156</v>
      </c>
      <c r="C57" s="167" t="s">
        <v>156</v>
      </c>
      <c r="D57" s="167" t="s">
        <v>167</v>
      </c>
      <c r="E57" s="167" t="s">
        <v>167</v>
      </c>
      <c r="F57" s="167" t="s">
        <v>216</v>
      </c>
      <c r="G57" s="170">
        <v>2</v>
      </c>
      <c r="H57" s="167"/>
      <c r="I57" s="167"/>
      <c r="J57" s="167"/>
      <c r="K57" s="168" t="s">
        <v>219</v>
      </c>
      <c r="L57" s="224"/>
      <c r="M57" s="224"/>
      <c r="N57" s="224"/>
      <c r="O57" s="223">
        <f t="shared" si="1"/>
        <v>0</v>
      </c>
      <c r="P57" s="224"/>
      <c r="Q57" s="224"/>
      <c r="R57" s="224"/>
      <c r="S57" s="224"/>
      <c r="T57" s="224"/>
      <c r="U57" s="227"/>
      <c r="V57" s="230" t="e">
        <f t="shared" si="3"/>
        <v>#DIV/0!</v>
      </c>
      <c r="W57" s="224"/>
      <c r="X57" s="165"/>
      <c r="Y57" s="165"/>
    </row>
    <row r="58" spans="1:26" s="206" customFormat="1" ht="22.5" customHeight="1" thickTop="1" thickBot="1">
      <c r="A58" s="158">
        <v>1</v>
      </c>
      <c r="B58" s="158" t="s">
        <v>156</v>
      </c>
      <c r="C58" s="158" t="s">
        <v>156</v>
      </c>
      <c r="D58" s="159" t="s">
        <v>167</v>
      </c>
      <c r="E58" s="159" t="s">
        <v>167</v>
      </c>
      <c r="F58" s="159" t="s">
        <v>220</v>
      </c>
      <c r="G58" s="169"/>
      <c r="H58" s="159"/>
      <c r="I58" s="159"/>
      <c r="J58" s="159"/>
      <c r="K58" s="160" t="s">
        <v>221</v>
      </c>
      <c r="L58" s="220">
        <f>SUBTOTAL(9,L59:L60)</f>
        <v>0</v>
      </c>
      <c r="M58" s="220">
        <f>SUBTOTAL(9,M59:M60)</f>
        <v>0</v>
      </c>
      <c r="N58" s="220">
        <f>SUBTOTAL(9,N59:N60)</f>
        <v>0</v>
      </c>
      <c r="O58" s="220">
        <f t="shared" si="1"/>
        <v>0</v>
      </c>
      <c r="P58" s="220">
        <f t="shared" ref="P58:U58" si="25">SUBTOTAL(9,P59:P60)</f>
        <v>0</v>
      </c>
      <c r="Q58" s="220">
        <f t="shared" si="25"/>
        <v>0</v>
      </c>
      <c r="R58" s="220">
        <f t="shared" si="25"/>
        <v>0</v>
      </c>
      <c r="S58" s="220">
        <f t="shared" si="25"/>
        <v>0</v>
      </c>
      <c r="T58" s="220">
        <f t="shared" si="25"/>
        <v>0</v>
      </c>
      <c r="U58" s="221">
        <f t="shared" si="25"/>
        <v>0</v>
      </c>
      <c r="V58" s="222" t="e">
        <f t="shared" si="3"/>
        <v>#DIV/0!</v>
      </c>
      <c r="W58" s="220"/>
      <c r="X58" s="158"/>
      <c r="Y58" s="158"/>
      <c r="Z58" s="172"/>
    </row>
    <row r="59" spans="1:26" ht="22.5" customHeight="1" thickTop="1" thickBot="1">
      <c r="A59" s="166">
        <v>1</v>
      </c>
      <c r="B59" s="167" t="s">
        <v>156</v>
      </c>
      <c r="C59" s="167" t="s">
        <v>156</v>
      </c>
      <c r="D59" s="167" t="s">
        <v>167</v>
      </c>
      <c r="E59" s="167" t="s">
        <v>167</v>
      </c>
      <c r="F59" s="167" t="s">
        <v>220</v>
      </c>
      <c r="G59" s="170">
        <v>1</v>
      </c>
      <c r="H59" s="167"/>
      <c r="I59" s="167"/>
      <c r="J59" s="167"/>
      <c r="K59" s="168" t="s">
        <v>222</v>
      </c>
      <c r="L59" s="224"/>
      <c r="M59" s="224"/>
      <c r="N59" s="224"/>
      <c r="O59" s="223">
        <f t="shared" si="1"/>
        <v>0</v>
      </c>
      <c r="P59" s="224"/>
      <c r="Q59" s="224"/>
      <c r="R59" s="224"/>
      <c r="S59" s="224"/>
      <c r="T59" s="224"/>
      <c r="U59" s="227"/>
      <c r="V59" s="230" t="e">
        <f t="shared" si="3"/>
        <v>#DIV/0!</v>
      </c>
      <c r="W59" s="224"/>
      <c r="X59" s="165"/>
      <c r="Y59" s="165"/>
    </row>
    <row r="60" spans="1:26" ht="22.5" customHeight="1" thickTop="1" thickBot="1">
      <c r="A60" s="166">
        <v>1</v>
      </c>
      <c r="B60" s="167" t="s">
        <v>156</v>
      </c>
      <c r="C60" s="167" t="s">
        <v>156</v>
      </c>
      <c r="D60" s="167" t="s">
        <v>167</v>
      </c>
      <c r="E60" s="167" t="s">
        <v>167</v>
      </c>
      <c r="F60" s="167" t="s">
        <v>220</v>
      </c>
      <c r="G60" s="170">
        <v>2</v>
      </c>
      <c r="H60" s="167"/>
      <c r="I60" s="167"/>
      <c r="J60" s="167"/>
      <c r="K60" s="168" t="s">
        <v>223</v>
      </c>
      <c r="L60" s="224"/>
      <c r="M60" s="224"/>
      <c r="N60" s="224"/>
      <c r="O60" s="223">
        <f t="shared" si="1"/>
        <v>0</v>
      </c>
      <c r="P60" s="224"/>
      <c r="Q60" s="224"/>
      <c r="R60" s="224"/>
      <c r="S60" s="224"/>
      <c r="T60" s="224"/>
      <c r="U60" s="227"/>
      <c r="V60" s="230" t="e">
        <f t="shared" si="3"/>
        <v>#DIV/0!</v>
      </c>
      <c r="W60" s="224"/>
      <c r="X60" s="165"/>
      <c r="Y60" s="165"/>
    </row>
    <row r="61" spans="1:26" s="206" customFormat="1" ht="22.5" customHeight="1" thickTop="1" thickBot="1">
      <c r="A61" s="158">
        <v>1</v>
      </c>
      <c r="B61" s="158" t="s">
        <v>156</v>
      </c>
      <c r="C61" s="158" t="s">
        <v>156</v>
      </c>
      <c r="D61" s="159" t="s">
        <v>167</v>
      </c>
      <c r="E61" s="159" t="s">
        <v>167</v>
      </c>
      <c r="F61" s="159" t="s">
        <v>224</v>
      </c>
      <c r="G61" s="169"/>
      <c r="H61" s="159"/>
      <c r="I61" s="159"/>
      <c r="J61" s="159"/>
      <c r="K61" s="160" t="s">
        <v>225</v>
      </c>
      <c r="L61" s="220">
        <f>SUM(L62:L63)</f>
        <v>0</v>
      </c>
      <c r="M61" s="220">
        <f>SUM(M62:M63)</f>
        <v>0</v>
      </c>
      <c r="N61" s="220">
        <f>SUM(N62:N63)</f>
        <v>0</v>
      </c>
      <c r="O61" s="220">
        <f t="shared" si="1"/>
        <v>0</v>
      </c>
      <c r="P61" s="220">
        <f t="shared" ref="P61:U61" si="26">SUM(P62:P63)</f>
        <v>0</v>
      </c>
      <c r="Q61" s="220">
        <f t="shared" si="26"/>
        <v>0</v>
      </c>
      <c r="R61" s="220">
        <f t="shared" si="26"/>
        <v>0</v>
      </c>
      <c r="S61" s="220">
        <f t="shared" si="26"/>
        <v>0</v>
      </c>
      <c r="T61" s="220">
        <f t="shared" si="26"/>
        <v>0</v>
      </c>
      <c r="U61" s="221">
        <f t="shared" si="26"/>
        <v>0</v>
      </c>
      <c r="V61" s="222" t="e">
        <f t="shared" si="3"/>
        <v>#DIV/0!</v>
      </c>
      <c r="W61" s="220"/>
      <c r="X61" s="158"/>
      <c r="Y61" s="158"/>
      <c r="Z61" s="172"/>
    </row>
    <row r="62" spans="1:26" ht="22.5" customHeight="1" thickTop="1" thickBot="1">
      <c r="A62" s="166">
        <v>1</v>
      </c>
      <c r="B62" s="167" t="s">
        <v>156</v>
      </c>
      <c r="C62" s="167" t="s">
        <v>156</v>
      </c>
      <c r="D62" s="167" t="s">
        <v>167</v>
      </c>
      <c r="E62" s="167" t="s">
        <v>167</v>
      </c>
      <c r="F62" s="167" t="s">
        <v>224</v>
      </c>
      <c r="G62" s="170">
        <v>1</v>
      </c>
      <c r="H62" s="167"/>
      <c r="I62" s="167"/>
      <c r="J62" s="167"/>
      <c r="K62" s="168" t="s">
        <v>226</v>
      </c>
      <c r="L62" s="224"/>
      <c r="M62" s="224"/>
      <c r="N62" s="224"/>
      <c r="O62" s="223">
        <f t="shared" si="1"/>
        <v>0</v>
      </c>
      <c r="P62" s="224"/>
      <c r="Q62" s="224"/>
      <c r="R62" s="224"/>
      <c r="S62" s="224"/>
      <c r="T62" s="224"/>
      <c r="U62" s="227"/>
      <c r="V62" s="230" t="e">
        <f t="shared" si="3"/>
        <v>#DIV/0!</v>
      </c>
      <c r="W62" s="224"/>
      <c r="X62" s="165"/>
      <c r="Y62" s="165"/>
    </row>
    <row r="63" spans="1:26" ht="22.5" customHeight="1" thickTop="1" thickBot="1">
      <c r="A63" s="166">
        <v>1</v>
      </c>
      <c r="B63" s="167" t="s">
        <v>156</v>
      </c>
      <c r="C63" s="167" t="s">
        <v>156</v>
      </c>
      <c r="D63" s="167" t="s">
        <v>167</v>
      </c>
      <c r="E63" s="167" t="s">
        <v>167</v>
      </c>
      <c r="F63" s="167" t="s">
        <v>224</v>
      </c>
      <c r="G63" s="170">
        <v>2</v>
      </c>
      <c r="H63" s="167"/>
      <c r="I63" s="167"/>
      <c r="J63" s="167"/>
      <c r="K63" s="168" t="s">
        <v>227</v>
      </c>
      <c r="L63" s="224"/>
      <c r="M63" s="224"/>
      <c r="N63" s="224"/>
      <c r="O63" s="223">
        <f t="shared" si="1"/>
        <v>0</v>
      </c>
      <c r="P63" s="224"/>
      <c r="Q63" s="224"/>
      <c r="R63" s="224"/>
      <c r="S63" s="224"/>
      <c r="T63" s="224"/>
      <c r="U63" s="227"/>
      <c r="V63" s="230" t="e">
        <f t="shared" si="3"/>
        <v>#DIV/0!</v>
      </c>
      <c r="W63" s="224"/>
      <c r="X63" s="165"/>
      <c r="Y63" s="165"/>
    </row>
    <row r="64" spans="1:26" ht="22.5" customHeight="1" thickTop="1" thickBot="1">
      <c r="A64" s="153">
        <v>1</v>
      </c>
      <c r="B64" s="154" t="s">
        <v>156</v>
      </c>
      <c r="C64" s="154" t="s">
        <v>156</v>
      </c>
      <c r="D64" s="154" t="s">
        <v>167</v>
      </c>
      <c r="E64" s="154" t="s">
        <v>228</v>
      </c>
      <c r="F64" s="154"/>
      <c r="G64" s="154"/>
      <c r="H64" s="155"/>
      <c r="I64" s="155"/>
      <c r="J64" s="155"/>
      <c r="K64" s="156" t="s">
        <v>229</v>
      </c>
      <c r="L64" s="217">
        <f>+L65+L81</f>
        <v>2260181046</v>
      </c>
      <c r="M64" s="217">
        <f>+M65+M81</f>
        <v>0</v>
      </c>
      <c r="N64" s="217">
        <f>+N65+N81</f>
        <v>0</v>
      </c>
      <c r="O64" s="217">
        <f t="shared" si="1"/>
        <v>2260181046</v>
      </c>
      <c r="P64" s="217">
        <f t="shared" ref="P64:U64" si="27">+P65+P81</f>
        <v>737186535</v>
      </c>
      <c r="Q64" s="217">
        <f t="shared" si="27"/>
        <v>1006909738</v>
      </c>
      <c r="R64" s="217">
        <f t="shared" si="27"/>
        <v>226922177</v>
      </c>
      <c r="S64" s="217">
        <f t="shared" si="27"/>
        <v>289162596</v>
      </c>
      <c r="T64" s="217">
        <f t="shared" si="27"/>
        <v>1221070306.8200002</v>
      </c>
      <c r="U64" s="218">
        <f t="shared" si="27"/>
        <v>1221070306.8200002</v>
      </c>
      <c r="V64" s="219">
        <f>+U64/T64</f>
        <v>1</v>
      </c>
      <c r="W64" s="217"/>
      <c r="X64" s="153"/>
      <c r="Y64" s="154"/>
      <c r="Z64" s="171"/>
    </row>
    <row r="65" spans="1:26" s="206" customFormat="1" ht="22.5" customHeight="1" thickTop="1" thickBot="1">
      <c r="A65" s="158">
        <v>1</v>
      </c>
      <c r="B65" s="158" t="s">
        <v>156</v>
      </c>
      <c r="C65" s="158" t="s">
        <v>156</v>
      </c>
      <c r="D65" s="159" t="s">
        <v>167</v>
      </c>
      <c r="E65" s="159" t="s">
        <v>228</v>
      </c>
      <c r="F65" s="159" t="s">
        <v>230</v>
      </c>
      <c r="G65" s="169"/>
      <c r="H65" s="159"/>
      <c r="I65" s="159"/>
      <c r="J65" s="159"/>
      <c r="K65" s="160" t="s">
        <v>231</v>
      </c>
      <c r="L65" s="220">
        <f>+L66+L69+L72+L75+L78</f>
        <v>1487990677</v>
      </c>
      <c r="M65" s="220">
        <f>+M66+M69+M72+M75+M78</f>
        <v>0</v>
      </c>
      <c r="N65" s="220">
        <f>+N66+N69+N72+N75+N78</f>
        <v>0</v>
      </c>
      <c r="O65" s="220">
        <f t="shared" si="1"/>
        <v>1487990677</v>
      </c>
      <c r="P65" s="220">
        <f t="shared" ref="P65:U65" si="28">+P66+P69+P72+P75+P78</f>
        <v>737186535</v>
      </c>
      <c r="Q65" s="220">
        <f t="shared" si="28"/>
        <v>280279216</v>
      </c>
      <c r="R65" s="220">
        <f t="shared" si="28"/>
        <v>181362330</v>
      </c>
      <c r="S65" s="220">
        <f t="shared" si="28"/>
        <v>289162596</v>
      </c>
      <c r="T65" s="220">
        <f t="shared" si="28"/>
        <v>914720095.20000005</v>
      </c>
      <c r="U65" s="221">
        <f t="shared" si="28"/>
        <v>914720095.20000005</v>
      </c>
      <c r="V65" s="222">
        <f t="shared" si="3"/>
        <v>1</v>
      </c>
      <c r="W65" s="220"/>
      <c r="X65" s="158"/>
      <c r="Y65" s="158"/>
      <c r="Z65" s="172"/>
    </row>
    <row r="66" spans="1:26" ht="22.5" customHeight="1" thickTop="1" thickBot="1">
      <c r="A66" s="162">
        <v>1</v>
      </c>
      <c r="B66" s="163" t="s">
        <v>156</v>
      </c>
      <c r="C66" s="163" t="s">
        <v>156</v>
      </c>
      <c r="D66" s="163" t="s">
        <v>167</v>
      </c>
      <c r="E66" s="163" t="s">
        <v>228</v>
      </c>
      <c r="F66" s="163" t="s">
        <v>230</v>
      </c>
      <c r="G66" s="163" t="s">
        <v>228</v>
      </c>
      <c r="H66" s="163"/>
      <c r="I66" s="163"/>
      <c r="J66" s="163"/>
      <c r="K66" s="164" t="s">
        <v>232</v>
      </c>
      <c r="L66" s="223">
        <f>SUM(L67:L68)</f>
        <v>0</v>
      </c>
      <c r="M66" s="223">
        <f>SUM(M67:M68)</f>
        <v>0</v>
      </c>
      <c r="N66" s="223">
        <f>SUM(N67:N68)</f>
        <v>0</v>
      </c>
      <c r="O66" s="223">
        <f t="shared" si="1"/>
        <v>0</v>
      </c>
      <c r="P66" s="223">
        <f t="shared" ref="P66:U66" si="29">SUM(P67:P68)</f>
        <v>0</v>
      </c>
      <c r="Q66" s="223">
        <f t="shared" si="29"/>
        <v>0</v>
      </c>
      <c r="R66" s="223">
        <f t="shared" si="29"/>
        <v>0</v>
      </c>
      <c r="S66" s="223">
        <f t="shared" si="29"/>
        <v>0</v>
      </c>
      <c r="T66" s="223">
        <f t="shared" si="29"/>
        <v>0</v>
      </c>
      <c r="U66" s="225">
        <f t="shared" si="29"/>
        <v>0</v>
      </c>
      <c r="V66" s="226" t="e">
        <f t="shared" si="3"/>
        <v>#DIV/0!</v>
      </c>
      <c r="W66" s="223"/>
      <c r="X66" s="165"/>
      <c r="Y66" s="165"/>
    </row>
    <row r="67" spans="1:26" ht="22.5" customHeight="1" thickTop="1" thickBot="1">
      <c r="A67" s="166">
        <v>1</v>
      </c>
      <c r="B67" s="167" t="s">
        <v>156</v>
      </c>
      <c r="C67" s="167" t="s">
        <v>156</v>
      </c>
      <c r="D67" s="167" t="s">
        <v>167</v>
      </c>
      <c r="E67" s="167" t="s">
        <v>228</v>
      </c>
      <c r="F67" s="167" t="s">
        <v>230</v>
      </c>
      <c r="G67" s="167" t="s">
        <v>228</v>
      </c>
      <c r="H67" s="167" t="s">
        <v>156</v>
      </c>
      <c r="I67" s="167"/>
      <c r="J67" s="167"/>
      <c r="K67" s="168" t="s">
        <v>233</v>
      </c>
      <c r="L67" s="224"/>
      <c r="M67" s="224"/>
      <c r="N67" s="224"/>
      <c r="O67" s="223">
        <f t="shared" si="1"/>
        <v>0</v>
      </c>
      <c r="P67" s="224"/>
      <c r="Q67" s="224"/>
      <c r="R67" s="224"/>
      <c r="S67" s="224"/>
      <c r="T67" s="224"/>
      <c r="U67" s="227"/>
      <c r="V67" s="230" t="e">
        <f t="shared" si="3"/>
        <v>#DIV/0!</v>
      </c>
      <c r="W67" s="224"/>
      <c r="X67" s="165"/>
      <c r="Y67" s="165"/>
    </row>
    <row r="68" spans="1:26" ht="22.5" customHeight="1" thickTop="1" thickBot="1">
      <c r="A68" s="166">
        <v>1</v>
      </c>
      <c r="B68" s="167" t="s">
        <v>156</v>
      </c>
      <c r="C68" s="167" t="s">
        <v>156</v>
      </c>
      <c r="D68" s="167" t="s">
        <v>167</v>
      </c>
      <c r="E68" s="167" t="s">
        <v>228</v>
      </c>
      <c r="F68" s="167" t="s">
        <v>230</v>
      </c>
      <c r="G68" s="167" t="s">
        <v>228</v>
      </c>
      <c r="H68" s="167" t="s">
        <v>165</v>
      </c>
      <c r="I68" s="167"/>
      <c r="J68" s="167"/>
      <c r="K68" s="168" t="s">
        <v>234</v>
      </c>
      <c r="L68" s="224"/>
      <c r="M68" s="224"/>
      <c r="N68" s="224"/>
      <c r="O68" s="223">
        <f t="shared" si="1"/>
        <v>0</v>
      </c>
      <c r="P68" s="224"/>
      <c r="Q68" s="224"/>
      <c r="R68" s="224"/>
      <c r="S68" s="224"/>
      <c r="T68" s="224"/>
      <c r="U68" s="227"/>
      <c r="V68" s="230" t="e">
        <f t="shared" si="3"/>
        <v>#DIV/0!</v>
      </c>
      <c r="W68" s="224"/>
      <c r="X68" s="165"/>
      <c r="Y68" s="165"/>
    </row>
    <row r="69" spans="1:26" ht="22.5" customHeight="1" thickTop="1" thickBot="1">
      <c r="A69" s="162">
        <v>1</v>
      </c>
      <c r="B69" s="163" t="s">
        <v>156</v>
      </c>
      <c r="C69" s="163" t="s">
        <v>156</v>
      </c>
      <c r="D69" s="163" t="s">
        <v>167</v>
      </c>
      <c r="E69" s="163" t="s">
        <v>228</v>
      </c>
      <c r="F69" s="163" t="s">
        <v>230</v>
      </c>
      <c r="G69" s="163" t="s">
        <v>235</v>
      </c>
      <c r="H69" s="163"/>
      <c r="I69" s="163"/>
      <c r="J69" s="163"/>
      <c r="K69" s="164" t="s">
        <v>236</v>
      </c>
      <c r="L69" s="223">
        <f>SUM(L70:L71)</f>
        <v>0</v>
      </c>
      <c r="M69" s="223">
        <f>SUM(M70:M71)</f>
        <v>0</v>
      </c>
      <c r="N69" s="223">
        <f>SUM(N70:N71)</f>
        <v>0</v>
      </c>
      <c r="O69" s="223">
        <f t="shared" si="1"/>
        <v>0</v>
      </c>
      <c r="P69" s="223">
        <f t="shared" ref="P69:U69" si="30">SUM(P70:P71)</f>
        <v>0</v>
      </c>
      <c r="Q69" s="223">
        <f t="shared" si="30"/>
        <v>0</v>
      </c>
      <c r="R69" s="223">
        <f t="shared" si="30"/>
        <v>0</v>
      </c>
      <c r="S69" s="223">
        <f t="shared" si="30"/>
        <v>0</v>
      </c>
      <c r="T69" s="223">
        <f t="shared" si="30"/>
        <v>0</v>
      </c>
      <c r="U69" s="225">
        <f t="shared" si="30"/>
        <v>0</v>
      </c>
      <c r="V69" s="226" t="e">
        <f t="shared" si="3"/>
        <v>#DIV/0!</v>
      </c>
      <c r="W69" s="223"/>
      <c r="X69" s="165"/>
      <c r="Y69" s="165"/>
      <c r="Z69" s="172"/>
    </row>
    <row r="70" spans="1:26" ht="22.5" customHeight="1" thickTop="1" thickBot="1">
      <c r="A70" s="166">
        <v>1</v>
      </c>
      <c r="B70" s="167" t="s">
        <v>156</v>
      </c>
      <c r="C70" s="167" t="s">
        <v>156</v>
      </c>
      <c r="D70" s="167" t="s">
        <v>167</v>
      </c>
      <c r="E70" s="167" t="s">
        <v>228</v>
      </c>
      <c r="F70" s="167" t="s">
        <v>230</v>
      </c>
      <c r="G70" s="167" t="s">
        <v>235</v>
      </c>
      <c r="H70" s="167" t="s">
        <v>156</v>
      </c>
      <c r="I70" s="167"/>
      <c r="J70" s="167"/>
      <c r="K70" s="168" t="s">
        <v>237</v>
      </c>
      <c r="L70" s="224"/>
      <c r="M70" s="224"/>
      <c r="N70" s="224"/>
      <c r="O70" s="223">
        <f t="shared" si="1"/>
        <v>0</v>
      </c>
      <c r="P70" s="224"/>
      <c r="Q70" s="224"/>
      <c r="R70" s="224"/>
      <c r="S70" s="224"/>
      <c r="T70" s="224"/>
      <c r="U70" s="227"/>
      <c r="V70" s="230" t="e">
        <f t="shared" si="3"/>
        <v>#DIV/0!</v>
      </c>
      <c r="W70" s="224"/>
      <c r="X70" s="165"/>
      <c r="Y70" s="165"/>
    </row>
    <row r="71" spans="1:26" ht="22.5" customHeight="1" thickTop="1" thickBot="1">
      <c r="A71" s="166">
        <v>1</v>
      </c>
      <c r="B71" s="167" t="s">
        <v>156</v>
      </c>
      <c r="C71" s="167" t="s">
        <v>156</v>
      </c>
      <c r="D71" s="167" t="s">
        <v>167</v>
      </c>
      <c r="E71" s="167" t="s">
        <v>228</v>
      </c>
      <c r="F71" s="167" t="s">
        <v>230</v>
      </c>
      <c r="G71" s="167" t="s">
        <v>235</v>
      </c>
      <c r="H71" s="167" t="s">
        <v>165</v>
      </c>
      <c r="I71" s="167"/>
      <c r="J71" s="167"/>
      <c r="K71" s="168" t="s">
        <v>238</v>
      </c>
      <c r="L71" s="224"/>
      <c r="M71" s="224"/>
      <c r="N71" s="224"/>
      <c r="O71" s="223">
        <f t="shared" si="1"/>
        <v>0</v>
      </c>
      <c r="P71" s="224"/>
      <c r="Q71" s="224"/>
      <c r="R71" s="224"/>
      <c r="S71" s="224"/>
      <c r="T71" s="224"/>
      <c r="U71" s="227"/>
      <c r="V71" s="230" t="e">
        <f t="shared" si="3"/>
        <v>#DIV/0!</v>
      </c>
      <c r="W71" s="224"/>
      <c r="X71" s="165"/>
      <c r="Y71" s="165"/>
    </row>
    <row r="72" spans="1:26" ht="22.5" customHeight="1" thickTop="1" thickBot="1">
      <c r="A72" s="162">
        <v>1</v>
      </c>
      <c r="B72" s="163" t="s">
        <v>156</v>
      </c>
      <c r="C72" s="163" t="s">
        <v>156</v>
      </c>
      <c r="D72" s="163" t="s">
        <v>167</v>
      </c>
      <c r="E72" s="163" t="s">
        <v>228</v>
      </c>
      <c r="F72" s="163" t="s">
        <v>230</v>
      </c>
      <c r="G72" s="163" t="s">
        <v>177</v>
      </c>
      <c r="H72" s="163"/>
      <c r="I72" s="163"/>
      <c r="J72" s="163"/>
      <c r="K72" s="164" t="s">
        <v>239</v>
      </c>
      <c r="L72" s="223">
        <f>SUM(L73:L74)</f>
        <v>0</v>
      </c>
      <c r="M72" s="223">
        <f>SUM(M73:M74)</f>
        <v>0</v>
      </c>
      <c r="N72" s="223">
        <f>SUM(N73:N74)</f>
        <v>0</v>
      </c>
      <c r="O72" s="223">
        <f t="shared" ref="O72:O135" si="31">+L72+M72-N72</f>
        <v>0</v>
      </c>
      <c r="P72" s="223">
        <f t="shared" ref="P72:U72" si="32">SUM(P73:P74)</f>
        <v>0</v>
      </c>
      <c r="Q72" s="223">
        <f t="shared" si="32"/>
        <v>0</v>
      </c>
      <c r="R72" s="223">
        <f t="shared" si="32"/>
        <v>0</v>
      </c>
      <c r="S72" s="223">
        <f t="shared" si="32"/>
        <v>0</v>
      </c>
      <c r="T72" s="223">
        <f t="shared" si="32"/>
        <v>0</v>
      </c>
      <c r="U72" s="225">
        <f t="shared" si="32"/>
        <v>0</v>
      </c>
      <c r="V72" s="226" t="e">
        <f t="shared" ref="V72:V135" si="33">+U72/T72</f>
        <v>#DIV/0!</v>
      </c>
      <c r="W72" s="223"/>
      <c r="X72" s="165"/>
      <c r="Y72" s="165"/>
      <c r="Z72" s="172"/>
    </row>
    <row r="73" spans="1:26" s="206" customFormat="1" ht="22.5" customHeight="1" thickTop="1" thickBot="1">
      <c r="A73" s="166">
        <v>1</v>
      </c>
      <c r="B73" s="167" t="s">
        <v>156</v>
      </c>
      <c r="C73" s="167" t="s">
        <v>156</v>
      </c>
      <c r="D73" s="167" t="s">
        <v>167</v>
      </c>
      <c r="E73" s="167" t="s">
        <v>228</v>
      </c>
      <c r="F73" s="167" t="s">
        <v>230</v>
      </c>
      <c r="G73" s="167" t="s">
        <v>177</v>
      </c>
      <c r="H73" s="167" t="s">
        <v>156</v>
      </c>
      <c r="I73" s="163"/>
      <c r="J73" s="163"/>
      <c r="K73" s="168" t="s">
        <v>240</v>
      </c>
      <c r="L73" s="223"/>
      <c r="M73" s="223"/>
      <c r="N73" s="223"/>
      <c r="O73" s="223">
        <f t="shared" si="31"/>
        <v>0</v>
      </c>
      <c r="P73" s="223"/>
      <c r="Q73" s="223"/>
      <c r="R73" s="223"/>
      <c r="S73" s="223"/>
      <c r="T73" s="223"/>
      <c r="U73" s="225"/>
      <c r="V73" s="226" t="e">
        <f t="shared" si="33"/>
        <v>#DIV/0!</v>
      </c>
      <c r="W73" s="223"/>
      <c r="X73" s="165"/>
      <c r="Y73" s="165"/>
    </row>
    <row r="74" spans="1:26" s="206" customFormat="1" ht="22.5" customHeight="1" thickTop="1" thickBot="1">
      <c r="A74" s="166">
        <v>1</v>
      </c>
      <c r="B74" s="167" t="s">
        <v>156</v>
      </c>
      <c r="C74" s="167" t="s">
        <v>156</v>
      </c>
      <c r="D74" s="167" t="s">
        <v>167</v>
      </c>
      <c r="E74" s="167" t="s">
        <v>228</v>
      </c>
      <c r="F74" s="167" t="s">
        <v>230</v>
      </c>
      <c r="G74" s="167" t="s">
        <v>177</v>
      </c>
      <c r="H74" s="167" t="s">
        <v>165</v>
      </c>
      <c r="I74" s="163"/>
      <c r="J74" s="163"/>
      <c r="K74" s="168" t="s">
        <v>241</v>
      </c>
      <c r="L74" s="223"/>
      <c r="M74" s="223"/>
      <c r="N74" s="223"/>
      <c r="O74" s="223">
        <f t="shared" si="31"/>
        <v>0</v>
      </c>
      <c r="P74" s="223"/>
      <c r="Q74" s="223"/>
      <c r="R74" s="223"/>
      <c r="S74" s="223"/>
      <c r="T74" s="223"/>
      <c r="U74" s="225"/>
      <c r="V74" s="226" t="e">
        <f t="shared" si="33"/>
        <v>#DIV/0!</v>
      </c>
      <c r="W74" s="223"/>
      <c r="X74" s="165"/>
      <c r="Y74" s="165"/>
    </row>
    <row r="75" spans="1:26" ht="22.5" customHeight="1" thickTop="1" thickBot="1">
      <c r="A75" s="162">
        <v>1</v>
      </c>
      <c r="B75" s="163" t="s">
        <v>156</v>
      </c>
      <c r="C75" s="163" t="s">
        <v>156</v>
      </c>
      <c r="D75" s="163" t="s">
        <v>167</v>
      </c>
      <c r="E75" s="163" t="s">
        <v>228</v>
      </c>
      <c r="F75" s="163" t="s">
        <v>230</v>
      </c>
      <c r="G75" s="163" t="s">
        <v>242</v>
      </c>
      <c r="H75" s="163"/>
      <c r="I75" s="163"/>
      <c r="J75" s="163"/>
      <c r="K75" s="164" t="s">
        <v>243</v>
      </c>
      <c r="L75" s="223">
        <f>SUM(L76:L77)</f>
        <v>0</v>
      </c>
      <c r="M75" s="223">
        <f>SUM(M76:M77)</f>
        <v>0</v>
      </c>
      <c r="N75" s="223">
        <f>SUM(N76:N77)</f>
        <v>0</v>
      </c>
      <c r="O75" s="223">
        <f t="shared" si="31"/>
        <v>0</v>
      </c>
      <c r="P75" s="223">
        <f t="shared" ref="P75:U75" si="34">SUM(P76:P77)</f>
        <v>0</v>
      </c>
      <c r="Q75" s="223">
        <f t="shared" si="34"/>
        <v>0</v>
      </c>
      <c r="R75" s="223">
        <f t="shared" si="34"/>
        <v>0</v>
      </c>
      <c r="S75" s="223">
        <f t="shared" si="34"/>
        <v>0</v>
      </c>
      <c r="T75" s="223">
        <f t="shared" si="34"/>
        <v>0</v>
      </c>
      <c r="U75" s="225">
        <f t="shared" si="34"/>
        <v>0</v>
      </c>
      <c r="V75" s="226" t="e">
        <f t="shared" si="33"/>
        <v>#DIV/0!</v>
      </c>
      <c r="W75" s="223"/>
      <c r="X75" s="165"/>
      <c r="Y75" s="165"/>
      <c r="Z75" s="172"/>
    </row>
    <row r="76" spans="1:26" s="206" customFormat="1" ht="22.5" customHeight="1" thickTop="1" thickBot="1">
      <c r="A76" s="166">
        <v>1</v>
      </c>
      <c r="B76" s="167" t="s">
        <v>156</v>
      </c>
      <c r="C76" s="167" t="s">
        <v>156</v>
      </c>
      <c r="D76" s="167" t="s">
        <v>167</v>
      </c>
      <c r="E76" s="167" t="s">
        <v>228</v>
      </c>
      <c r="F76" s="167" t="s">
        <v>230</v>
      </c>
      <c r="G76" s="167" t="s">
        <v>242</v>
      </c>
      <c r="H76" s="167" t="s">
        <v>156</v>
      </c>
      <c r="I76" s="163"/>
      <c r="J76" s="163"/>
      <c r="K76" s="168" t="s">
        <v>244</v>
      </c>
      <c r="L76" s="223"/>
      <c r="M76" s="223"/>
      <c r="N76" s="223"/>
      <c r="O76" s="223">
        <f t="shared" si="31"/>
        <v>0</v>
      </c>
      <c r="P76" s="223"/>
      <c r="Q76" s="223"/>
      <c r="R76" s="223"/>
      <c r="S76" s="223"/>
      <c r="T76" s="223"/>
      <c r="U76" s="225"/>
      <c r="V76" s="226" t="e">
        <f t="shared" si="33"/>
        <v>#DIV/0!</v>
      </c>
      <c r="W76" s="223"/>
      <c r="X76" s="165"/>
      <c r="Y76" s="165"/>
    </row>
    <row r="77" spans="1:26" s="206" customFormat="1" ht="22.5" customHeight="1" thickTop="1" thickBot="1">
      <c r="A77" s="166">
        <v>1</v>
      </c>
      <c r="B77" s="167" t="s">
        <v>156</v>
      </c>
      <c r="C77" s="167" t="s">
        <v>156</v>
      </c>
      <c r="D77" s="167" t="s">
        <v>167</v>
      </c>
      <c r="E77" s="167" t="s">
        <v>228</v>
      </c>
      <c r="F77" s="167" t="s">
        <v>230</v>
      </c>
      <c r="G77" s="167" t="s">
        <v>242</v>
      </c>
      <c r="H77" s="167" t="s">
        <v>165</v>
      </c>
      <c r="I77" s="163"/>
      <c r="J77" s="163"/>
      <c r="K77" s="168" t="s">
        <v>245</v>
      </c>
      <c r="L77" s="223"/>
      <c r="M77" s="223"/>
      <c r="N77" s="223"/>
      <c r="O77" s="223">
        <f t="shared" si="31"/>
        <v>0</v>
      </c>
      <c r="P77" s="223"/>
      <c r="Q77" s="223"/>
      <c r="R77" s="223"/>
      <c r="S77" s="223"/>
      <c r="T77" s="223"/>
      <c r="U77" s="225"/>
      <c r="V77" s="226" t="e">
        <f t="shared" si="33"/>
        <v>#DIV/0!</v>
      </c>
      <c r="W77" s="223"/>
      <c r="X77" s="165"/>
      <c r="Y77" s="165"/>
    </row>
    <row r="78" spans="1:26" ht="22.5" customHeight="1" thickTop="1" thickBot="1">
      <c r="A78" s="162">
        <v>1</v>
      </c>
      <c r="B78" s="163" t="s">
        <v>156</v>
      </c>
      <c r="C78" s="163" t="s">
        <v>156</v>
      </c>
      <c r="D78" s="163" t="s">
        <v>167</v>
      </c>
      <c r="E78" s="163" t="s">
        <v>228</v>
      </c>
      <c r="F78" s="163" t="s">
        <v>230</v>
      </c>
      <c r="G78" s="163" t="s">
        <v>246</v>
      </c>
      <c r="H78" s="163"/>
      <c r="I78" s="163"/>
      <c r="J78" s="163"/>
      <c r="K78" s="164" t="s">
        <v>247</v>
      </c>
      <c r="L78" s="223">
        <f>SUM(L79:L80)</f>
        <v>1487990677</v>
      </c>
      <c r="M78" s="223">
        <f>SUM(M79:M80)</f>
        <v>0</v>
      </c>
      <c r="N78" s="223">
        <f>SUM(N79:N80)</f>
        <v>0</v>
      </c>
      <c r="O78" s="223">
        <f t="shared" si="31"/>
        <v>1487990677</v>
      </c>
      <c r="P78" s="223">
        <f t="shared" ref="P78:U78" si="35">SUM(P79:P80)</f>
        <v>737186535</v>
      </c>
      <c r="Q78" s="223">
        <f t="shared" si="35"/>
        <v>280279216</v>
      </c>
      <c r="R78" s="223">
        <f t="shared" si="35"/>
        <v>181362330</v>
      </c>
      <c r="S78" s="223">
        <f t="shared" si="35"/>
        <v>289162596</v>
      </c>
      <c r="T78" s="225">
        <f t="shared" si="35"/>
        <v>914720095.20000005</v>
      </c>
      <c r="U78" s="225">
        <f t="shared" si="35"/>
        <v>914720095.20000005</v>
      </c>
      <c r="V78" s="226">
        <f t="shared" si="33"/>
        <v>1</v>
      </c>
      <c r="W78" s="223"/>
      <c r="X78" s="165"/>
      <c r="Y78" s="165"/>
      <c r="Z78" s="172"/>
    </row>
    <row r="79" spans="1:26" s="206" customFormat="1" ht="22.5" customHeight="1" thickTop="1" thickBot="1">
      <c r="A79" s="166">
        <v>1</v>
      </c>
      <c r="B79" s="167" t="s">
        <v>156</v>
      </c>
      <c r="C79" s="167" t="s">
        <v>156</v>
      </c>
      <c r="D79" s="167" t="s">
        <v>167</v>
      </c>
      <c r="E79" s="167" t="s">
        <v>228</v>
      </c>
      <c r="F79" s="167" t="s">
        <v>230</v>
      </c>
      <c r="G79" s="167" t="s">
        <v>246</v>
      </c>
      <c r="H79" s="167" t="s">
        <v>156</v>
      </c>
      <c r="I79" s="163"/>
      <c r="J79" s="163"/>
      <c r="K79" s="168" t="s">
        <v>248</v>
      </c>
      <c r="L79" s="224">
        <v>696343790</v>
      </c>
      <c r="M79" s="223"/>
      <c r="N79" s="223"/>
      <c r="O79" s="223">
        <f t="shared" si="31"/>
        <v>696343790</v>
      </c>
      <c r="P79" s="224">
        <v>337268277</v>
      </c>
      <c r="Q79" s="223"/>
      <c r="R79" s="224">
        <v>69912917</v>
      </c>
      <c r="S79" s="224">
        <v>289162596</v>
      </c>
      <c r="T79" s="227">
        <v>68402002</v>
      </c>
      <c r="U79" s="227">
        <v>68402002</v>
      </c>
      <c r="V79" s="226">
        <f t="shared" si="33"/>
        <v>1</v>
      </c>
      <c r="W79" s="223"/>
      <c r="X79" s="228" t="s">
        <v>869</v>
      </c>
      <c r="Y79" s="228" t="s">
        <v>862</v>
      </c>
    </row>
    <row r="80" spans="1:26" s="206" customFormat="1" ht="22.5" customHeight="1" thickTop="1" thickBot="1">
      <c r="A80" s="166">
        <v>1</v>
      </c>
      <c r="B80" s="167" t="s">
        <v>156</v>
      </c>
      <c r="C80" s="167" t="s">
        <v>156</v>
      </c>
      <c r="D80" s="167" t="s">
        <v>167</v>
      </c>
      <c r="E80" s="167" t="s">
        <v>228</v>
      </c>
      <c r="F80" s="167" t="s">
        <v>230</v>
      </c>
      <c r="G80" s="167" t="s">
        <v>246</v>
      </c>
      <c r="H80" s="167" t="s">
        <v>165</v>
      </c>
      <c r="I80" s="163"/>
      <c r="J80" s="163"/>
      <c r="K80" s="168" t="s">
        <v>249</v>
      </c>
      <c r="L80" s="224">
        <v>791646887</v>
      </c>
      <c r="M80" s="223"/>
      <c r="N80" s="223"/>
      <c r="O80" s="223">
        <f t="shared" si="31"/>
        <v>791646887</v>
      </c>
      <c r="P80" s="224">
        <v>399918258</v>
      </c>
      <c r="Q80" s="224">
        <v>280279216</v>
      </c>
      <c r="R80" s="224">
        <v>111449413</v>
      </c>
      <c r="S80" s="223"/>
      <c r="T80" s="227">
        <v>846318093.20000005</v>
      </c>
      <c r="U80" s="227">
        <v>846318093.20000005</v>
      </c>
      <c r="V80" s="226">
        <f t="shared" si="33"/>
        <v>1</v>
      </c>
      <c r="W80" s="223"/>
      <c r="X80" s="228" t="s">
        <v>869</v>
      </c>
      <c r="Y80" s="228" t="s">
        <v>862</v>
      </c>
    </row>
    <row r="81" spans="1:26" s="206" customFormat="1" ht="22.5" customHeight="1" thickTop="1" thickBot="1">
      <c r="A81" s="158">
        <v>1</v>
      </c>
      <c r="B81" s="158" t="s">
        <v>156</v>
      </c>
      <c r="C81" s="158" t="s">
        <v>156</v>
      </c>
      <c r="D81" s="159" t="s">
        <v>167</v>
      </c>
      <c r="E81" s="159" t="s">
        <v>228</v>
      </c>
      <c r="F81" s="159" t="s">
        <v>250</v>
      </c>
      <c r="G81" s="169"/>
      <c r="H81" s="159"/>
      <c r="I81" s="159"/>
      <c r="J81" s="159"/>
      <c r="K81" s="160" t="s">
        <v>251</v>
      </c>
      <c r="L81" s="235">
        <v>772190369</v>
      </c>
      <c r="M81" s="220"/>
      <c r="N81" s="220"/>
      <c r="O81" s="220">
        <f t="shared" si="31"/>
        <v>772190369</v>
      </c>
      <c r="P81" s="220"/>
      <c r="Q81" s="235">
        <f>390208526+18014965+318407031</f>
        <v>726630522</v>
      </c>
      <c r="R81" s="235">
        <f>43549284+2010563</f>
        <v>45559847</v>
      </c>
      <c r="S81" s="220"/>
      <c r="T81" s="221">
        <v>306350211.62</v>
      </c>
      <c r="U81" s="221">
        <v>306350211.62</v>
      </c>
      <c r="V81" s="222">
        <f t="shared" si="33"/>
        <v>1</v>
      </c>
      <c r="W81" s="220"/>
      <c r="X81" s="158"/>
      <c r="Y81" s="158"/>
      <c r="Z81" s="172"/>
    </row>
    <row r="82" spans="1:26" ht="22.5" customHeight="1" thickTop="1" thickBot="1">
      <c r="A82" s="153">
        <v>1</v>
      </c>
      <c r="B82" s="154" t="s">
        <v>156</v>
      </c>
      <c r="C82" s="154" t="s">
        <v>156</v>
      </c>
      <c r="D82" s="154" t="s">
        <v>167</v>
      </c>
      <c r="E82" s="154" t="s">
        <v>177</v>
      </c>
      <c r="F82" s="154"/>
      <c r="G82" s="154"/>
      <c r="H82" s="155"/>
      <c r="I82" s="155"/>
      <c r="J82" s="155"/>
      <c r="K82" s="156" t="s">
        <v>252</v>
      </c>
      <c r="L82" s="217">
        <f>+L83+L117</f>
        <v>0</v>
      </c>
      <c r="M82" s="217">
        <f>+M83+M117</f>
        <v>0</v>
      </c>
      <c r="N82" s="217">
        <f>+N83+N117</f>
        <v>0</v>
      </c>
      <c r="O82" s="217">
        <f t="shared" si="31"/>
        <v>0</v>
      </c>
      <c r="P82" s="217">
        <f t="shared" ref="P82:U82" si="36">+P83+P117</f>
        <v>0</v>
      </c>
      <c r="Q82" s="217">
        <f t="shared" si="36"/>
        <v>0</v>
      </c>
      <c r="R82" s="217">
        <f t="shared" si="36"/>
        <v>0</v>
      </c>
      <c r="S82" s="217">
        <f t="shared" si="36"/>
        <v>0</v>
      </c>
      <c r="T82" s="217">
        <f t="shared" si="36"/>
        <v>0</v>
      </c>
      <c r="U82" s="218">
        <f t="shared" si="36"/>
        <v>0</v>
      </c>
      <c r="V82" s="219" t="e">
        <f t="shared" si="33"/>
        <v>#DIV/0!</v>
      </c>
      <c r="W82" s="217"/>
      <c r="X82" s="153"/>
      <c r="Y82" s="154"/>
      <c r="Z82" s="171"/>
    </row>
    <row r="83" spans="1:26" s="206" customFormat="1" ht="22.5" customHeight="1" thickTop="1" thickBot="1">
      <c r="A83" s="158">
        <v>1</v>
      </c>
      <c r="B83" s="158" t="s">
        <v>156</v>
      </c>
      <c r="C83" s="158" t="s">
        <v>156</v>
      </c>
      <c r="D83" s="159" t="s">
        <v>167</v>
      </c>
      <c r="E83" s="159" t="s">
        <v>177</v>
      </c>
      <c r="F83" s="159" t="s">
        <v>230</v>
      </c>
      <c r="G83" s="169"/>
      <c r="H83" s="159"/>
      <c r="I83" s="159"/>
      <c r="J83" s="159"/>
      <c r="K83" s="160" t="s">
        <v>253</v>
      </c>
      <c r="L83" s="220">
        <f>+L84+L87+L90+L93+L96+L99+L102+L105+L108+L111+L114</f>
        <v>0</v>
      </c>
      <c r="M83" s="220">
        <f>+M84+M87+M90+M93+M96+M99+M102+M105+M108+M111+M114</f>
        <v>0</v>
      </c>
      <c r="N83" s="220">
        <f>+N84+N87+N90+N93+N96+N99+N102+N105+N108+N111+N114</f>
        <v>0</v>
      </c>
      <c r="O83" s="220">
        <f t="shared" si="31"/>
        <v>0</v>
      </c>
      <c r="P83" s="220">
        <f t="shared" ref="P83:U83" si="37">+P84+P87+P90+P93+P96+P99+P102+P105+P108+P111+P114</f>
        <v>0</v>
      </c>
      <c r="Q83" s="220">
        <f t="shared" si="37"/>
        <v>0</v>
      </c>
      <c r="R83" s="220">
        <f t="shared" si="37"/>
        <v>0</v>
      </c>
      <c r="S83" s="220">
        <f t="shared" si="37"/>
        <v>0</v>
      </c>
      <c r="T83" s="220">
        <f t="shared" si="37"/>
        <v>0</v>
      </c>
      <c r="U83" s="221">
        <f t="shared" si="37"/>
        <v>0</v>
      </c>
      <c r="V83" s="222" t="e">
        <f t="shared" si="33"/>
        <v>#DIV/0!</v>
      </c>
      <c r="W83" s="220"/>
      <c r="X83" s="158"/>
      <c r="Y83" s="158"/>
      <c r="Z83" s="172"/>
    </row>
    <row r="84" spans="1:26" ht="22.5" customHeight="1" thickTop="1" thickBot="1">
      <c r="A84" s="162">
        <v>1</v>
      </c>
      <c r="B84" s="163" t="s">
        <v>156</v>
      </c>
      <c r="C84" s="163" t="s">
        <v>156</v>
      </c>
      <c r="D84" s="163" t="s">
        <v>167</v>
      </c>
      <c r="E84" s="163" t="s">
        <v>177</v>
      </c>
      <c r="F84" s="163" t="s">
        <v>230</v>
      </c>
      <c r="G84" s="163" t="s">
        <v>254</v>
      </c>
      <c r="H84" s="163"/>
      <c r="I84" s="163"/>
      <c r="J84" s="163"/>
      <c r="K84" s="164" t="s">
        <v>255</v>
      </c>
      <c r="L84" s="223">
        <f>SUM(L85:L86)</f>
        <v>0</v>
      </c>
      <c r="M84" s="223">
        <f>SUM(M85:M86)</f>
        <v>0</v>
      </c>
      <c r="N84" s="223">
        <f>SUM(N85:N86)</f>
        <v>0</v>
      </c>
      <c r="O84" s="223">
        <f t="shared" si="31"/>
        <v>0</v>
      </c>
      <c r="P84" s="223">
        <f t="shared" ref="P84:U84" si="38">SUM(P85:P86)</f>
        <v>0</v>
      </c>
      <c r="Q84" s="223">
        <f t="shared" si="38"/>
        <v>0</v>
      </c>
      <c r="R84" s="223">
        <f t="shared" si="38"/>
        <v>0</v>
      </c>
      <c r="S84" s="223">
        <f t="shared" si="38"/>
        <v>0</v>
      </c>
      <c r="T84" s="223">
        <f t="shared" si="38"/>
        <v>0</v>
      </c>
      <c r="U84" s="225">
        <f t="shared" si="38"/>
        <v>0</v>
      </c>
      <c r="V84" s="226" t="e">
        <f t="shared" si="33"/>
        <v>#DIV/0!</v>
      </c>
      <c r="W84" s="223"/>
      <c r="X84" s="165"/>
      <c r="Y84" s="165"/>
      <c r="Z84" s="172"/>
    </row>
    <row r="85" spans="1:26" ht="22.5" customHeight="1" thickTop="1" thickBot="1">
      <c r="A85" s="166">
        <v>1</v>
      </c>
      <c r="B85" s="167" t="s">
        <v>156</v>
      </c>
      <c r="C85" s="167" t="s">
        <v>156</v>
      </c>
      <c r="D85" s="167" t="s">
        <v>167</v>
      </c>
      <c r="E85" s="167" t="s">
        <v>177</v>
      </c>
      <c r="F85" s="167" t="s">
        <v>230</v>
      </c>
      <c r="G85" s="167" t="s">
        <v>254</v>
      </c>
      <c r="H85" s="167" t="s">
        <v>156</v>
      </c>
      <c r="I85" s="167"/>
      <c r="J85" s="167"/>
      <c r="K85" s="168" t="s">
        <v>256</v>
      </c>
      <c r="L85" s="224"/>
      <c r="M85" s="224"/>
      <c r="N85" s="224"/>
      <c r="O85" s="223">
        <f t="shared" si="31"/>
        <v>0</v>
      </c>
      <c r="P85" s="224"/>
      <c r="Q85" s="224"/>
      <c r="R85" s="224"/>
      <c r="S85" s="224"/>
      <c r="T85" s="224"/>
      <c r="U85" s="227"/>
      <c r="V85" s="230" t="e">
        <f t="shared" si="33"/>
        <v>#DIV/0!</v>
      </c>
      <c r="W85" s="224"/>
      <c r="X85" s="165"/>
      <c r="Y85" s="165"/>
    </row>
    <row r="86" spans="1:26" ht="22.5" customHeight="1" thickTop="1" thickBot="1">
      <c r="A86" s="166">
        <v>1</v>
      </c>
      <c r="B86" s="167" t="s">
        <v>156</v>
      </c>
      <c r="C86" s="167" t="s">
        <v>156</v>
      </c>
      <c r="D86" s="167" t="s">
        <v>167</v>
      </c>
      <c r="E86" s="167" t="s">
        <v>177</v>
      </c>
      <c r="F86" s="167" t="s">
        <v>230</v>
      </c>
      <c r="G86" s="167" t="s">
        <v>254</v>
      </c>
      <c r="H86" s="167" t="s">
        <v>165</v>
      </c>
      <c r="I86" s="167"/>
      <c r="J86" s="167"/>
      <c r="K86" s="168" t="s">
        <v>257</v>
      </c>
      <c r="L86" s="224"/>
      <c r="M86" s="224"/>
      <c r="N86" s="224"/>
      <c r="O86" s="223">
        <f t="shared" si="31"/>
        <v>0</v>
      </c>
      <c r="P86" s="224"/>
      <c r="Q86" s="224"/>
      <c r="R86" s="224"/>
      <c r="S86" s="224"/>
      <c r="T86" s="224"/>
      <c r="U86" s="227"/>
      <c r="V86" s="230" t="e">
        <f t="shared" si="33"/>
        <v>#DIV/0!</v>
      </c>
      <c r="W86" s="224"/>
      <c r="X86" s="165"/>
      <c r="Y86" s="165"/>
    </row>
    <row r="87" spans="1:26" ht="22.5" customHeight="1" thickTop="1" thickBot="1">
      <c r="A87" s="162">
        <v>1</v>
      </c>
      <c r="B87" s="163" t="s">
        <v>156</v>
      </c>
      <c r="C87" s="163" t="s">
        <v>156</v>
      </c>
      <c r="D87" s="163" t="s">
        <v>167</v>
      </c>
      <c r="E87" s="163" t="s">
        <v>177</v>
      </c>
      <c r="F87" s="163" t="s">
        <v>230</v>
      </c>
      <c r="G87" s="163" t="s">
        <v>158</v>
      </c>
      <c r="H87" s="163"/>
      <c r="I87" s="163"/>
      <c r="J87" s="163"/>
      <c r="K87" s="164" t="s">
        <v>258</v>
      </c>
      <c r="L87" s="223">
        <f>SUM(L88:L89)</f>
        <v>0</v>
      </c>
      <c r="M87" s="223">
        <f>SUM(M88:M89)</f>
        <v>0</v>
      </c>
      <c r="N87" s="223">
        <f>SUM(N88:N89)</f>
        <v>0</v>
      </c>
      <c r="O87" s="223">
        <f t="shared" si="31"/>
        <v>0</v>
      </c>
      <c r="P87" s="223">
        <f t="shared" ref="P87:U87" si="39">SUM(P88:P89)</f>
        <v>0</v>
      </c>
      <c r="Q87" s="223">
        <f t="shared" si="39"/>
        <v>0</v>
      </c>
      <c r="R87" s="223">
        <f t="shared" si="39"/>
        <v>0</v>
      </c>
      <c r="S87" s="223">
        <f t="shared" si="39"/>
        <v>0</v>
      </c>
      <c r="T87" s="223">
        <f t="shared" si="39"/>
        <v>0</v>
      </c>
      <c r="U87" s="225">
        <f t="shared" si="39"/>
        <v>0</v>
      </c>
      <c r="V87" s="226" t="e">
        <f t="shared" si="33"/>
        <v>#DIV/0!</v>
      </c>
      <c r="W87" s="223"/>
      <c r="X87" s="165"/>
      <c r="Y87" s="165"/>
      <c r="Z87" s="172"/>
    </row>
    <row r="88" spans="1:26" ht="22.5" customHeight="1" thickTop="1" thickBot="1">
      <c r="A88" s="166">
        <v>1</v>
      </c>
      <c r="B88" s="167" t="s">
        <v>156</v>
      </c>
      <c r="C88" s="167" t="s">
        <v>156</v>
      </c>
      <c r="D88" s="167" t="s">
        <v>167</v>
      </c>
      <c r="E88" s="167" t="s">
        <v>177</v>
      </c>
      <c r="F88" s="167" t="s">
        <v>230</v>
      </c>
      <c r="G88" s="167" t="s">
        <v>158</v>
      </c>
      <c r="H88" s="167" t="s">
        <v>156</v>
      </c>
      <c r="I88" s="167"/>
      <c r="J88" s="167"/>
      <c r="K88" s="168" t="s">
        <v>259</v>
      </c>
      <c r="L88" s="224"/>
      <c r="M88" s="224"/>
      <c r="N88" s="224"/>
      <c r="O88" s="223">
        <f t="shared" si="31"/>
        <v>0</v>
      </c>
      <c r="P88" s="224"/>
      <c r="Q88" s="224"/>
      <c r="R88" s="224"/>
      <c r="S88" s="224"/>
      <c r="T88" s="224"/>
      <c r="U88" s="227"/>
      <c r="V88" s="230" t="e">
        <f t="shared" si="33"/>
        <v>#DIV/0!</v>
      </c>
      <c r="W88" s="224"/>
      <c r="X88" s="165"/>
      <c r="Y88" s="165"/>
    </row>
    <row r="89" spans="1:26" ht="22.5" customHeight="1" thickTop="1" thickBot="1">
      <c r="A89" s="166">
        <v>1</v>
      </c>
      <c r="B89" s="167" t="s">
        <v>156</v>
      </c>
      <c r="C89" s="167" t="s">
        <v>156</v>
      </c>
      <c r="D89" s="167" t="s">
        <v>167</v>
      </c>
      <c r="E89" s="167" t="s">
        <v>177</v>
      </c>
      <c r="F89" s="167" t="s">
        <v>230</v>
      </c>
      <c r="G89" s="167" t="s">
        <v>158</v>
      </c>
      <c r="H89" s="167" t="s">
        <v>165</v>
      </c>
      <c r="I89" s="167"/>
      <c r="J89" s="167"/>
      <c r="K89" s="168" t="s">
        <v>260</v>
      </c>
      <c r="L89" s="224"/>
      <c r="M89" s="224"/>
      <c r="N89" s="224"/>
      <c r="O89" s="223">
        <f t="shared" si="31"/>
        <v>0</v>
      </c>
      <c r="P89" s="224"/>
      <c r="Q89" s="224"/>
      <c r="R89" s="224"/>
      <c r="S89" s="224"/>
      <c r="T89" s="224"/>
      <c r="U89" s="227"/>
      <c r="V89" s="230" t="e">
        <f t="shared" si="33"/>
        <v>#DIV/0!</v>
      </c>
      <c r="W89" s="224"/>
      <c r="X89" s="165"/>
      <c r="Y89" s="165"/>
    </row>
    <row r="90" spans="1:26" ht="22.5" customHeight="1" thickTop="1" thickBot="1">
      <c r="A90" s="162">
        <v>1</v>
      </c>
      <c r="B90" s="163" t="s">
        <v>156</v>
      </c>
      <c r="C90" s="163" t="s">
        <v>156</v>
      </c>
      <c r="D90" s="163" t="s">
        <v>167</v>
      </c>
      <c r="E90" s="163" t="s">
        <v>177</v>
      </c>
      <c r="F90" s="163" t="s">
        <v>230</v>
      </c>
      <c r="G90" s="163" t="s">
        <v>167</v>
      </c>
      <c r="H90" s="163"/>
      <c r="I90" s="163"/>
      <c r="J90" s="163"/>
      <c r="K90" s="164" t="s">
        <v>261</v>
      </c>
      <c r="L90" s="223">
        <f>SUM(L91:L92)</f>
        <v>0</v>
      </c>
      <c r="M90" s="223">
        <f>SUM(M91:M92)</f>
        <v>0</v>
      </c>
      <c r="N90" s="223">
        <f>SUM(N91:N92)</f>
        <v>0</v>
      </c>
      <c r="O90" s="223">
        <f t="shared" si="31"/>
        <v>0</v>
      </c>
      <c r="P90" s="223">
        <f t="shared" ref="P90:U90" si="40">SUM(P91:P92)</f>
        <v>0</v>
      </c>
      <c r="Q90" s="223">
        <f t="shared" si="40"/>
        <v>0</v>
      </c>
      <c r="R90" s="223">
        <f t="shared" si="40"/>
        <v>0</v>
      </c>
      <c r="S90" s="223">
        <f t="shared" si="40"/>
        <v>0</v>
      </c>
      <c r="T90" s="223">
        <f t="shared" si="40"/>
        <v>0</v>
      </c>
      <c r="U90" s="225">
        <f t="shared" si="40"/>
        <v>0</v>
      </c>
      <c r="V90" s="226" t="e">
        <f t="shared" si="33"/>
        <v>#DIV/0!</v>
      </c>
      <c r="W90" s="223"/>
      <c r="X90" s="165"/>
      <c r="Y90" s="165"/>
      <c r="Z90" s="172"/>
    </row>
    <row r="91" spans="1:26" ht="22.5" customHeight="1" thickTop="1" thickBot="1">
      <c r="A91" s="166">
        <v>1</v>
      </c>
      <c r="B91" s="167" t="s">
        <v>156</v>
      </c>
      <c r="C91" s="167" t="s">
        <v>156</v>
      </c>
      <c r="D91" s="167" t="s">
        <v>167</v>
      </c>
      <c r="E91" s="167" t="s">
        <v>177</v>
      </c>
      <c r="F91" s="167" t="s">
        <v>230</v>
      </c>
      <c r="G91" s="167" t="s">
        <v>167</v>
      </c>
      <c r="H91" s="167" t="s">
        <v>156</v>
      </c>
      <c r="I91" s="167"/>
      <c r="J91" s="167"/>
      <c r="K91" s="168" t="s">
        <v>262</v>
      </c>
      <c r="L91" s="224"/>
      <c r="M91" s="224"/>
      <c r="N91" s="224"/>
      <c r="O91" s="223">
        <f t="shared" si="31"/>
        <v>0</v>
      </c>
      <c r="P91" s="224"/>
      <c r="Q91" s="224"/>
      <c r="R91" s="224"/>
      <c r="S91" s="224"/>
      <c r="T91" s="224"/>
      <c r="U91" s="227"/>
      <c r="V91" s="230" t="e">
        <f t="shared" si="33"/>
        <v>#DIV/0!</v>
      </c>
      <c r="W91" s="224"/>
      <c r="X91" s="165"/>
      <c r="Y91" s="165"/>
    </row>
    <row r="92" spans="1:26" ht="22.5" customHeight="1" thickTop="1" thickBot="1">
      <c r="A92" s="166">
        <v>1</v>
      </c>
      <c r="B92" s="167" t="s">
        <v>156</v>
      </c>
      <c r="C92" s="167" t="s">
        <v>156</v>
      </c>
      <c r="D92" s="167" t="s">
        <v>167</v>
      </c>
      <c r="E92" s="167" t="s">
        <v>177</v>
      </c>
      <c r="F92" s="167" t="s">
        <v>230</v>
      </c>
      <c r="G92" s="167" t="s">
        <v>167</v>
      </c>
      <c r="H92" s="167" t="s">
        <v>165</v>
      </c>
      <c r="I92" s="167"/>
      <c r="J92" s="167"/>
      <c r="K92" s="168" t="s">
        <v>263</v>
      </c>
      <c r="L92" s="224"/>
      <c r="M92" s="224"/>
      <c r="N92" s="224"/>
      <c r="O92" s="223">
        <f t="shared" si="31"/>
        <v>0</v>
      </c>
      <c r="P92" s="224"/>
      <c r="Q92" s="224"/>
      <c r="R92" s="224"/>
      <c r="S92" s="224"/>
      <c r="T92" s="224"/>
      <c r="U92" s="227"/>
      <c r="V92" s="230" t="e">
        <f t="shared" si="33"/>
        <v>#DIV/0!</v>
      </c>
      <c r="W92" s="224"/>
      <c r="X92" s="165"/>
      <c r="Y92" s="165"/>
    </row>
    <row r="93" spans="1:26" ht="22.5" customHeight="1" thickTop="1" thickBot="1">
      <c r="A93" s="162">
        <v>1</v>
      </c>
      <c r="B93" s="163" t="s">
        <v>156</v>
      </c>
      <c r="C93" s="163" t="s">
        <v>156</v>
      </c>
      <c r="D93" s="163" t="s">
        <v>167</v>
      </c>
      <c r="E93" s="163" t="s">
        <v>177</v>
      </c>
      <c r="F93" s="163" t="s">
        <v>230</v>
      </c>
      <c r="G93" s="163" t="s">
        <v>228</v>
      </c>
      <c r="H93" s="163"/>
      <c r="I93" s="163"/>
      <c r="J93" s="163"/>
      <c r="K93" s="164" t="s">
        <v>264</v>
      </c>
      <c r="L93" s="223">
        <f>SUM(L94:L95)</f>
        <v>0</v>
      </c>
      <c r="M93" s="223">
        <f>SUM(M94:M95)</f>
        <v>0</v>
      </c>
      <c r="N93" s="223">
        <f>SUM(N94:N95)</f>
        <v>0</v>
      </c>
      <c r="O93" s="223">
        <f t="shared" si="31"/>
        <v>0</v>
      </c>
      <c r="P93" s="223">
        <f t="shared" ref="P93:U93" si="41">SUM(P94:P95)</f>
        <v>0</v>
      </c>
      <c r="Q93" s="223">
        <f t="shared" si="41"/>
        <v>0</v>
      </c>
      <c r="R93" s="223">
        <f t="shared" si="41"/>
        <v>0</v>
      </c>
      <c r="S93" s="223">
        <f t="shared" si="41"/>
        <v>0</v>
      </c>
      <c r="T93" s="223">
        <f t="shared" si="41"/>
        <v>0</v>
      </c>
      <c r="U93" s="225">
        <f t="shared" si="41"/>
        <v>0</v>
      </c>
      <c r="V93" s="226" t="e">
        <f t="shared" si="33"/>
        <v>#DIV/0!</v>
      </c>
      <c r="W93" s="223"/>
      <c r="X93" s="165"/>
      <c r="Y93" s="165"/>
      <c r="Z93" s="172"/>
    </row>
    <row r="94" spans="1:26" ht="22.5" customHeight="1" thickTop="1" thickBot="1">
      <c r="A94" s="166">
        <v>1</v>
      </c>
      <c r="B94" s="167" t="s">
        <v>156</v>
      </c>
      <c r="C94" s="167" t="s">
        <v>156</v>
      </c>
      <c r="D94" s="167" t="s">
        <v>167</v>
      </c>
      <c r="E94" s="167" t="s">
        <v>177</v>
      </c>
      <c r="F94" s="167" t="s">
        <v>230</v>
      </c>
      <c r="G94" s="167" t="s">
        <v>228</v>
      </c>
      <c r="H94" s="167" t="s">
        <v>156</v>
      </c>
      <c r="I94" s="167"/>
      <c r="J94" s="167"/>
      <c r="K94" s="168" t="s">
        <v>265</v>
      </c>
      <c r="L94" s="224"/>
      <c r="M94" s="224"/>
      <c r="N94" s="224"/>
      <c r="O94" s="223">
        <f t="shared" si="31"/>
        <v>0</v>
      </c>
      <c r="P94" s="224"/>
      <c r="Q94" s="224"/>
      <c r="R94" s="224"/>
      <c r="S94" s="224"/>
      <c r="T94" s="224"/>
      <c r="U94" s="227"/>
      <c r="V94" s="230" t="e">
        <f t="shared" si="33"/>
        <v>#DIV/0!</v>
      </c>
      <c r="W94" s="224"/>
      <c r="X94" s="165"/>
      <c r="Y94" s="165"/>
    </row>
    <row r="95" spans="1:26" ht="22.5" customHeight="1" thickTop="1" thickBot="1">
      <c r="A95" s="166">
        <v>1</v>
      </c>
      <c r="B95" s="167" t="s">
        <v>156</v>
      </c>
      <c r="C95" s="167" t="s">
        <v>156</v>
      </c>
      <c r="D95" s="167" t="s">
        <v>167</v>
      </c>
      <c r="E95" s="167" t="s">
        <v>177</v>
      </c>
      <c r="F95" s="167" t="s">
        <v>230</v>
      </c>
      <c r="G95" s="167" t="s">
        <v>228</v>
      </c>
      <c r="H95" s="167" t="s">
        <v>165</v>
      </c>
      <c r="I95" s="167"/>
      <c r="J95" s="167"/>
      <c r="K95" s="168" t="s">
        <v>266</v>
      </c>
      <c r="L95" s="224"/>
      <c r="M95" s="224"/>
      <c r="N95" s="224"/>
      <c r="O95" s="223">
        <f t="shared" si="31"/>
        <v>0</v>
      </c>
      <c r="P95" s="224"/>
      <c r="Q95" s="224"/>
      <c r="R95" s="224"/>
      <c r="S95" s="224"/>
      <c r="T95" s="224"/>
      <c r="U95" s="227"/>
      <c r="V95" s="230" t="e">
        <f t="shared" si="33"/>
        <v>#DIV/0!</v>
      </c>
      <c r="W95" s="224"/>
      <c r="X95" s="165"/>
      <c r="Y95" s="165"/>
    </row>
    <row r="96" spans="1:26" ht="22.5" customHeight="1" thickTop="1" thickBot="1">
      <c r="A96" s="162">
        <v>1</v>
      </c>
      <c r="B96" s="163" t="s">
        <v>156</v>
      </c>
      <c r="C96" s="163" t="s">
        <v>156</v>
      </c>
      <c r="D96" s="163" t="s">
        <v>167</v>
      </c>
      <c r="E96" s="163" t="s">
        <v>177</v>
      </c>
      <c r="F96" s="163" t="s">
        <v>230</v>
      </c>
      <c r="G96" s="163" t="s">
        <v>235</v>
      </c>
      <c r="H96" s="163"/>
      <c r="I96" s="163"/>
      <c r="J96" s="163"/>
      <c r="K96" s="164" t="s">
        <v>267</v>
      </c>
      <c r="L96" s="223">
        <f>SUM(L97)</f>
        <v>0</v>
      </c>
      <c r="M96" s="223">
        <f t="shared" ref="M96:U96" si="42">SUM(M97)</f>
        <v>0</v>
      </c>
      <c r="N96" s="223">
        <f t="shared" si="42"/>
        <v>0</v>
      </c>
      <c r="O96" s="223">
        <f t="shared" si="31"/>
        <v>0</v>
      </c>
      <c r="P96" s="223">
        <f t="shared" si="42"/>
        <v>0</v>
      </c>
      <c r="Q96" s="223">
        <f t="shared" si="42"/>
        <v>0</v>
      </c>
      <c r="R96" s="223">
        <f t="shared" si="42"/>
        <v>0</v>
      </c>
      <c r="S96" s="223">
        <f t="shared" si="42"/>
        <v>0</v>
      </c>
      <c r="T96" s="223">
        <f t="shared" si="42"/>
        <v>0</v>
      </c>
      <c r="U96" s="225">
        <f t="shared" si="42"/>
        <v>0</v>
      </c>
      <c r="V96" s="226" t="e">
        <f t="shared" si="33"/>
        <v>#DIV/0!</v>
      </c>
      <c r="W96" s="223"/>
      <c r="X96" s="165"/>
      <c r="Y96" s="165"/>
      <c r="Z96" s="172"/>
    </row>
    <row r="97" spans="1:26" ht="22.5" customHeight="1" thickTop="1" thickBot="1">
      <c r="A97" s="166">
        <v>1</v>
      </c>
      <c r="B97" s="167" t="s">
        <v>156</v>
      </c>
      <c r="C97" s="167" t="s">
        <v>156</v>
      </c>
      <c r="D97" s="167" t="s">
        <v>167</v>
      </c>
      <c r="E97" s="167" t="s">
        <v>177</v>
      </c>
      <c r="F97" s="167" t="s">
        <v>230</v>
      </c>
      <c r="G97" s="167" t="s">
        <v>235</v>
      </c>
      <c r="H97" s="167" t="s">
        <v>156</v>
      </c>
      <c r="I97" s="167"/>
      <c r="J97" s="167"/>
      <c r="K97" s="168" t="s">
        <v>268</v>
      </c>
      <c r="L97" s="224"/>
      <c r="M97" s="224"/>
      <c r="N97" s="224"/>
      <c r="O97" s="223">
        <f t="shared" si="31"/>
        <v>0</v>
      </c>
      <c r="P97" s="224"/>
      <c r="Q97" s="224"/>
      <c r="R97" s="224"/>
      <c r="S97" s="224"/>
      <c r="T97" s="224"/>
      <c r="U97" s="227"/>
      <c r="V97" s="230" t="e">
        <f t="shared" si="33"/>
        <v>#DIV/0!</v>
      </c>
      <c r="W97" s="224"/>
      <c r="X97" s="165"/>
      <c r="Y97" s="165"/>
    </row>
    <row r="98" spans="1:26" ht="22.5" customHeight="1" thickTop="1" thickBot="1">
      <c r="A98" s="166">
        <v>1</v>
      </c>
      <c r="B98" s="167" t="s">
        <v>156</v>
      </c>
      <c r="C98" s="167" t="s">
        <v>156</v>
      </c>
      <c r="D98" s="167" t="s">
        <v>167</v>
      </c>
      <c r="E98" s="167" t="s">
        <v>177</v>
      </c>
      <c r="F98" s="167" t="s">
        <v>230</v>
      </c>
      <c r="G98" s="167" t="s">
        <v>235</v>
      </c>
      <c r="H98" s="167" t="s">
        <v>165</v>
      </c>
      <c r="I98" s="167"/>
      <c r="J98" s="167"/>
      <c r="K98" s="168" t="s">
        <v>269</v>
      </c>
      <c r="L98" s="224"/>
      <c r="M98" s="224"/>
      <c r="N98" s="224"/>
      <c r="O98" s="223">
        <f t="shared" si="31"/>
        <v>0</v>
      </c>
      <c r="P98" s="224"/>
      <c r="Q98" s="224"/>
      <c r="R98" s="224"/>
      <c r="S98" s="224"/>
      <c r="T98" s="224"/>
      <c r="U98" s="227"/>
      <c r="V98" s="230" t="e">
        <f t="shared" si="33"/>
        <v>#DIV/0!</v>
      </c>
      <c r="W98" s="224"/>
      <c r="X98" s="165"/>
      <c r="Y98" s="165"/>
    </row>
    <row r="99" spans="1:26" ht="22.5" customHeight="1" thickTop="1" thickBot="1">
      <c r="A99" s="162">
        <v>1</v>
      </c>
      <c r="B99" s="163" t="s">
        <v>156</v>
      </c>
      <c r="C99" s="163" t="s">
        <v>156</v>
      </c>
      <c r="D99" s="163" t="s">
        <v>167</v>
      </c>
      <c r="E99" s="163" t="s">
        <v>177</v>
      </c>
      <c r="F99" s="163" t="s">
        <v>230</v>
      </c>
      <c r="G99" s="163" t="s">
        <v>177</v>
      </c>
      <c r="H99" s="163"/>
      <c r="I99" s="163"/>
      <c r="J99" s="163"/>
      <c r="K99" s="164" t="s">
        <v>270</v>
      </c>
      <c r="L99" s="223">
        <f>SUM(L100:L101)</f>
        <v>0</v>
      </c>
      <c r="M99" s="223">
        <f>SUM(M100:M101)</f>
        <v>0</v>
      </c>
      <c r="N99" s="223">
        <f>SUM(N100:N101)</f>
        <v>0</v>
      </c>
      <c r="O99" s="223">
        <f t="shared" si="31"/>
        <v>0</v>
      </c>
      <c r="P99" s="223">
        <f t="shared" ref="P99:U99" si="43">SUM(P100:P101)</f>
        <v>0</v>
      </c>
      <c r="Q99" s="223">
        <f t="shared" si="43"/>
        <v>0</v>
      </c>
      <c r="R99" s="223">
        <f t="shared" si="43"/>
        <v>0</v>
      </c>
      <c r="S99" s="223">
        <f t="shared" si="43"/>
        <v>0</v>
      </c>
      <c r="T99" s="223">
        <f t="shared" si="43"/>
        <v>0</v>
      </c>
      <c r="U99" s="225">
        <f t="shared" si="43"/>
        <v>0</v>
      </c>
      <c r="V99" s="226" t="e">
        <f t="shared" si="33"/>
        <v>#DIV/0!</v>
      </c>
      <c r="W99" s="223"/>
      <c r="X99" s="165"/>
      <c r="Y99" s="165"/>
      <c r="Z99" s="172"/>
    </row>
    <row r="100" spans="1:26" ht="22.5" customHeight="1" thickTop="1" thickBot="1">
      <c r="A100" s="166">
        <v>1</v>
      </c>
      <c r="B100" s="167" t="s">
        <v>156</v>
      </c>
      <c r="C100" s="167" t="s">
        <v>156</v>
      </c>
      <c r="D100" s="167" t="s">
        <v>167</v>
      </c>
      <c r="E100" s="167" t="s">
        <v>177</v>
      </c>
      <c r="F100" s="167" t="s">
        <v>230</v>
      </c>
      <c r="G100" s="167" t="s">
        <v>177</v>
      </c>
      <c r="H100" s="167" t="s">
        <v>156</v>
      </c>
      <c r="I100" s="167"/>
      <c r="J100" s="167"/>
      <c r="K100" s="168" t="s">
        <v>271</v>
      </c>
      <c r="L100" s="224"/>
      <c r="M100" s="224"/>
      <c r="N100" s="224"/>
      <c r="O100" s="223">
        <f t="shared" si="31"/>
        <v>0</v>
      </c>
      <c r="P100" s="224"/>
      <c r="Q100" s="224"/>
      <c r="R100" s="224"/>
      <c r="S100" s="224"/>
      <c r="T100" s="224"/>
      <c r="U100" s="227"/>
      <c r="V100" s="230" t="e">
        <f t="shared" si="33"/>
        <v>#DIV/0!</v>
      </c>
      <c r="W100" s="224"/>
      <c r="X100" s="165"/>
      <c r="Y100" s="165"/>
    </row>
    <row r="101" spans="1:26" ht="22.5" customHeight="1" thickTop="1" thickBot="1">
      <c r="A101" s="166">
        <v>1</v>
      </c>
      <c r="B101" s="167" t="s">
        <v>156</v>
      </c>
      <c r="C101" s="167" t="s">
        <v>156</v>
      </c>
      <c r="D101" s="167" t="s">
        <v>167</v>
      </c>
      <c r="E101" s="167" t="s">
        <v>177</v>
      </c>
      <c r="F101" s="167" t="s">
        <v>230</v>
      </c>
      <c r="G101" s="167" t="s">
        <v>177</v>
      </c>
      <c r="H101" s="167" t="s">
        <v>165</v>
      </c>
      <c r="I101" s="167"/>
      <c r="J101" s="167"/>
      <c r="K101" s="168" t="s">
        <v>272</v>
      </c>
      <c r="L101" s="224"/>
      <c r="M101" s="224"/>
      <c r="N101" s="224"/>
      <c r="O101" s="223">
        <f t="shared" si="31"/>
        <v>0</v>
      </c>
      <c r="P101" s="224"/>
      <c r="Q101" s="224"/>
      <c r="R101" s="224"/>
      <c r="S101" s="224"/>
      <c r="T101" s="224"/>
      <c r="U101" s="227"/>
      <c r="V101" s="230" t="e">
        <f t="shared" si="33"/>
        <v>#DIV/0!</v>
      </c>
      <c r="W101" s="224"/>
      <c r="X101" s="165"/>
      <c r="Y101" s="165"/>
    </row>
    <row r="102" spans="1:26" ht="22.5" customHeight="1" thickTop="1" thickBot="1">
      <c r="A102" s="162">
        <v>1</v>
      </c>
      <c r="B102" s="163" t="s">
        <v>156</v>
      </c>
      <c r="C102" s="163" t="s">
        <v>156</v>
      </c>
      <c r="D102" s="163" t="s">
        <v>167</v>
      </c>
      <c r="E102" s="163" t="s">
        <v>177</v>
      </c>
      <c r="F102" s="163" t="s">
        <v>230</v>
      </c>
      <c r="G102" s="163" t="s">
        <v>273</v>
      </c>
      <c r="H102" s="163"/>
      <c r="I102" s="163"/>
      <c r="J102" s="163"/>
      <c r="K102" s="164" t="s">
        <v>274</v>
      </c>
      <c r="L102" s="223">
        <f>SUM(L103:L104)</f>
        <v>0</v>
      </c>
      <c r="M102" s="223">
        <f>SUM(M103:M104)</f>
        <v>0</v>
      </c>
      <c r="N102" s="223">
        <f>SUM(N103:N104)</f>
        <v>0</v>
      </c>
      <c r="O102" s="223">
        <f t="shared" si="31"/>
        <v>0</v>
      </c>
      <c r="P102" s="223">
        <f t="shared" ref="P102:U102" si="44">SUM(P103:P104)</f>
        <v>0</v>
      </c>
      <c r="Q102" s="223">
        <f t="shared" si="44"/>
        <v>0</v>
      </c>
      <c r="R102" s="223">
        <f t="shared" si="44"/>
        <v>0</v>
      </c>
      <c r="S102" s="223">
        <f t="shared" si="44"/>
        <v>0</v>
      </c>
      <c r="T102" s="223">
        <f t="shared" si="44"/>
        <v>0</v>
      </c>
      <c r="U102" s="225">
        <f t="shared" si="44"/>
        <v>0</v>
      </c>
      <c r="V102" s="226" t="e">
        <f t="shared" si="33"/>
        <v>#DIV/0!</v>
      </c>
      <c r="W102" s="223"/>
      <c r="X102" s="165"/>
      <c r="Y102" s="165"/>
      <c r="Z102" s="172"/>
    </row>
    <row r="103" spans="1:26" ht="22.5" customHeight="1" thickTop="1" thickBot="1">
      <c r="A103" s="166">
        <v>1</v>
      </c>
      <c r="B103" s="167" t="s">
        <v>156</v>
      </c>
      <c r="C103" s="167" t="s">
        <v>156</v>
      </c>
      <c r="D103" s="167" t="s">
        <v>167</v>
      </c>
      <c r="E103" s="167" t="s">
        <v>177</v>
      </c>
      <c r="F103" s="167" t="s">
        <v>230</v>
      </c>
      <c r="G103" s="167" t="s">
        <v>273</v>
      </c>
      <c r="H103" s="167" t="s">
        <v>156</v>
      </c>
      <c r="I103" s="167"/>
      <c r="J103" s="167"/>
      <c r="K103" s="168" t="s">
        <v>275</v>
      </c>
      <c r="L103" s="224"/>
      <c r="M103" s="224"/>
      <c r="N103" s="224"/>
      <c r="O103" s="223">
        <f t="shared" si="31"/>
        <v>0</v>
      </c>
      <c r="P103" s="224"/>
      <c r="Q103" s="224"/>
      <c r="R103" s="224"/>
      <c r="S103" s="224"/>
      <c r="T103" s="224"/>
      <c r="U103" s="227"/>
      <c r="V103" s="230" t="e">
        <f t="shared" si="33"/>
        <v>#DIV/0!</v>
      </c>
      <c r="W103" s="224"/>
      <c r="X103" s="165"/>
      <c r="Y103" s="165"/>
    </row>
    <row r="104" spans="1:26" ht="22.5" customHeight="1" thickTop="1" thickBot="1">
      <c r="A104" s="166">
        <v>1</v>
      </c>
      <c r="B104" s="167" t="s">
        <v>156</v>
      </c>
      <c r="C104" s="167" t="s">
        <v>156</v>
      </c>
      <c r="D104" s="167" t="s">
        <v>167</v>
      </c>
      <c r="E104" s="167" t="s">
        <v>177</v>
      </c>
      <c r="F104" s="167" t="s">
        <v>230</v>
      </c>
      <c r="G104" s="167" t="s">
        <v>273</v>
      </c>
      <c r="H104" s="167" t="s">
        <v>165</v>
      </c>
      <c r="I104" s="167"/>
      <c r="J104" s="167"/>
      <c r="K104" s="168" t="s">
        <v>276</v>
      </c>
      <c r="L104" s="224"/>
      <c r="M104" s="224"/>
      <c r="N104" s="224"/>
      <c r="O104" s="223">
        <f t="shared" si="31"/>
        <v>0</v>
      </c>
      <c r="P104" s="224"/>
      <c r="Q104" s="224"/>
      <c r="R104" s="224"/>
      <c r="S104" s="224"/>
      <c r="T104" s="224"/>
      <c r="U104" s="227"/>
      <c r="V104" s="230" t="e">
        <f t="shared" si="33"/>
        <v>#DIV/0!</v>
      </c>
      <c r="W104" s="224"/>
      <c r="X104" s="165"/>
      <c r="Y104" s="165"/>
    </row>
    <row r="105" spans="1:26" ht="22.5" customHeight="1" thickTop="1" thickBot="1">
      <c r="A105" s="162">
        <v>1</v>
      </c>
      <c r="B105" s="163" t="s">
        <v>156</v>
      </c>
      <c r="C105" s="163" t="s">
        <v>156</v>
      </c>
      <c r="D105" s="163" t="s">
        <v>167</v>
      </c>
      <c r="E105" s="163" t="s">
        <v>177</v>
      </c>
      <c r="F105" s="163" t="s">
        <v>230</v>
      </c>
      <c r="G105" s="163" t="s">
        <v>277</v>
      </c>
      <c r="H105" s="163"/>
      <c r="I105" s="163"/>
      <c r="J105" s="163"/>
      <c r="K105" s="164" t="s">
        <v>278</v>
      </c>
      <c r="L105" s="223">
        <f>SUM(L106:L107)</f>
        <v>0</v>
      </c>
      <c r="M105" s="223">
        <f>SUM(M106:M107)</f>
        <v>0</v>
      </c>
      <c r="N105" s="223">
        <f>SUM(N106:N107)</f>
        <v>0</v>
      </c>
      <c r="O105" s="223">
        <f t="shared" si="31"/>
        <v>0</v>
      </c>
      <c r="P105" s="223">
        <f t="shared" ref="P105:U105" si="45">SUM(P106:P107)</f>
        <v>0</v>
      </c>
      <c r="Q105" s="223">
        <f t="shared" si="45"/>
        <v>0</v>
      </c>
      <c r="R105" s="223">
        <f t="shared" si="45"/>
        <v>0</v>
      </c>
      <c r="S105" s="223">
        <f t="shared" si="45"/>
        <v>0</v>
      </c>
      <c r="T105" s="223">
        <f t="shared" si="45"/>
        <v>0</v>
      </c>
      <c r="U105" s="225">
        <f t="shared" si="45"/>
        <v>0</v>
      </c>
      <c r="V105" s="226" t="e">
        <f t="shared" si="33"/>
        <v>#DIV/0!</v>
      </c>
      <c r="W105" s="223"/>
      <c r="X105" s="165"/>
      <c r="Y105" s="165"/>
      <c r="Z105" s="172"/>
    </row>
    <row r="106" spans="1:26" ht="22.5" customHeight="1" thickTop="1" thickBot="1">
      <c r="A106" s="166">
        <v>1</v>
      </c>
      <c r="B106" s="167" t="s">
        <v>156</v>
      </c>
      <c r="C106" s="167" t="s">
        <v>156</v>
      </c>
      <c r="D106" s="167" t="s">
        <v>167</v>
      </c>
      <c r="E106" s="167" t="s">
        <v>177</v>
      </c>
      <c r="F106" s="167" t="s">
        <v>230</v>
      </c>
      <c r="G106" s="167" t="s">
        <v>277</v>
      </c>
      <c r="H106" s="167" t="s">
        <v>156</v>
      </c>
      <c r="I106" s="167"/>
      <c r="J106" s="167"/>
      <c r="K106" s="168" t="s">
        <v>279</v>
      </c>
      <c r="L106" s="224"/>
      <c r="M106" s="224"/>
      <c r="N106" s="224"/>
      <c r="O106" s="223">
        <f t="shared" si="31"/>
        <v>0</v>
      </c>
      <c r="P106" s="224"/>
      <c r="Q106" s="224"/>
      <c r="R106" s="224"/>
      <c r="S106" s="224"/>
      <c r="T106" s="224"/>
      <c r="U106" s="227"/>
      <c r="V106" s="230" t="e">
        <f t="shared" si="33"/>
        <v>#DIV/0!</v>
      </c>
      <c r="W106" s="224"/>
      <c r="X106" s="165"/>
      <c r="Y106" s="165"/>
    </row>
    <row r="107" spans="1:26" ht="22.5" customHeight="1" thickTop="1" thickBot="1">
      <c r="A107" s="166">
        <v>1</v>
      </c>
      <c r="B107" s="167" t="s">
        <v>156</v>
      </c>
      <c r="C107" s="167" t="s">
        <v>156</v>
      </c>
      <c r="D107" s="167" t="s">
        <v>167</v>
      </c>
      <c r="E107" s="167" t="s">
        <v>177</v>
      </c>
      <c r="F107" s="167" t="s">
        <v>230</v>
      </c>
      <c r="G107" s="167" t="s">
        <v>277</v>
      </c>
      <c r="H107" s="167" t="s">
        <v>165</v>
      </c>
      <c r="I107" s="167"/>
      <c r="J107" s="167"/>
      <c r="K107" s="168" t="s">
        <v>280</v>
      </c>
      <c r="L107" s="224"/>
      <c r="M107" s="224"/>
      <c r="N107" s="224"/>
      <c r="O107" s="223">
        <f t="shared" si="31"/>
        <v>0</v>
      </c>
      <c r="P107" s="224"/>
      <c r="Q107" s="224"/>
      <c r="R107" s="224"/>
      <c r="S107" s="224"/>
      <c r="T107" s="224"/>
      <c r="U107" s="227"/>
      <c r="V107" s="230" t="e">
        <f t="shared" si="33"/>
        <v>#DIV/0!</v>
      </c>
      <c r="W107" s="224"/>
      <c r="X107" s="165"/>
      <c r="Y107" s="165"/>
    </row>
    <row r="108" spans="1:26" ht="22.5" customHeight="1" thickTop="1" thickBot="1">
      <c r="A108" s="162">
        <v>1</v>
      </c>
      <c r="B108" s="163" t="s">
        <v>156</v>
      </c>
      <c r="C108" s="163" t="s">
        <v>156</v>
      </c>
      <c r="D108" s="163" t="s">
        <v>167</v>
      </c>
      <c r="E108" s="163" t="s">
        <v>177</v>
      </c>
      <c r="F108" s="163" t="s">
        <v>230</v>
      </c>
      <c r="G108" s="163" t="s">
        <v>281</v>
      </c>
      <c r="H108" s="163"/>
      <c r="I108" s="163"/>
      <c r="J108" s="163"/>
      <c r="K108" s="164" t="s">
        <v>282</v>
      </c>
      <c r="L108" s="223">
        <f>SUM(L109:L110)</f>
        <v>0</v>
      </c>
      <c r="M108" s="223">
        <f>SUM(M109:M110)</f>
        <v>0</v>
      </c>
      <c r="N108" s="223">
        <f>SUM(N109:N110)</f>
        <v>0</v>
      </c>
      <c r="O108" s="223">
        <f t="shared" si="31"/>
        <v>0</v>
      </c>
      <c r="P108" s="223">
        <f t="shared" ref="P108:U108" si="46">SUM(P109:P110)</f>
        <v>0</v>
      </c>
      <c r="Q108" s="223">
        <f t="shared" si="46"/>
        <v>0</v>
      </c>
      <c r="R108" s="223">
        <f t="shared" si="46"/>
        <v>0</v>
      </c>
      <c r="S108" s="223">
        <f t="shared" si="46"/>
        <v>0</v>
      </c>
      <c r="T108" s="223">
        <f t="shared" si="46"/>
        <v>0</v>
      </c>
      <c r="U108" s="225">
        <f t="shared" si="46"/>
        <v>0</v>
      </c>
      <c r="V108" s="226" t="e">
        <f t="shared" si="33"/>
        <v>#DIV/0!</v>
      </c>
      <c r="W108" s="223"/>
      <c r="X108" s="165"/>
      <c r="Y108" s="165"/>
      <c r="Z108" s="172"/>
    </row>
    <row r="109" spans="1:26" ht="22.5" customHeight="1" thickTop="1" thickBot="1">
      <c r="A109" s="166">
        <v>1</v>
      </c>
      <c r="B109" s="167" t="s">
        <v>156</v>
      </c>
      <c r="C109" s="167" t="s">
        <v>156</v>
      </c>
      <c r="D109" s="167" t="s">
        <v>167</v>
      </c>
      <c r="E109" s="167" t="s">
        <v>177</v>
      </c>
      <c r="F109" s="167" t="s">
        <v>230</v>
      </c>
      <c r="G109" s="167" t="s">
        <v>281</v>
      </c>
      <c r="H109" s="167" t="s">
        <v>156</v>
      </c>
      <c r="I109" s="167"/>
      <c r="J109" s="167"/>
      <c r="K109" s="168" t="s">
        <v>283</v>
      </c>
      <c r="L109" s="224"/>
      <c r="M109" s="224"/>
      <c r="N109" s="224"/>
      <c r="O109" s="223">
        <f t="shared" si="31"/>
        <v>0</v>
      </c>
      <c r="P109" s="224"/>
      <c r="Q109" s="224"/>
      <c r="R109" s="224"/>
      <c r="S109" s="224"/>
      <c r="T109" s="224"/>
      <c r="U109" s="227"/>
      <c r="V109" s="230" t="e">
        <f t="shared" si="33"/>
        <v>#DIV/0!</v>
      </c>
      <c r="W109" s="224"/>
      <c r="X109" s="165"/>
      <c r="Y109" s="165"/>
    </row>
    <row r="110" spans="1:26" ht="22.5" customHeight="1" thickTop="1" thickBot="1">
      <c r="A110" s="166">
        <v>1</v>
      </c>
      <c r="B110" s="167" t="s">
        <v>156</v>
      </c>
      <c r="C110" s="167" t="s">
        <v>156</v>
      </c>
      <c r="D110" s="167" t="s">
        <v>167</v>
      </c>
      <c r="E110" s="167" t="s">
        <v>177</v>
      </c>
      <c r="F110" s="167" t="s">
        <v>230</v>
      </c>
      <c r="G110" s="167" t="s">
        <v>281</v>
      </c>
      <c r="H110" s="167" t="s">
        <v>165</v>
      </c>
      <c r="I110" s="167"/>
      <c r="J110" s="167"/>
      <c r="K110" s="168" t="s">
        <v>284</v>
      </c>
      <c r="L110" s="224"/>
      <c r="M110" s="224"/>
      <c r="N110" s="224"/>
      <c r="O110" s="223">
        <f t="shared" si="31"/>
        <v>0</v>
      </c>
      <c r="P110" s="224"/>
      <c r="Q110" s="224"/>
      <c r="R110" s="224"/>
      <c r="S110" s="224"/>
      <c r="T110" s="224"/>
      <c r="U110" s="227"/>
      <c r="V110" s="230" t="e">
        <f t="shared" si="33"/>
        <v>#DIV/0!</v>
      </c>
      <c r="W110" s="224"/>
      <c r="X110" s="165"/>
      <c r="Y110" s="165"/>
    </row>
    <row r="111" spans="1:26" ht="22.5" customHeight="1" thickTop="1" thickBot="1">
      <c r="A111" s="162">
        <v>1</v>
      </c>
      <c r="B111" s="163" t="s">
        <v>156</v>
      </c>
      <c r="C111" s="163" t="s">
        <v>156</v>
      </c>
      <c r="D111" s="163" t="s">
        <v>167</v>
      </c>
      <c r="E111" s="163" t="s">
        <v>177</v>
      </c>
      <c r="F111" s="163" t="s">
        <v>230</v>
      </c>
      <c r="G111" s="163" t="s">
        <v>285</v>
      </c>
      <c r="H111" s="163"/>
      <c r="I111" s="163"/>
      <c r="J111" s="163"/>
      <c r="K111" s="164" t="s">
        <v>286</v>
      </c>
      <c r="L111" s="223">
        <f>SUM(L112:L113)</f>
        <v>0</v>
      </c>
      <c r="M111" s="223">
        <f>SUM(M112:M113)</f>
        <v>0</v>
      </c>
      <c r="N111" s="223">
        <f>SUM(N112:N113)</f>
        <v>0</v>
      </c>
      <c r="O111" s="223">
        <f t="shared" si="31"/>
        <v>0</v>
      </c>
      <c r="P111" s="223">
        <f t="shared" ref="P111:U111" si="47">SUM(P112:P113)</f>
        <v>0</v>
      </c>
      <c r="Q111" s="223">
        <f t="shared" si="47"/>
        <v>0</v>
      </c>
      <c r="R111" s="223">
        <f t="shared" si="47"/>
        <v>0</v>
      </c>
      <c r="S111" s="223">
        <f t="shared" si="47"/>
        <v>0</v>
      </c>
      <c r="T111" s="223">
        <f t="shared" si="47"/>
        <v>0</v>
      </c>
      <c r="U111" s="225">
        <f t="shared" si="47"/>
        <v>0</v>
      </c>
      <c r="V111" s="226" t="e">
        <f t="shared" si="33"/>
        <v>#DIV/0!</v>
      </c>
      <c r="W111" s="223"/>
      <c r="X111" s="165"/>
      <c r="Y111" s="165"/>
      <c r="Z111" s="172"/>
    </row>
    <row r="112" spans="1:26" ht="22.5" customHeight="1" thickTop="1" thickBot="1">
      <c r="A112" s="166">
        <v>1</v>
      </c>
      <c r="B112" s="167" t="s">
        <v>156</v>
      </c>
      <c r="C112" s="167" t="s">
        <v>156</v>
      </c>
      <c r="D112" s="167" t="s">
        <v>167</v>
      </c>
      <c r="E112" s="167" t="s">
        <v>177</v>
      </c>
      <c r="F112" s="167" t="s">
        <v>230</v>
      </c>
      <c r="G112" s="167" t="s">
        <v>285</v>
      </c>
      <c r="H112" s="167" t="s">
        <v>156</v>
      </c>
      <c r="I112" s="167"/>
      <c r="J112" s="167"/>
      <c r="K112" s="168" t="s">
        <v>287</v>
      </c>
      <c r="L112" s="224"/>
      <c r="M112" s="224"/>
      <c r="N112" s="224"/>
      <c r="O112" s="223">
        <f t="shared" si="31"/>
        <v>0</v>
      </c>
      <c r="P112" s="224"/>
      <c r="Q112" s="224"/>
      <c r="R112" s="224"/>
      <c r="S112" s="224"/>
      <c r="T112" s="224"/>
      <c r="U112" s="227"/>
      <c r="V112" s="230" t="e">
        <f t="shared" si="33"/>
        <v>#DIV/0!</v>
      </c>
      <c r="W112" s="224"/>
      <c r="X112" s="165"/>
      <c r="Y112" s="165"/>
    </row>
    <row r="113" spans="1:26" ht="22.5" customHeight="1" thickTop="1" thickBot="1">
      <c r="A113" s="166">
        <v>1</v>
      </c>
      <c r="B113" s="167" t="s">
        <v>156</v>
      </c>
      <c r="C113" s="167" t="s">
        <v>156</v>
      </c>
      <c r="D113" s="167" t="s">
        <v>167</v>
      </c>
      <c r="E113" s="167" t="s">
        <v>177</v>
      </c>
      <c r="F113" s="167" t="s">
        <v>230</v>
      </c>
      <c r="G113" s="167" t="s">
        <v>285</v>
      </c>
      <c r="H113" s="167" t="s">
        <v>165</v>
      </c>
      <c r="I113" s="167"/>
      <c r="J113" s="167"/>
      <c r="K113" s="168" t="s">
        <v>288</v>
      </c>
      <c r="L113" s="224"/>
      <c r="M113" s="224"/>
      <c r="N113" s="224"/>
      <c r="O113" s="223">
        <f t="shared" si="31"/>
        <v>0</v>
      </c>
      <c r="P113" s="224"/>
      <c r="Q113" s="224"/>
      <c r="R113" s="224"/>
      <c r="S113" s="224"/>
      <c r="T113" s="224"/>
      <c r="U113" s="227"/>
      <c r="V113" s="230" t="e">
        <f t="shared" si="33"/>
        <v>#DIV/0!</v>
      </c>
      <c r="W113" s="224"/>
      <c r="X113" s="165"/>
      <c r="Y113" s="165"/>
    </row>
    <row r="114" spans="1:26" ht="22.5" customHeight="1" thickTop="1" thickBot="1">
      <c r="A114" s="162">
        <v>1</v>
      </c>
      <c r="B114" s="163" t="s">
        <v>156</v>
      </c>
      <c r="C114" s="163" t="s">
        <v>156</v>
      </c>
      <c r="D114" s="163" t="s">
        <v>167</v>
      </c>
      <c r="E114" s="163" t="s">
        <v>177</v>
      </c>
      <c r="F114" s="163" t="s">
        <v>230</v>
      </c>
      <c r="G114" s="163" t="s">
        <v>289</v>
      </c>
      <c r="H114" s="163"/>
      <c r="I114" s="163"/>
      <c r="J114" s="163"/>
      <c r="K114" s="164" t="s">
        <v>290</v>
      </c>
      <c r="L114" s="223">
        <f>SUM(L115:L116)</f>
        <v>0</v>
      </c>
      <c r="M114" s="223">
        <f>SUM(M115:M116)</f>
        <v>0</v>
      </c>
      <c r="N114" s="223">
        <f>SUM(N115:N116)</f>
        <v>0</v>
      </c>
      <c r="O114" s="223">
        <f t="shared" si="31"/>
        <v>0</v>
      </c>
      <c r="P114" s="223">
        <f t="shared" ref="P114:U114" si="48">SUM(P115:P116)</f>
        <v>0</v>
      </c>
      <c r="Q114" s="223">
        <f t="shared" si="48"/>
        <v>0</v>
      </c>
      <c r="R114" s="223">
        <f t="shared" si="48"/>
        <v>0</v>
      </c>
      <c r="S114" s="223">
        <f t="shared" si="48"/>
        <v>0</v>
      </c>
      <c r="T114" s="223">
        <f t="shared" si="48"/>
        <v>0</v>
      </c>
      <c r="U114" s="225">
        <f t="shared" si="48"/>
        <v>0</v>
      </c>
      <c r="V114" s="226" t="e">
        <f t="shared" si="33"/>
        <v>#DIV/0!</v>
      </c>
      <c r="W114" s="223"/>
      <c r="X114" s="165"/>
      <c r="Y114" s="165"/>
      <c r="Z114" s="172"/>
    </row>
    <row r="115" spans="1:26" ht="22.5" customHeight="1" thickTop="1" thickBot="1">
      <c r="A115" s="166">
        <v>1</v>
      </c>
      <c r="B115" s="167" t="s">
        <v>156</v>
      </c>
      <c r="C115" s="167" t="s">
        <v>156</v>
      </c>
      <c r="D115" s="167" t="s">
        <v>167</v>
      </c>
      <c r="E115" s="167" t="s">
        <v>177</v>
      </c>
      <c r="F115" s="167" t="s">
        <v>230</v>
      </c>
      <c r="G115" s="167" t="s">
        <v>289</v>
      </c>
      <c r="H115" s="167" t="s">
        <v>156</v>
      </c>
      <c r="I115" s="167"/>
      <c r="J115" s="167"/>
      <c r="K115" s="168" t="s">
        <v>291</v>
      </c>
      <c r="L115" s="224"/>
      <c r="M115" s="224"/>
      <c r="N115" s="224"/>
      <c r="O115" s="223">
        <f t="shared" si="31"/>
        <v>0</v>
      </c>
      <c r="P115" s="224"/>
      <c r="Q115" s="224"/>
      <c r="R115" s="224"/>
      <c r="S115" s="224"/>
      <c r="T115" s="224"/>
      <c r="U115" s="227"/>
      <c r="V115" s="230" t="e">
        <f t="shared" si="33"/>
        <v>#DIV/0!</v>
      </c>
      <c r="W115" s="224"/>
      <c r="X115" s="165"/>
      <c r="Y115" s="165"/>
    </row>
    <row r="116" spans="1:26" ht="22.5" customHeight="1" thickTop="1" thickBot="1">
      <c r="A116" s="166">
        <v>1</v>
      </c>
      <c r="B116" s="167" t="s">
        <v>156</v>
      </c>
      <c r="C116" s="167" t="s">
        <v>156</v>
      </c>
      <c r="D116" s="167" t="s">
        <v>167</v>
      </c>
      <c r="E116" s="167" t="s">
        <v>177</v>
      </c>
      <c r="F116" s="167" t="s">
        <v>230</v>
      </c>
      <c r="G116" s="167" t="s">
        <v>289</v>
      </c>
      <c r="H116" s="167" t="s">
        <v>165</v>
      </c>
      <c r="I116" s="167"/>
      <c r="J116" s="167"/>
      <c r="K116" s="168" t="s">
        <v>292</v>
      </c>
      <c r="L116" s="224"/>
      <c r="M116" s="224"/>
      <c r="N116" s="224"/>
      <c r="O116" s="223">
        <f t="shared" si="31"/>
        <v>0</v>
      </c>
      <c r="P116" s="224"/>
      <c r="Q116" s="224"/>
      <c r="R116" s="224"/>
      <c r="S116" s="224"/>
      <c r="T116" s="224"/>
      <c r="U116" s="227"/>
      <c r="V116" s="230" t="e">
        <f t="shared" si="33"/>
        <v>#DIV/0!</v>
      </c>
      <c r="W116" s="224"/>
      <c r="X116" s="165"/>
      <c r="Y116" s="165"/>
    </row>
    <row r="117" spans="1:26" s="206" customFormat="1" ht="22.5" customHeight="1" thickTop="1" thickBot="1">
      <c r="A117" s="158">
        <v>1</v>
      </c>
      <c r="B117" s="158" t="s">
        <v>156</v>
      </c>
      <c r="C117" s="158" t="s">
        <v>156</v>
      </c>
      <c r="D117" s="159" t="s">
        <v>167</v>
      </c>
      <c r="E117" s="159" t="s">
        <v>177</v>
      </c>
      <c r="F117" s="159" t="s">
        <v>250</v>
      </c>
      <c r="G117" s="169"/>
      <c r="H117" s="159"/>
      <c r="I117" s="159"/>
      <c r="J117" s="159"/>
      <c r="K117" s="160" t="s">
        <v>293</v>
      </c>
      <c r="L117" s="220">
        <f>+L118+L121+L124+L127+L130+L133+L136+L139+L142+L145</f>
        <v>0</v>
      </c>
      <c r="M117" s="220">
        <f>+M118+M121+M124+M127+M130+M133+M136+M139+M142+M145</f>
        <v>0</v>
      </c>
      <c r="N117" s="220">
        <f>+N118+N121+N124+N127+N130+N133+N136+N139+N142+N145</f>
        <v>0</v>
      </c>
      <c r="O117" s="220">
        <f t="shared" si="31"/>
        <v>0</v>
      </c>
      <c r="P117" s="220">
        <f t="shared" ref="P117:U117" si="49">+P118+P121+P124+P127+P130+P133+P136+P139+P142+P145</f>
        <v>0</v>
      </c>
      <c r="Q117" s="220">
        <f t="shared" si="49"/>
        <v>0</v>
      </c>
      <c r="R117" s="220">
        <f t="shared" si="49"/>
        <v>0</v>
      </c>
      <c r="S117" s="220">
        <f t="shared" si="49"/>
        <v>0</v>
      </c>
      <c r="T117" s="220">
        <f t="shared" si="49"/>
        <v>0</v>
      </c>
      <c r="U117" s="221">
        <f t="shared" si="49"/>
        <v>0</v>
      </c>
      <c r="V117" s="222" t="e">
        <f t="shared" si="33"/>
        <v>#DIV/0!</v>
      </c>
      <c r="W117" s="220"/>
      <c r="X117" s="158"/>
      <c r="Y117" s="158"/>
      <c r="Z117" s="172"/>
    </row>
    <row r="118" spans="1:26" ht="22.5" customHeight="1" thickTop="1" thickBot="1">
      <c r="A118" s="162">
        <v>1</v>
      </c>
      <c r="B118" s="163" t="s">
        <v>156</v>
      </c>
      <c r="C118" s="163" t="s">
        <v>156</v>
      </c>
      <c r="D118" s="163" t="s">
        <v>167</v>
      </c>
      <c r="E118" s="163" t="s">
        <v>177</v>
      </c>
      <c r="F118" s="163" t="s">
        <v>250</v>
      </c>
      <c r="G118" s="163" t="s">
        <v>254</v>
      </c>
      <c r="H118" s="163"/>
      <c r="I118" s="163"/>
      <c r="J118" s="163"/>
      <c r="K118" s="164" t="s">
        <v>255</v>
      </c>
      <c r="L118" s="223">
        <f>SUM(L119:L120)</f>
        <v>0</v>
      </c>
      <c r="M118" s="223">
        <f t="shared" ref="M118:U118" si="50">SUM(M119:M120)</f>
        <v>0</v>
      </c>
      <c r="N118" s="223">
        <f t="shared" si="50"/>
        <v>0</v>
      </c>
      <c r="O118" s="223">
        <f t="shared" si="31"/>
        <v>0</v>
      </c>
      <c r="P118" s="223">
        <f t="shared" si="50"/>
        <v>0</v>
      </c>
      <c r="Q118" s="223">
        <f t="shared" si="50"/>
        <v>0</v>
      </c>
      <c r="R118" s="223">
        <f t="shared" si="50"/>
        <v>0</v>
      </c>
      <c r="S118" s="223">
        <f t="shared" si="50"/>
        <v>0</v>
      </c>
      <c r="T118" s="223">
        <f t="shared" si="50"/>
        <v>0</v>
      </c>
      <c r="U118" s="225">
        <f t="shared" si="50"/>
        <v>0</v>
      </c>
      <c r="V118" s="226" t="e">
        <f t="shared" si="33"/>
        <v>#DIV/0!</v>
      </c>
      <c r="W118" s="223"/>
      <c r="X118" s="165"/>
      <c r="Y118" s="165"/>
      <c r="Z118" s="172"/>
    </row>
    <row r="119" spans="1:26" ht="22.5" customHeight="1" thickTop="1" thickBot="1">
      <c r="A119" s="166">
        <v>1</v>
      </c>
      <c r="B119" s="167" t="s">
        <v>156</v>
      </c>
      <c r="C119" s="167" t="s">
        <v>156</v>
      </c>
      <c r="D119" s="167" t="s">
        <v>167</v>
      </c>
      <c r="E119" s="167" t="s">
        <v>177</v>
      </c>
      <c r="F119" s="167" t="s">
        <v>250</v>
      </c>
      <c r="G119" s="167" t="s">
        <v>254</v>
      </c>
      <c r="H119" s="167" t="s">
        <v>156</v>
      </c>
      <c r="I119" s="167"/>
      <c r="J119" s="167"/>
      <c r="K119" s="168" t="s">
        <v>256</v>
      </c>
      <c r="L119" s="224"/>
      <c r="M119" s="224"/>
      <c r="N119" s="224"/>
      <c r="O119" s="223">
        <f t="shared" si="31"/>
        <v>0</v>
      </c>
      <c r="P119" s="224"/>
      <c r="Q119" s="224"/>
      <c r="R119" s="224"/>
      <c r="S119" s="224"/>
      <c r="T119" s="224"/>
      <c r="U119" s="227"/>
      <c r="V119" s="230" t="e">
        <f t="shared" si="33"/>
        <v>#DIV/0!</v>
      </c>
      <c r="W119" s="224"/>
      <c r="X119" s="165"/>
      <c r="Y119" s="165"/>
    </row>
    <row r="120" spans="1:26" ht="22.5" customHeight="1" thickTop="1" thickBot="1">
      <c r="A120" s="166">
        <v>1</v>
      </c>
      <c r="B120" s="167" t="s">
        <v>156</v>
      </c>
      <c r="C120" s="167" t="s">
        <v>156</v>
      </c>
      <c r="D120" s="167" t="s">
        <v>167</v>
      </c>
      <c r="E120" s="167" t="s">
        <v>177</v>
      </c>
      <c r="F120" s="167" t="s">
        <v>250</v>
      </c>
      <c r="G120" s="167" t="s">
        <v>254</v>
      </c>
      <c r="H120" s="167" t="s">
        <v>165</v>
      </c>
      <c r="I120" s="167"/>
      <c r="J120" s="167"/>
      <c r="K120" s="168" t="s">
        <v>294</v>
      </c>
      <c r="L120" s="224"/>
      <c r="M120" s="224"/>
      <c r="N120" s="224"/>
      <c r="O120" s="223">
        <f t="shared" si="31"/>
        <v>0</v>
      </c>
      <c r="P120" s="224"/>
      <c r="Q120" s="224"/>
      <c r="R120" s="224"/>
      <c r="S120" s="224"/>
      <c r="T120" s="224"/>
      <c r="U120" s="227"/>
      <c r="V120" s="230" t="e">
        <f t="shared" si="33"/>
        <v>#DIV/0!</v>
      </c>
      <c r="W120" s="224"/>
      <c r="X120" s="165"/>
      <c r="Y120" s="165"/>
    </row>
    <row r="121" spans="1:26" ht="22.5" customHeight="1" thickTop="1" thickBot="1">
      <c r="A121" s="162">
        <v>1</v>
      </c>
      <c r="B121" s="163" t="s">
        <v>156</v>
      </c>
      <c r="C121" s="163" t="s">
        <v>156</v>
      </c>
      <c r="D121" s="163" t="s">
        <v>167</v>
      </c>
      <c r="E121" s="163" t="s">
        <v>177</v>
      </c>
      <c r="F121" s="163" t="s">
        <v>250</v>
      </c>
      <c r="G121" s="163" t="s">
        <v>158</v>
      </c>
      <c r="H121" s="163"/>
      <c r="I121" s="163"/>
      <c r="J121" s="163"/>
      <c r="K121" s="164" t="s">
        <v>258</v>
      </c>
      <c r="L121" s="223">
        <f>SUM(L122:L123)</f>
        <v>0</v>
      </c>
      <c r="M121" s="223">
        <f>SUM(M122:M123)</f>
        <v>0</v>
      </c>
      <c r="N121" s="223">
        <f>SUM(N122:N123)</f>
        <v>0</v>
      </c>
      <c r="O121" s="223">
        <f t="shared" si="31"/>
        <v>0</v>
      </c>
      <c r="P121" s="223">
        <f t="shared" ref="P121:U121" si="51">SUM(P122:P123)</f>
        <v>0</v>
      </c>
      <c r="Q121" s="223">
        <f t="shared" si="51"/>
        <v>0</v>
      </c>
      <c r="R121" s="223">
        <f t="shared" si="51"/>
        <v>0</v>
      </c>
      <c r="S121" s="223">
        <f t="shared" si="51"/>
        <v>0</v>
      </c>
      <c r="T121" s="223">
        <f t="shared" si="51"/>
        <v>0</v>
      </c>
      <c r="U121" s="225">
        <f t="shared" si="51"/>
        <v>0</v>
      </c>
      <c r="V121" s="226" t="e">
        <f t="shared" si="33"/>
        <v>#DIV/0!</v>
      </c>
      <c r="W121" s="223"/>
      <c r="X121" s="165"/>
      <c r="Y121" s="165"/>
      <c r="Z121" s="172"/>
    </row>
    <row r="122" spans="1:26" ht="22.5" customHeight="1" thickTop="1" thickBot="1">
      <c r="A122" s="166">
        <v>1</v>
      </c>
      <c r="B122" s="167" t="s">
        <v>156</v>
      </c>
      <c r="C122" s="167" t="s">
        <v>156</v>
      </c>
      <c r="D122" s="167" t="s">
        <v>167</v>
      </c>
      <c r="E122" s="167" t="s">
        <v>177</v>
      </c>
      <c r="F122" s="167" t="s">
        <v>250</v>
      </c>
      <c r="G122" s="167" t="s">
        <v>158</v>
      </c>
      <c r="H122" s="167" t="s">
        <v>156</v>
      </c>
      <c r="I122" s="167"/>
      <c r="J122" s="167"/>
      <c r="K122" s="168" t="s">
        <v>259</v>
      </c>
      <c r="L122" s="224"/>
      <c r="M122" s="224"/>
      <c r="N122" s="224"/>
      <c r="O122" s="223">
        <f t="shared" si="31"/>
        <v>0</v>
      </c>
      <c r="P122" s="224"/>
      <c r="Q122" s="224"/>
      <c r="R122" s="224"/>
      <c r="S122" s="224"/>
      <c r="T122" s="224"/>
      <c r="U122" s="227"/>
      <c r="V122" s="230" t="e">
        <f t="shared" si="33"/>
        <v>#DIV/0!</v>
      </c>
      <c r="W122" s="224"/>
      <c r="X122" s="165"/>
      <c r="Y122" s="165"/>
    </row>
    <row r="123" spans="1:26" ht="22.5" customHeight="1" thickTop="1" thickBot="1">
      <c r="A123" s="166">
        <v>1</v>
      </c>
      <c r="B123" s="167" t="s">
        <v>156</v>
      </c>
      <c r="C123" s="167" t="s">
        <v>156</v>
      </c>
      <c r="D123" s="167" t="s">
        <v>167</v>
      </c>
      <c r="E123" s="167" t="s">
        <v>177</v>
      </c>
      <c r="F123" s="167" t="s">
        <v>250</v>
      </c>
      <c r="G123" s="167" t="s">
        <v>158</v>
      </c>
      <c r="H123" s="167" t="s">
        <v>165</v>
      </c>
      <c r="I123" s="167"/>
      <c r="J123" s="167"/>
      <c r="K123" s="168" t="s">
        <v>260</v>
      </c>
      <c r="L123" s="224"/>
      <c r="M123" s="224"/>
      <c r="N123" s="224"/>
      <c r="O123" s="223">
        <f t="shared" si="31"/>
        <v>0</v>
      </c>
      <c r="P123" s="224"/>
      <c r="Q123" s="224"/>
      <c r="R123" s="224"/>
      <c r="S123" s="224"/>
      <c r="T123" s="224"/>
      <c r="U123" s="227"/>
      <c r="V123" s="230" t="e">
        <f t="shared" si="33"/>
        <v>#DIV/0!</v>
      </c>
      <c r="W123" s="224"/>
      <c r="X123" s="165"/>
      <c r="Y123" s="165"/>
    </row>
    <row r="124" spans="1:26" ht="22.5" customHeight="1" thickTop="1" thickBot="1">
      <c r="A124" s="162">
        <v>1</v>
      </c>
      <c r="B124" s="163" t="s">
        <v>156</v>
      </c>
      <c r="C124" s="163" t="s">
        <v>156</v>
      </c>
      <c r="D124" s="163" t="s">
        <v>167</v>
      </c>
      <c r="E124" s="163" t="s">
        <v>177</v>
      </c>
      <c r="F124" s="163" t="s">
        <v>250</v>
      </c>
      <c r="G124" s="163" t="s">
        <v>167</v>
      </c>
      <c r="H124" s="163"/>
      <c r="I124" s="163"/>
      <c r="J124" s="163"/>
      <c r="K124" s="164" t="s">
        <v>261</v>
      </c>
      <c r="L124" s="223">
        <f>SUM(L125:L126)</f>
        <v>0</v>
      </c>
      <c r="M124" s="223">
        <f>SUM(M125:M126)</f>
        <v>0</v>
      </c>
      <c r="N124" s="223">
        <f>SUM(N125:N126)</f>
        <v>0</v>
      </c>
      <c r="O124" s="223">
        <f t="shared" si="31"/>
        <v>0</v>
      </c>
      <c r="P124" s="223">
        <f t="shared" ref="P124:U124" si="52">SUM(P125:P126)</f>
        <v>0</v>
      </c>
      <c r="Q124" s="223">
        <f t="shared" si="52"/>
        <v>0</v>
      </c>
      <c r="R124" s="223">
        <f t="shared" si="52"/>
        <v>0</v>
      </c>
      <c r="S124" s="223">
        <f t="shared" si="52"/>
        <v>0</v>
      </c>
      <c r="T124" s="223">
        <f t="shared" si="52"/>
        <v>0</v>
      </c>
      <c r="U124" s="225">
        <f t="shared" si="52"/>
        <v>0</v>
      </c>
      <c r="V124" s="226" t="e">
        <f t="shared" si="33"/>
        <v>#DIV/0!</v>
      </c>
      <c r="W124" s="223"/>
      <c r="X124" s="165"/>
      <c r="Y124" s="165"/>
      <c r="Z124" s="172"/>
    </row>
    <row r="125" spans="1:26" ht="22.5" customHeight="1" thickTop="1" thickBot="1">
      <c r="A125" s="166">
        <v>1</v>
      </c>
      <c r="B125" s="167" t="s">
        <v>156</v>
      </c>
      <c r="C125" s="167" t="s">
        <v>156</v>
      </c>
      <c r="D125" s="167" t="s">
        <v>167</v>
      </c>
      <c r="E125" s="167" t="s">
        <v>177</v>
      </c>
      <c r="F125" s="167" t="s">
        <v>250</v>
      </c>
      <c r="G125" s="167" t="s">
        <v>167</v>
      </c>
      <c r="H125" s="167" t="s">
        <v>156</v>
      </c>
      <c r="I125" s="167"/>
      <c r="J125" s="167"/>
      <c r="K125" s="168" t="s">
        <v>262</v>
      </c>
      <c r="L125" s="224"/>
      <c r="M125" s="224"/>
      <c r="N125" s="224"/>
      <c r="O125" s="223">
        <f t="shared" si="31"/>
        <v>0</v>
      </c>
      <c r="P125" s="224"/>
      <c r="Q125" s="224"/>
      <c r="R125" s="224"/>
      <c r="S125" s="224"/>
      <c r="T125" s="224"/>
      <c r="U125" s="227"/>
      <c r="V125" s="230" t="e">
        <f t="shared" si="33"/>
        <v>#DIV/0!</v>
      </c>
      <c r="W125" s="224"/>
      <c r="X125" s="165"/>
      <c r="Y125" s="165"/>
    </row>
    <row r="126" spans="1:26" ht="22.5" customHeight="1" thickTop="1" thickBot="1">
      <c r="A126" s="166">
        <v>1</v>
      </c>
      <c r="B126" s="167" t="s">
        <v>156</v>
      </c>
      <c r="C126" s="167" t="s">
        <v>156</v>
      </c>
      <c r="D126" s="167" t="s">
        <v>167</v>
      </c>
      <c r="E126" s="167" t="s">
        <v>177</v>
      </c>
      <c r="F126" s="167" t="s">
        <v>250</v>
      </c>
      <c r="G126" s="167" t="s">
        <v>167</v>
      </c>
      <c r="H126" s="167" t="s">
        <v>165</v>
      </c>
      <c r="I126" s="167"/>
      <c r="J126" s="167"/>
      <c r="K126" s="168" t="s">
        <v>263</v>
      </c>
      <c r="L126" s="224"/>
      <c r="M126" s="224"/>
      <c r="N126" s="224"/>
      <c r="O126" s="223">
        <f t="shared" si="31"/>
        <v>0</v>
      </c>
      <c r="P126" s="224"/>
      <c r="Q126" s="224"/>
      <c r="R126" s="224"/>
      <c r="S126" s="224"/>
      <c r="T126" s="224"/>
      <c r="U126" s="227"/>
      <c r="V126" s="230" t="e">
        <f t="shared" si="33"/>
        <v>#DIV/0!</v>
      </c>
      <c r="W126" s="224"/>
      <c r="X126" s="165"/>
      <c r="Y126" s="165"/>
    </row>
    <row r="127" spans="1:26" ht="22.5" customHeight="1" thickTop="1" thickBot="1">
      <c r="A127" s="162">
        <v>1</v>
      </c>
      <c r="B127" s="163" t="s">
        <v>156</v>
      </c>
      <c r="C127" s="163" t="s">
        <v>156</v>
      </c>
      <c r="D127" s="163" t="s">
        <v>167</v>
      </c>
      <c r="E127" s="163" t="s">
        <v>177</v>
      </c>
      <c r="F127" s="163" t="s">
        <v>250</v>
      </c>
      <c r="G127" s="163" t="s">
        <v>228</v>
      </c>
      <c r="H127" s="163"/>
      <c r="I127" s="163"/>
      <c r="J127" s="163"/>
      <c r="K127" s="164" t="s">
        <v>264</v>
      </c>
      <c r="L127" s="223">
        <f>SUM(L128:L129)</f>
        <v>0</v>
      </c>
      <c r="M127" s="223">
        <f>SUM(M128:M129)</f>
        <v>0</v>
      </c>
      <c r="N127" s="223">
        <f>SUM(N128:N129)</f>
        <v>0</v>
      </c>
      <c r="O127" s="223">
        <f t="shared" si="31"/>
        <v>0</v>
      </c>
      <c r="P127" s="223">
        <f t="shared" ref="P127:U127" si="53">SUM(P128:P129)</f>
        <v>0</v>
      </c>
      <c r="Q127" s="223">
        <f t="shared" si="53"/>
        <v>0</v>
      </c>
      <c r="R127" s="223">
        <f t="shared" si="53"/>
        <v>0</v>
      </c>
      <c r="S127" s="223">
        <f t="shared" si="53"/>
        <v>0</v>
      </c>
      <c r="T127" s="223">
        <f t="shared" si="53"/>
        <v>0</v>
      </c>
      <c r="U127" s="225">
        <f t="shared" si="53"/>
        <v>0</v>
      </c>
      <c r="V127" s="226" t="e">
        <f t="shared" si="33"/>
        <v>#DIV/0!</v>
      </c>
      <c r="W127" s="223"/>
      <c r="X127" s="165"/>
      <c r="Y127" s="165"/>
      <c r="Z127" s="172"/>
    </row>
    <row r="128" spans="1:26" ht="22.5" customHeight="1" thickTop="1" thickBot="1">
      <c r="A128" s="166">
        <v>1</v>
      </c>
      <c r="B128" s="167" t="s">
        <v>156</v>
      </c>
      <c r="C128" s="167" t="s">
        <v>156</v>
      </c>
      <c r="D128" s="167" t="s">
        <v>167</v>
      </c>
      <c r="E128" s="167" t="s">
        <v>177</v>
      </c>
      <c r="F128" s="167" t="s">
        <v>250</v>
      </c>
      <c r="G128" s="167" t="s">
        <v>228</v>
      </c>
      <c r="H128" s="167" t="s">
        <v>156</v>
      </c>
      <c r="I128" s="167"/>
      <c r="J128" s="167"/>
      <c r="K128" s="168" t="s">
        <v>265</v>
      </c>
      <c r="L128" s="224"/>
      <c r="M128" s="224"/>
      <c r="N128" s="224"/>
      <c r="O128" s="223">
        <f t="shared" si="31"/>
        <v>0</v>
      </c>
      <c r="P128" s="224"/>
      <c r="Q128" s="224"/>
      <c r="R128" s="224"/>
      <c r="S128" s="224"/>
      <c r="T128" s="224"/>
      <c r="U128" s="227"/>
      <c r="V128" s="230" t="e">
        <f t="shared" si="33"/>
        <v>#DIV/0!</v>
      </c>
      <c r="W128" s="224"/>
      <c r="X128" s="165"/>
      <c r="Y128" s="165"/>
    </row>
    <row r="129" spans="1:26" ht="22.5" customHeight="1" thickTop="1" thickBot="1">
      <c r="A129" s="166">
        <v>1</v>
      </c>
      <c r="B129" s="167" t="s">
        <v>156</v>
      </c>
      <c r="C129" s="167" t="s">
        <v>156</v>
      </c>
      <c r="D129" s="167" t="s">
        <v>167</v>
      </c>
      <c r="E129" s="167" t="s">
        <v>177</v>
      </c>
      <c r="F129" s="167" t="s">
        <v>250</v>
      </c>
      <c r="G129" s="167" t="s">
        <v>228</v>
      </c>
      <c r="H129" s="167" t="s">
        <v>165</v>
      </c>
      <c r="I129" s="167"/>
      <c r="J129" s="167"/>
      <c r="K129" s="168" t="s">
        <v>266</v>
      </c>
      <c r="L129" s="224"/>
      <c r="M129" s="224"/>
      <c r="N129" s="224"/>
      <c r="O129" s="223">
        <f t="shared" si="31"/>
        <v>0</v>
      </c>
      <c r="P129" s="224"/>
      <c r="Q129" s="224"/>
      <c r="R129" s="224"/>
      <c r="S129" s="224"/>
      <c r="T129" s="224"/>
      <c r="U129" s="227"/>
      <c r="V129" s="230" t="e">
        <f t="shared" si="33"/>
        <v>#DIV/0!</v>
      </c>
      <c r="W129" s="224"/>
      <c r="X129" s="165"/>
      <c r="Y129" s="165"/>
    </row>
    <row r="130" spans="1:26" ht="22.5" customHeight="1" thickTop="1" thickBot="1">
      <c r="A130" s="162">
        <v>1</v>
      </c>
      <c r="B130" s="163" t="s">
        <v>156</v>
      </c>
      <c r="C130" s="163" t="s">
        <v>156</v>
      </c>
      <c r="D130" s="163" t="s">
        <v>167</v>
      </c>
      <c r="E130" s="163" t="s">
        <v>177</v>
      </c>
      <c r="F130" s="163" t="s">
        <v>250</v>
      </c>
      <c r="G130" s="163" t="s">
        <v>235</v>
      </c>
      <c r="H130" s="163"/>
      <c r="I130" s="163"/>
      <c r="J130" s="163"/>
      <c r="K130" s="164" t="s">
        <v>267</v>
      </c>
      <c r="L130" s="223">
        <f>SUM(L131:L132)</f>
        <v>0</v>
      </c>
      <c r="M130" s="223">
        <f>SUM(M131:M132)</f>
        <v>0</v>
      </c>
      <c r="N130" s="223">
        <f>SUM(N131:N132)</f>
        <v>0</v>
      </c>
      <c r="O130" s="223">
        <f t="shared" si="31"/>
        <v>0</v>
      </c>
      <c r="P130" s="223">
        <f t="shared" ref="P130:U130" si="54">SUM(P131:P132)</f>
        <v>0</v>
      </c>
      <c r="Q130" s="223">
        <f t="shared" si="54"/>
        <v>0</v>
      </c>
      <c r="R130" s="223">
        <f t="shared" si="54"/>
        <v>0</v>
      </c>
      <c r="S130" s="223">
        <f t="shared" si="54"/>
        <v>0</v>
      </c>
      <c r="T130" s="223">
        <f t="shared" si="54"/>
        <v>0</v>
      </c>
      <c r="U130" s="225">
        <f t="shared" si="54"/>
        <v>0</v>
      </c>
      <c r="V130" s="226" t="e">
        <f t="shared" si="33"/>
        <v>#DIV/0!</v>
      </c>
      <c r="W130" s="223"/>
      <c r="X130" s="165"/>
      <c r="Y130" s="165"/>
      <c r="Z130" s="172"/>
    </row>
    <row r="131" spans="1:26" ht="22.5" customHeight="1" thickTop="1" thickBot="1">
      <c r="A131" s="166">
        <v>1</v>
      </c>
      <c r="B131" s="167" t="s">
        <v>156</v>
      </c>
      <c r="C131" s="167" t="s">
        <v>156</v>
      </c>
      <c r="D131" s="167" t="s">
        <v>167</v>
      </c>
      <c r="E131" s="167" t="s">
        <v>177</v>
      </c>
      <c r="F131" s="167" t="s">
        <v>250</v>
      </c>
      <c r="G131" s="167" t="s">
        <v>235</v>
      </c>
      <c r="H131" s="167" t="s">
        <v>156</v>
      </c>
      <c r="I131" s="167"/>
      <c r="J131" s="167"/>
      <c r="K131" s="168" t="s">
        <v>268</v>
      </c>
      <c r="L131" s="224"/>
      <c r="M131" s="224"/>
      <c r="N131" s="224"/>
      <c r="O131" s="223">
        <f t="shared" si="31"/>
        <v>0</v>
      </c>
      <c r="P131" s="224"/>
      <c r="Q131" s="224"/>
      <c r="R131" s="224"/>
      <c r="S131" s="224"/>
      <c r="T131" s="224"/>
      <c r="U131" s="227"/>
      <c r="V131" s="230" t="e">
        <f t="shared" si="33"/>
        <v>#DIV/0!</v>
      </c>
      <c r="W131" s="224"/>
      <c r="X131" s="165"/>
      <c r="Y131" s="165"/>
    </row>
    <row r="132" spans="1:26" ht="22.5" customHeight="1" thickTop="1" thickBot="1">
      <c r="A132" s="166">
        <v>1</v>
      </c>
      <c r="B132" s="167" t="s">
        <v>156</v>
      </c>
      <c r="C132" s="167" t="s">
        <v>156</v>
      </c>
      <c r="D132" s="167" t="s">
        <v>167</v>
      </c>
      <c r="E132" s="167" t="s">
        <v>177</v>
      </c>
      <c r="F132" s="167" t="s">
        <v>250</v>
      </c>
      <c r="G132" s="167" t="s">
        <v>235</v>
      </c>
      <c r="H132" s="167" t="s">
        <v>165</v>
      </c>
      <c r="I132" s="167"/>
      <c r="J132" s="167"/>
      <c r="K132" s="168" t="s">
        <v>269</v>
      </c>
      <c r="L132" s="224"/>
      <c r="M132" s="224"/>
      <c r="N132" s="224"/>
      <c r="O132" s="223">
        <f t="shared" si="31"/>
        <v>0</v>
      </c>
      <c r="P132" s="224"/>
      <c r="Q132" s="224"/>
      <c r="R132" s="224"/>
      <c r="S132" s="224"/>
      <c r="T132" s="224"/>
      <c r="U132" s="227"/>
      <c r="V132" s="230" t="e">
        <f t="shared" si="33"/>
        <v>#DIV/0!</v>
      </c>
      <c r="W132" s="224"/>
      <c r="X132" s="165"/>
      <c r="Y132" s="165"/>
    </row>
    <row r="133" spans="1:26" ht="22.5" customHeight="1" thickTop="1" thickBot="1">
      <c r="A133" s="162">
        <v>1</v>
      </c>
      <c r="B133" s="163" t="s">
        <v>156</v>
      </c>
      <c r="C133" s="163" t="s">
        <v>156</v>
      </c>
      <c r="D133" s="163" t="s">
        <v>167</v>
      </c>
      <c r="E133" s="163" t="s">
        <v>177</v>
      </c>
      <c r="F133" s="163" t="s">
        <v>250</v>
      </c>
      <c r="G133" s="163" t="s">
        <v>177</v>
      </c>
      <c r="H133" s="163"/>
      <c r="I133" s="163"/>
      <c r="J133" s="163"/>
      <c r="K133" s="164" t="s">
        <v>270</v>
      </c>
      <c r="L133" s="223">
        <f>SUM(L134:L135)</f>
        <v>0</v>
      </c>
      <c r="M133" s="223">
        <f>SUM(M134:M135)</f>
        <v>0</v>
      </c>
      <c r="N133" s="223">
        <f>SUM(N134:N135)</f>
        <v>0</v>
      </c>
      <c r="O133" s="223">
        <f t="shared" si="31"/>
        <v>0</v>
      </c>
      <c r="P133" s="223">
        <f t="shared" ref="P133:U133" si="55">SUM(P134:P135)</f>
        <v>0</v>
      </c>
      <c r="Q133" s="223">
        <f t="shared" si="55"/>
        <v>0</v>
      </c>
      <c r="R133" s="223">
        <f t="shared" si="55"/>
        <v>0</v>
      </c>
      <c r="S133" s="223">
        <f t="shared" si="55"/>
        <v>0</v>
      </c>
      <c r="T133" s="223">
        <f t="shared" si="55"/>
        <v>0</v>
      </c>
      <c r="U133" s="225">
        <f t="shared" si="55"/>
        <v>0</v>
      </c>
      <c r="V133" s="226" t="e">
        <f t="shared" si="33"/>
        <v>#DIV/0!</v>
      </c>
      <c r="W133" s="223"/>
      <c r="X133" s="165"/>
      <c r="Y133" s="165"/>
      <c r="Z133" s="172"/>
    </row>
    <row r="134" spans="1:26" ht="22.5" customHeight="1" thickTop="1" thickBot="1">
      <c r="A134" s="166">
        <v>1</v>
      </c>
      <c r="B134" s="167" t="s">
        <v>156</v>
      </c>
      <c r="C134" s="167" t="s">
        <v>156</v>
      </c>
      <c r="D134" s="167" t="s">
        <v>167</v>
      </c>
      <c r="E134" s="167" t="s">
        <v>177</v>
      </c>
      <c r="F134" s="167" t="s">
        <v>250</v>
      </c>
      <c r="G134" s="167" t="s">
        <v>177</v>
      </c>
      <c r="H134" s="167" t="s">
        <v>156</v>
      </c>
      <c r="I134" s="167"/>
      <c r="J134" s="167"/>
      <c r="K134" s="168" t="s">
        <v>271</v>
      </c>
      <c r="L134" s="224"/>
      <c r="M134" s="224"/>
      <c r="N134" s="224"/>
      <c r="O134" s="223">
        <f t="shared" si="31"/>
        <v>0</v>
      </c>
      <c r="P134" s="224"/>
      <c r="Q134" s="224"/>
      <c r="R134" s="224"/>
      <c r="S134" s="224"/>
      <c r="T134" s="224"/>
      <c r="U134" s="227"/>
      <c r="V134" s="230" t="e">
        <f t="shared" si="33"/>
        <v>#DIV/0!</v>
      </c>
      <c r="W134" s="224"/>
      <c r="X134" s="165"/>
      <c r="Y134" s="165"/>
    </row>
    <row r="135" spans="1:26" ht="22.5" customHeight="1" thickTop="1" thickBot="1">
      <c r="A135" s="166">
        <v>1</v>
      </c>
      <c r="B135" s="167" t="s">
        <v>156</v>
      </c>
      <c r="C135" s="167" t="s">
        <v>156</v>
      </c>
      <c r="D135" s="167" t="s">
        <v>167</v>
      </c>
      <c r="E135" s="167" t="s">
        <v>177</v>
      </c>
      <c r="F135" s="167" t="s">
        <v>250</v>
      </c>
      <c r="G135" s="167" t="s">
        <v>177</v>
      </c>
      <c r="H135" s="167" t="s">
        <v>165</v>
      </c>
      <c r="I135" s="167"/>
      <c r="J135" s="167"/>
      <c r="K135" s="168" t="s">
        <v>272</v>
      </c>
      <c r="L135" s="224"/>
      <c r="M135" s="224"/>
      <c r="N135" s="224"/>
      <c r="O135" s="223">
        <f t="shared" si="31"/>
        <v>0</v>
      </c>
      <c r="P135" s="224"/>
      <c r="Q135" s="224"/>
      <c r="R135" s="224"/>
      <c r="S135" s="224"/>
      <c r="T135" s="224"/>
      <c r="U135" s="227"/>
      <c r="V135" s="230" t="e">
        <f t="shared" si="33"/>
        <v>#DIV/0!</v>
      </c>
      <c r="W135" s="224"/>
      <c r="X135" s="165"/>
      <c r="Y135" s="165"/>
    </row>
    <row r="136" spans="1:26" ht="22.5" customHeight="1" thickTop="1" thickBot="1">
      <c r="A136" s="162">
        <v>1</v>
      </c>
      <c r="B136" s="163" t="s">
        <v>156</v>
      </c>
      <c r="C136" s="163" t="s">
        <v>156</v>
      </c>
      <c r="D136" s="163" t="s">
        <v>167</v>
      </c>
      <c r="E136" s="163" t="s">
        <v>177</v>
      </c>
      <c r="F136" s="163" t="s">
        <v>250</v>
      </c>
      <c r="G136" s="163" t="s">
        <v>273</v>
      </c>
      <c r="H136" s="163"/>
      <c r="I136" s="163"/>
      <c r="J136" s="163"/>
      <c r="K136" s="164" t="s">
        <v>274</v>
      </c>
      <c r="L136" s="223">
        <f>SUM(L137:L138)</f>
        <v>0</v>
      </c>
      <c r="M136" s="223">
        <f>SUM(M137:M138)</f>
        <v>0</v>
      </c>
      <c r="N136" s="223">
        <f>SUM(N137:N138)</f>
        <v>0</v>
      </c>
      <c r="O136" s="223">
        <f t="shared" ref="O136:O199" si="56">+L136+M136-N136</f>
        <v>0</v>
      </c>
      <c r="P136" s="223">
        <f t="shared" ref="P136:U136" si="57">SUM(P137:P138)</f>
        <v>0</v>
      </c>
      <c r="Q136" s="223">
        <f t="shared" si="57"/>
        <v>0</v>
      </c>
      <c r="R136" s="223">
        <f t="shared" si="57"/>
        <v>0</v>
      </c>
      <c r="S136" s="223">
        <f t="shared" si="57"/>
        <v>0</v>
      </c>
      <c r="T136" s="223">
        <f t="shared" si="57"/>
        <v>0</v>
      </c>
      <c r="U136" s="225">
        <f t="shared" si="57"/>
        <v>0</v>
      </c>
      <c r="V136" s="226" t="e">
        <f t="shared" ref="V136:V199" si="58">+U136/T136</f>
        <v>#DIV/0!</v>
      </c>
      <c r="W136" s="223"/>
      <c r="X136" s="165"/>
      <c r="Y136" s="165"/>
      <c r="Z136" s="172"/>
    </row>
    <row r="137" spans="1:26" ht="22.5" customHeight="1" thickTop="1" thickBot="1">
      <c r="A137" s="166">
        <v>1</v>
      </c>
      <c r="B137" s="167" t="s">
        <v>156</v>
      </c>
      <c r="C137" s="167" t="s">
        <v>156</v>
      </c>
      <c r="D137" s="167" t="s">
        <v>167</v>
      </c>
      <c r="E137" s="167" t="s">
        <v>177</v>
      </c>
      <c r="F137" s="167" t="s">
        <v>250</v>
      </c>
      <c r="G137" s="167" t="s">
        <v>273</v>
      </c>
      <c r="H137" s="167" t="s">
        <v>156</v>
      </c>
      <c r="I137" s="167"/>
      <c r="J137" s="167"/>
      <c r="K137" s="168" t="s">
        <v>295</v>
      </c>
      <c r="L137" s="224"/>
      <c r="M137" s="224"/>
      <c r="N137" s="224"/>
      <c r="O137" s="223">
        <f t="shared" si="56"/>
        <v>0</v>
      </c>
      <c r="P137" s="224"/>
      <c r="Q137" s="224"/>
      <c r="R137" s="224"/>
      <c r="S137" s="224"/>
      <c r="T137" s="224"/>
      <c r="U137" s="227"/>
      <c r="V137" s="230" t="e">
        <f t="shared" si="58"/>
        <v>#DIV/0!</v>
      </c>
      <c r="W137" s="224"/>
      <c r="X137" s="165"/>
      <c r="Y137" s="165"/>
    </row>
    <row r="138" spans="1:26" ht="22.5" customHeight="1" thickTop="1" thickBot="1">
      <c r="A138" s="166">
        <v>1</v>
      </c>
      <c r="B138" s="167" t="s">
        <v>156</v>
      </c>
      <c r="C138" s="167" t="s">
        <v>156</v>
      </c>
      <c r="D138" s="167" t="s">
        <v>167</v>
      </c>
      <c r="E138" s="167" t="s">
        <v>177</v>
      </c>
      <c r="F138" s="167" t="s">
        <v>250</v>
      </c>
      <c r="G138" s="167" t="s">
        <v>273</v>
      </c>
      <c r="H138" s="167" t="s">
        <v>165</v>
      </c>
      <c r="I138" s="167"/>
      <c r="J138" s="167"/>
      <c r="K138" s="168" t="s">
        <v>276</v>
      </c>
      <c r="L138" s="224"/>
      <c r="M138" s="224"/>
      <c r="N138" s="224"/>
      <c r="O138" s="223">
        <f t="shared" si="56"/>
        <v>0</v>
      </c>
      <c r="P138" s="224"/>
      <c r="Q138" s="224"/>
      <c r="R138" s="224"/>
      <c r="S138" s="224"/>
      <c r="T138" s="224"/>
      <c r="U138" s="227"/>
      <c r="V138" s="230" t="e">
        <f t="shared" si="58"/>
        <v>#DIV/0!</v>
      </c>
      <c r="W138" s="224"/>
      <c r="X138" s="165"/>
      <c r="Y138" s="165"/>
    </row>
    <row r="139" spans="1:26" ht="22.5" customHeight="1" thickTop="1" thickBot="1">
      <c r="A139" s="162">
        <v>1</v>
      </c>
      <c r="B139" s="163" t="s">
        <v>156</v>
      </c>
      <c r="C139" s="163" t="s">
        <v>156</v>
      </c>
      <c r="D139" s="163" t="s">
        <v>167</v>
      </c>
      <c r="E139" s="163" t="s">
        <v>177</v>
      </c>
      <c r="F139" s="163" t="s">
        <v>250</v>
      </c>
      <c r="G139" s="163" t="s">
        <v>277</v>
      </c>
      <c r="H139" s="163"/>
      <c r="I139" s="163"/>
      <c r="J139" s="163"/>
      <c r="K139" s="164" t="s">
        <v>278</v>
      </c>
      <c r="L139" s="223">
        <f>SUM(L140:L141)</f>
        <v>0</v>
      </c>
      <c r="M139" s="223">
        <f>SUM(M140:M141)</f>
        <v>0</v>
      </c>
      <c r="N139" s="223">
        <f>SUM(N140:N141)</f>
        <v>0</v>
      </c>
      <c r="O139" s="223">
        <f t="shared" si="56"/>
        <v>0</v>
      </c>
      <c r="P139" s="223">
        <f t="shared" ref="P139:U139" si="59">SUM(P140:P141)</f>
        <v>0</v>
      </c>
      <c r="Q139" s="223">
        <f t="shared" si="59"/>
        <v>0</v>
      </c>
      <c r="R139" s="223">
        <f t="shared" si="59"/>
        <v>0</v>
      </c>
      <c r="S139" s="223">
        <f t="shared" si="59"/>
        <v>0</v>
      </c>
      <c r="T139" s="223">
        <f t="shared" si="59"/>
        <v>0</v>
      </c>
      <c r="U139" s="225">
        <f t="shared" si="59"/>
        <v>0</v>
      </c>
      <c r="V139" s="226" t="e">
        <f t="shared" si="58"/>
        <v>#DIV/0!</v>
      </c>
      <c r="W139" s="223"/>
      <c r="X139" s="165"/>
      <c r="Y139" s="165"/>
      <c r="Z139" s="172"/>
    </row>
    <row r="140" spans="1:26" ht="22.5" customHeight="1" thickTop="1" thickBot="1">
      <c r="A140" s="166">
        <v>1</v>
      </c>
      <c r="B140" s="167" t="s">
        <v>156</v>
      </c>
      <c r="C140" s="167" t="s">
        <v>156</v>
      </c>
      <c r="D140" s="167" t="s">
        <v>167</v>
      </c>
      <c r="E140" s="167" t="s">
        <v>177</v>
      </c>
      <c r="F140" s="167" t="s">
        <v>250</v>
      </c>
      <c r="G140" s="167" t="s">
        <v>277</v>
      </c>
      <c r="H140" s="167" t="s">
        <v>156</v>
      </c>
      <c r="I140" s="167"/>
      <c r="J140" s="167"/>
      <c r="K140" s="168" t="s">
        <v>280</v>
      </c>
      <c r="L140" s="224"/>
      <c r="M140" s="224"/>
      <c r="N140" s="224"/>
      <c r="O140" s="223">
        <f t="shared" si="56"/>
        <v>0</v>
      </c>
      <c r="P140" s="224"/>
      <c r="Q140" s="224"/>
      <c r="R140" s="224"/>
      <c r="S140" s="224"/>
      <c r="T140" s="224"/>
      <c r="U140" s="227"/>
      <c r="V140" s="230" t="e">
        <f t="shared" si="58"/>
        <v>#DIV/0!</v>
      </c>
      <c r="W140" s="224"/>
      <c r="X140" s="165"/>
      <c r="Y140" s="165"/>
    </row>
    <row r="141" spans="1:26" ht="22.5" customHeight="1" thickTop="1" thickBot="1">
      <c r="A141" s="166">
        <v>1</v>
      </c>
      <c r="B141" s="167" t="s">
        <v>156</v>
      </c>
      <c r="C141" s="167" t="s">
        <v>156</v>
      </c>
      <c r="D141" s="167" t="s">
        <v>167</v>
      </c>
      <c r="E141" s="167" t="s">
        <v>177</v>
      </c>
      <c r="F141" s="167" t="s">
        <v>250</v>
      </c>
      <c r="G141" s="167" t="s">
        <v>277</v>
      </c>
      <c r="H141" s="167" t="s">
        <v>165</v>
      </c>
      <c r="I141" s="167"/>
      <c r="J141" s="167"/>
      <c r="K141" s="168" t="s">
        <v>279</v>
      </c>
      <c r="L141" s="224"/>
      <c r="M141" s="224"/>
      <c r="N141" s="224"/>
      <c r="O141" s="223">
        <f t="shared" si="56"/>
        <v>0</v>
      </c>
      <c r="P141" s="224"/>
      <c r="Q141" s="224"/>
      <c r="R141" s="224"/>
      <c r="S141" s="224"/>
      <c r="T141" s="224"/>
      <c r="U141" s="227"/>
      <c r="V141" s="230" t="e">
        <f t="shared" si="58"/>
        <v>#DIV/0!</v>
      </c>
      <c r="W141" s="224"/>
      <c r="X141" s="165"/>
      <c r="Y141" s="165"/>
    </row>
    <row r="142" spans="1:26" ht="22.5" customHeight="1" thickTop="1" thickBot="1">
      <c r="A142" s="162">
        <v>1</v>
      </c>
      <c r="B142" s="163" t="s">
        <v>156</v>
      </c>
      <c r="C142" s="163" t="s">
        <v>156</v>
      </c>
      <c r="D142" s="163" t="s">
        <v>167</v>
      </c>
      <c r="E142" s="163" t="s">
        <v>177</v>
      </c>
      <c r="F142" s="163" t="s">
        <v>250</v>
      </c>
      <c r="G142" s="163" t="s">
        <v>281</v>
      </c>
      <c r="H142" s="163"/>
      <c r="I142" s="163"/>
      <c r="J142" s="163"/>
      <c r="K142" s="164" t="s">
        <v>282</v>
      </c>
      <c r="L142" s="223">
        <f>SUM(L143:L144)</f>
        <v>0</v>
      </c>
      <c r="M142" s="223">
        <f>SUM(M143:M144)</f>
        <v>0</v>
      </c>
      <c r="N142" s="223">
        <f>SUM(N143:N144)</f>
        <v>0</v>
      </c>
      <c r="O142" s="223">
        <f t="shared" si="56"/>
        <v>0</v>
      </c>
      <c r="P142" s="223">
        <f t="shared" ref="P142:U142" si="60">SUM(P143:P144)</f>
        <v>0</v>
      </c>
      <c r="Q142" s="223">
        <f t="shared" si="60"/>
        <v>0</v>
      </c>
      <c r="R142" s="223">
        <f t="shared" si="60"/>
        <v>0</v>
      </c>
      <c r="S142" s="223">
        <f t="shared" si="60"/>
        <v>0</v>
      </c>
      <c r="T142" s="223">
        <f t="shared" si="60"/>
        <v>0</v>
      </c>
      <c r="U142" s="225">
        <f t="shared" si="60"/>
        <v>0</v>
      </c>
      <c r="V142" s="226" t="e">
        <f t="shared" si="58"/>
        <v>#DIV/0!</v>
      </c>
      <c r="W142" s="223"/>
      <c r="X142" s="165"/>
      <c r="Y142" s="165"/>
      <c r="Z142" s="172"/>
    </row>
    <row r="143" spans="1:26" ht="22.5" customHeight="1" thickTop="1" thickBot="1">
      <c r="A143" s="166">
        <v>1</v>
      </c>
      <c r="B143" s="167" t="s">
        <v>156</v>
      </c>
      <c r="C143" s="167" t="s">
        <v>156</v>
      </c>
      <c r="D143" s="167" t="s">
        <v>167</v>
      </c>
      <c r="E143" s="167" t="s">
        <v>177</v>
      </c>
      <c r="F143" s="167" t="s">
        <v>250</v>
      </c>
      <c r="G143" s="167" t="s">
        <v>281</v>
      </c>
      <c r="H143" s="167" t="s">
        <v>156</v>
      </c>
      <c r="I143" s="167"/>
      <c r="J143" s="167"/>
      <c r="K143" s="168" t="s">
        <v>283</v>
      </c>
      <c r="L143" s="224"/>
      <c r="M143" s="224"/>
      <c r="N143" s="224"/>
      <c r="O143" s="223">
        <f t="shared" si="56"/>
        <v>0</v>
      </c>
      <c r="P143" s="224"/>
      <c r="Q143" s="224"/>
      <c r="R143" s="224"/>
      <c r="S143" s="224"/>
      <c r="T143" s="224"/>
      <c r="U143" s="227"/>
      <c r="V143" s="230" t="e">
        <f t="shared" si="58"/>
        <v>#DIV/0!</v>
      </c>
      <c r="W143" s="224"/>
      <c r="X143" s="165"/>
      <c r="Y143" s="165"/>
    </row>
    <row r="144" spans="1:26" ht="22.5" customHeight="1" thickTop="1" thickBot="1">
      <c r="A144" s="166">
        <v>1</v>
      </c>
      <c r="B144" s="167" t="s">
        <v>156</v>
      </c>
      <c r="C144" s="167" t="s">
        <v>156</v>
      </c>
      <c r="D144" s="167" t="s">
        <v>167</v>
      </c>
      <c r="E144" s="167" t="s">
        <v>177</v>
      </c>
      <c r="F144" s="167" t="s">
        <v>250</v>
      </c>
      <c r="G144" s="167" t="s">
        <v>281</v>
      </c>
      <c r="H144" s="167" t="s">
        <v>165</v>
      </c>
      <c r="I144" s="167"/>
      <c r="J144" s="167"/>
      <c r="K144" s="168" t="s">
        <v>284</v>
      </c>
      <c r="L144" s="224"/>
      <c r="M144" s="224"/>
      <c r="N144" s="224"/>
      <c r="O144" s="223">
        <f t="shared" si="56"/>
        <v>0</v>
      </c>
      <c r="P144" s="224"/>
      <c r="Q144" s="224"/>
      <c r="R144" s="224"/>
      <c r="S144" s="224"/>
      <c r="T144" s="224"/>
      <c r="U144" s="227"/>
      <c r="V144" s="230" t="e">
        <f t="shared" si="58"/>
        <v>#DIV/0!</v>
      </c>
      <c r="W144" s="224"/>
      <c r="X144" s="165"/>
      <c r="Y144" s="165"/>
    </row>
    <row r="145" spans="1:26" ht="22.5" customHeight="1" thickTop="1" thickBot="1">
      <c r="A145" s="162">
        <v>1</v>
      </c>
      <c r="B145" s="163" t="s">
        <v>156</v>
      </c>
      <c r="C145" s="163" t="s">
        <v>156</v>
      </c>
      <c r="D145" s="163" t="s">
        <v>167</v>
      </c>
      <c r="E145" s="163" t="s">
        <v>177</v>
      </c>
      <c r="F145" s="163" t="s">
        <v>250</v>
      </c>
      <c r="G145" s="163" t="s">
        <v>285</v>
      </c>
      <c r="H145" s="163"/>
      <c r="I145" s="163"/>
      <c r="J145" s="163"/>
      <c r="K145" s="164" t="s">
        <v>286</v>
      </c>
      <c r="L145" s="223">
        <f>SUM(L146:L147)</f>
        <v>0</v>
      </c>
      <c r="M145" s="223">
        <f>SUM(M146:M147)</f>
        <v>0</v>
      </c>
      <c r="N145" s="223">
        <f>SUM(N146:N147)</f>
        <v>0</v>
      </c>
      <c r="O145" s="223">
        <f t="shared" si="56"/>
        <v>0</v>
      </c>
      <c r="P145" s="223">
        <f t="shared" ref="P145:U145" si="61">SUM(P146:P147)</f>
        <v>0</v>
      </c>
      <c r="Q145" s="223">
        <f t="shared" si="61"/>
        <v>0</v>
      </c>
      <c r="R145" s="223">
        <f t="shared" si="61"/>
        <v>0</v>
      </c>
      <c r="S145" s="223">
        <f t="shared" si="61"/>
        <v>0</v>
      </c>
      <c r="T145" s="223">
        <f t="shared" si="61"/>
        <v>0</v>
      </c>
      <c r="U145" s="225">
        <f t="shared" si="61"/>
        <v>0</v>
      </c>
      <c r="V145" s="226" t="e">
        <f t="shared" si="58"/>
        <v>#DIV/0!</v>
      </c>
      <c r="W145" s="223"/>
      <c r="X145" s="165"/>
      <c r="Y145" s="165"/>
      <c r="Z145" s="172"/>
    </row>
    <row r="146" spans="1:26" ht="22.5" customHeight="1" thickTop="1" thickBot="1">
      <c r="A146" s="166">
        <v>1</v>
      </c>
      <c r="B146" s="167" t="s">
        <v>156</v>
      </c>
      <c r="C146" s="167" t="s">
        <v>156</v>
      </c>
      <c r="D146" s="167" t="s">
        <v>167</v>
      </c>
      <c r="E146" s="167" t="s">
        <v>177</v>
      </c>
      <c r="F146" s="167" t="s">
        <v>250</v>
      </c>
      <c r="G146" s="167" t="s">
        <v>285</v>
      </c>
      <c r="H146" s="167" t="s">
        <v>156</v>
      </c>
      <c r="I146" s="167"/>
      <c r="J146" s="167"/>
      <c r="K146" s="168" t="s">
        <v>287</v>
      </c>
      <c r="L146" s="224"/>
      <c r="M146" s="224"/>
      <c r="N146" s="224"/>
      <c r="O146" s="223">
        <f t="shared" si="56"/>
        <v>0</v>
      </c>
      <c r="P146" s="224"/>
      <c r="Q146" s="224"/>
      <c r="R146" s="224"/>
      <c r="S146" s="224"/>
      <c r="T146" s="224"/>
      <c r="U146" s="227"/>
      <c r="V146" s="230" t="e">
        <f t="shared" si="58"/>
        <v>#DIV/0!</v>
      </c>
      <c r="W146" s="224"/>
      <c r="X146" s="165"/>
      <c r="Y146" s="165"/>
    </row>
    <row r="147" spans="1:26" ht="22.5" customHeight="1" thickTop="1" thickBot="1">
      <c r="A147" s="166">
        <v>1</v>
      </c>
      <c r="B147" s="167" t="s">
        <v>156</v>
      </c>
      <c r="C147" s="167" t="s">
        <v>156</v>
      </c>
      <c r="D147" s="167" t="s">
        <v>167</v>
      </c>
      <c r="E147" s="167" t="s">
        <v>177</v>
      </c>
      <c r="F147" s="167" t="s">
        <v>250</v>
      </c>
      <c r="G147" s="167" t="s">
        <v>285</v>
      </c>
      <c r="H147" s="167" t="s">
        <v>165</v>
      </c>
      <c r="I147" s="167"/>
      <c r="J147" s="167"/>
      <c r="K147" s="168" t="s">
        <v>288</v>
      </c>
      <c r="L147" s="224"/>
      <c r="M147" s="224"/>
      <c r="N147" s="224"/>
      <c r="O147" s="223">
        <f t="shared" si="56"/>
        <v>0</v>
      </c>
      <c r="P147" s="224"/>
      <c r="Q147" s="224"/>
      <c r="R147" s="224"/>
      <c r="S147" s="224"/>
      <c r="T147" s="224"/>
      <c r="U147" s="227"/>
      <c r="V147" s="230" t="e">
        <f t="shared" si="58"/>
        <v>#DIV/0!</v>
      </c>
      <c r="W147" s="224"/>
      <c r="X147" s="165"/>
      <c r="Y147" s="165"/>
    </row>
    <row r="148" spans="1:26" ht="22.5" customHeight="1" thickTop="1" thickBot="1">
      <c r="A148" s="153">
        <v>1</v>
      </c>
      <c r="B148" s="154" t="s">
        <v>156</v>
      </c>
      <c r="C148" s="154" t="s">
        <v>156</v>
      </c>
      <c r="D148" s="154" t="s">
        <v>167</v>
      </c>
      <c r="E148" s="154" t="s">
        <v>273</v>
      </c>
      <c r="F148" s="154"/>
      <c r="G148" s="154"/>
      <c r="H148" s="155"/>
      <c r="I148" s="155"/>
      <c r="J148" s="155"/>
      <c r="K148" s="156" t="s">
        <v>296</v>
      </c>
      <c r="L148" s="217">
        <f>+L149+L158+L163+L174+L177</f>
        <v>13563454152</v>
      </c>
      <c r="M148" s="217">
        <f>+M149+M158+M163+M174+M177</f>
        <v>0</v>
      </c>
      <c r="N148" s="217">
        <f>+N149+N158+N163+N174+N177</f>
        <v>0</v>
      </c>
      <c r="O148" s="217">
        <f t="shared" si="56"/>
        <v>13563454152</v>
      </c>
      <c r="P148" s="217">
        <f t="shared" ref="P148:U148" si="62">+P149+P158+P163+P174+P177</f>
        <v>2980341736</v>
      </c>
      <c r="Q148" s="217">
        <f t="shared" si="62"/>
        <v>10571086438</v>
      </c>
      <c r="R148" s="217">
        <f t="shared" si="62"/>
        <v>0</v>
      </c>
      <c r="S148" s="217">
        <f t="shared" si="62"/>
        <v>12025978</v>
      </c>
      <c r="T148" s="217">
        <f t="shared" si="62"/>
        <v>4526590311.3599997</v>
      </c>
      <c r="U148" s="218">
        <f t="shared" si="62"/>
        <v>4526590311.3599997</v>
      </c>
      <c r="V148" s="219">
        <f t="shared" si="58"/>
        <v>1</v>
      </c>
      <c r="W148" s="217"/>
      <c r="X148" s="153"/>
      <c r="Y148" s="154"/>
      <c r="Z148" s="171"/>
    </row>
    <row r="149" spans="1:26" s="206" customFormat="1" ht="22.5" customHeight="1" thickTop="1" thickBot="1">
      <c r="A149" s="158">
        <v>1</v>
      </c>
      <c r="B149" s="158" t="s">
        <v>156</v>
      </c>
      <c r="C149" s="158" t="s">
        <v>156</v>
      </c>
      <c r="D149" s="159" t="s">
        <v>167</v>
      </c>
      <c r="E149" s="159" t="s">
        <v>273</v>
      </c>
      <c r="F149" s="159" t="s">
        <v>297</v>
      </c>
      <c r="G149" s="169"/>
      <c r="H149" s="159"/>
      <c r="I149" s="159"/>
      <c r="J149" s="159"/>
      <c r="K149" s="160" t="s">
        <v>298</v>
      </c>
      <c r="L149" s="220">
        <f>+L150+L154</f>
        <v>13563454152</v>
      </c>
      <c r="M149" s="220">
        <f>+M150+M154</f>
        <v>0</v>
      </c>
      <c r="N149" s="220">
        <f>+N150+N154</f>
        <v>0</v>
      </c>
      <c r="O149" s="220">
        <f t="shared" si="56"/>
        <v>13563454152</v>
      </c>
      <c r="P149" s="220">
        <f t="shared" ref="P149:U149" si="63">+P150+P154</f>
        <v>2980341736</v>
      </c>
      <c r="Q149" s="220">
        <f t="shared" si="63"/>
        <v>10571086438</v>
      </c>
      <c r="R149" s="220">
        <f t="shared" si="63"/>
        <v>0</v>
      </c>
      <c r="S149" s="220">
        <f t="shared" si="63"/>
        <v>12025978</v>
      </c>
      <c r="T149" s="220">
        <f t="shared" si="63"/>
        <v>4526590311.3599997</v>
      </c>
      <c r="U149" s="221">
        <f t="shared" si="63"/>
        <v>4526590311.3599997</v>
      </c>
      <c r="V149" s="222">
        <f t="shared" si="58"/>
        <v>1</v>
      </c>
      <c r="W149" s="220"/>
      <c r="X149" s="158"/>
      <c r="Y149" s="158"/>
      <c r="Z149" s="172"/>
    </row>
    <row r="150" spans="1:26" ht="22.5" customHeight="1" thickTop="1" thickBot="1">
      <c r="A150" s="162">
        <v>1</v>
      </c>
      <c r="B150" s="163" t="s">
        <v>156</v>
      </c>
      <c r="C150" s="163" t="s">
        <v>156</v>
      </c>
      <c r="D150" s="163" t="s">
        <v>167</v>
      </c>
      <c r="E150" s="163" t="s">
        <v>273</v>
      </c>
      <c r="F150" s="163" t="s">
        <v>297</v>
      </c>
      <c r="G150" s="163" t="s">
        <v>158</v>
      </c>
      <c r="H150" s="163"/>
      <c r="I150" s="163"/>
      <c r="J150" s="163"/>
      <c r="K150" s="164" t="s">
        <v>299</v>
      </c>
      <c r="L150" s="223">
        <f>+L151</f>
        <v>13563454152</v>
      </c>
      <c r="M150" s="223">
        <f t="shared" ref="M150:U150" si="64">+M151</f>
        <v>0</v>
      </c>
      <c r="N150" s="223">
        <f t="shared" si="64"/>
        <v>0</v>
      </c>
      <c r="O150" s="223">
        <f t="shared" si="56"/>
        <v>13563454152</v>
      </c>
      <c r="P150" s="223">
        <f t="shared" si="64"/>
        <v>2980341736</v>
      </c>
      <c r="Q150" s="223">
        <f t="shared" si="64"/>
        <v>10571086438</v>
      </c>
      <c r="R150" s="223">
        <f t="shared" si="64"/>
        <v>0</v>
      </c>
      <c r="S150" s="223">
        <f t="shared" si="64"/>
        <v>12025978</v>
      </c>
      <c r="T150" s="223">
        <f t="shared" si="64"/>
        <v>4526590311.3599997</v>
      </c>
      <c r="U150" s="225">
        <f t="shared" si="64"/>
        <v>4526590311.3599997</v>
      </c>
      <c r="V150" s="226">
        <f t="shared" si="58"/>
        <v>1</v>
      </c>
      <c r="W150" s="223"/>
      <c r="X150" s="165"/>
      <c r="Y150" s="165"/>
      <c r="Z150" s="172"/>
    </row>
    <row r="151" spans="1:26" ht="22.5" customHeight="1" thickTop="1" thickBot="1">
      <c r="A151" s="173">
        <v>1</v>
      </c>
      <c r="B151" s="174" t="s">
        <v>156</v>
      </c>
      <c r="C151" s="174" t="s">
        <v>156</v>
      </c>
      <c r="D151" s="174" t="s">
        <v>167</v>
      </c>
      <c r="E151" s="174" t="s">
        <v>273</v>
      </c>
      <c r="F151" s="174" t="s">
        <v>297</v>
      </c>
      <c r="G151" s="174" t="s">
        <v>158</v>
      </c>
      <c r="H151" s="174" t="s">
        <v>300</v>
      </c>
      <c r="I151" s="174"/>
      <c r="J151" s="174"/>
      <c r="K151" s="176" t="s">
        <v>301</v>
      </c>
      <c r="L151" s="231">
        <f>SUM(L152:L153)</f>
        <v>13563454152</v>
      </c>
      <c r="M151" s="231">
        <f>SUM(M152:M153)</f>
        <v>0</v>
      </c>
      <c r="N151" s="231">
        <f>SUM(N152:N153)</f>
        <v>0</v>
      </c>
      <c r="O151" s="231">
        <f t="shared" si="56"/>
        <v>13563454152</v>
      </c>
      <c r="P151" s="231">
        <f t="shared" ref="P151:U151" si="65">SUM(P152:P153)</f>
        <v>2980341736</v>
      </c>
      <c r="Q151" s="231">
        <f t="shared" si="65"/>
        <v>10571086438</v>
      </c>
      <c r="R151" s="231">
        <f t="shared" si="65"/>
        <v>0</v>
      </c>
      <c r="S151" s="231">
        <f t="shared" si="65"/>
        <v>12025978</v>
      </c>
      <c r="T151" s="231">
        <f t="shared" si="65"/>
        <v>4526590311.3599997</v>
      </c>
      <c r="U151" s="232">
        <f t="shared" si="65"/>
        <v>4526590311.3599997</v>
      </c>
      <c r="V151" s="233">
        <f t="shared" si="58"/>
        <v>1</v>
      </c>
      <c r="W151" s="231"/>
      <c r="X151" s="177"/>
      <c r="Y151" s="177"/>
    </row>
    <row r="152" spans="1:26" ht="22.5" customHeight="1" thickTop="1" thickBot="1">
      <c r="A152" s="166">
        <v>1</v>
      </c>
      <c r="B152" s="167" t="s">
        <v>156</v>
      </c>
      <c r="C152" s="167" t="s">
        <v>156</v>
      </c>
      <c r="D152" s="167" t="s">
        <v>167</v>
      </c>
      <c r="E152" s="167" t="s">
        <v>273</v>
      </c>
      <c r="F152" s="167" t="s">
        <v>297</v>
      </c>
      <c r="G152" s="167" t="s">
        <v>158</v>
      </c>
      <c r="H152" s="167" t="s">
        <v>300</v>
      </c>
      <c r="I152" s="167" t="s">
        <v>156</v>
      </c>
      <c r="J152" s="167"/>
      <c r="K152" s="168" t="s">
        <v>302</v>
      </c>
      <c r="L152" s="224">
        <v>12477575347</v>
      </c>
      <c r="M152" s="224"/>
      <c r="N152" s="224"/>
      <c r="O152" s="223">
        <f t="shared" si="56"/>
        <v>12477575347</v>
      </c>
      <c r="P152" s="224">
        <v>2826872420</v>
      </c>
      <c r="Q152" s="224">
        <v>9638676949</v>
      </c>
      <c r="R152" s="224"/>
      <c r="S152" s="224">
        <v>12025978</v>
      </c>
      <c r="T152" s="227">
        <v>4305966079.3599997</v>
      </c>
      <c r="U152" s="227">
        <v>4305966079.3599997</v>
      </c>
      <c r="V152" s="230">
        <f t="shared" si="58"/>
        <v>1</v>
      </c>
      <c r="W152" s="224"/>
      <c r="X152" s="228" t="s">
        <v>870</v>
      </c>
      <c r="Y152" s="228" t="s">
        <v>858</v>
      </c>
    </row>
    <row r="153" spans="1:26" ht="22.5" customHeight="1" thickTop="1" thickBot="1">
      <c r="A153" s="166">
        <v>1</v>
      </c>
      <c r="B153" s="167" t="s">
        <v>156</v>
      </c>
      <c r="C153" s="167" t="s">
        <v>156</v>
      </c>
      <c r="D153" s="167" t="s">
        <v>167</v>
      </c>
      <c r="E153" s="167" t="s">
        <v>273</v>
      </c>
      <c r="F153" s="167" t="s">
        <v>297</v>
      </c>
      <c r="G153" s="167" t="s">
        <v>158</v>
      </c>
      <c r="H153" s="167" t="s">
        <v>300</v>
      </c>
      <c r="I153" s="167" t="s">
        <v>165</v>
      </c>
      <c r="J153" s="167"/>
      <c r="K153" s="168" t="s">
        <v>303</v>
      </c>
      <c r="L153" s="224">
        <v>1085878805</v>
      </c>
      <c r="M153" s="224"/>
      <c r="N153" s="224"/>
      <c r="O153" s="223">
        <f t="shared" si="56"/>
        <v>1085878805</v>
      </c>
      <c r="P153" s="224">
        <v>153469316</v>
      </c>
      <c r="Q153" s="224">
        <v>932409489</v>
      </c>
      <c r="R153" s="224"/>
      <c r="S153" s="224"/>
      <c r="T153" s="227">
        <v>220624232</v>
      </c>
      <c r="U153" s="227">
        <v>220624232</v>
      </c>
      <c r="V153" s="230">
        <f t="shared" si="58"/>
        <v>1</v>
      </c>
      <c r="W153" s="224"/>
      <c r="X153" s="228" t="s">
        <v>870</v>
      </c>
      <c r="Y153" s="228" t="s">
        <v>858</v>
      </c>
    </row>
    <row r="154" spans="1:26" ht="22.5" customHeight="1" thickTop="1" thickBot="1">
      <c r="A154" s="162">
        <v>1</v>
      </c>
      <c r="B154" s="163" t="s">
        <v>156</v>
      </c>
      <c r="C154" s="163" t="s">
        <v>156</v>
      </c>
      <c r="D154" s="163" t="s">
        <v>167</v>
      </c>
      <c r="E154" s="163" t="s">
        <v>273</v>
      </c>
      <c r="F154" s="163" t="s">
        <v>297</v>
      </c>
      <c r="G154" s="163" t="s">
        <v>228</v>
      </c>
      <c r="H154" s="163"/>
      <c r="I154" s="163"/>
      <c r="J154" s="163"/>
      <c r="K154" s="164" t="s">
        <v>304</v>
      </c>
      <c r="L154" s="223">
        <f>+L155</f>
        <v>0</v>
      </c>
      <c r="M154" s="223">
        <f t="shared" ref="M154:U154" si="66">+M155</f>
        <v>0</v>
      </c>
      <c r="N154" s="223">
        <f t="shared" si="66"/>
        <v>0</v>
      </c>
      <c r="O154" s="223">
        <f t="shared" si="56"/>
        <v>0</v>
      </c>
      <c r="P154" s="223">
        <f t="shared" si="66"/>
        <v>0</v>
      </c>
      <c r="Q154" s="223">
        <f t="shared" si="66"/>
        <v>0</v>
      </c>
      <c r="R154" s="223">
        <f t="shared" si="66"/>
        <v>0</v>
      </c>
      <c r="S154" s="223">
        <f t="shared" si="66"/>
        <v>0</v>
      </c>
      <c r="T154" s="223">
        <f t="shared" si="66"/>
        <v>0</v>
      </c>
      <c r="U154" s="225">
        <f t="shared" si="66"/>
        <v>0</v>
      </c>
      <c r="V154" s="226" t="e">
        <f t="shared" si="58"/>
        <v>#DIV/0!</v>
      </c>
      <c r="W154" s="223"/>
      <c r="X154" s="165"/>
      <c r="Y154" s="165"/>
      <c r="Z154" s="172"/>
    </row>
    <row r="155" spans="1:26" ht="22.5" customHeight="1" thickTop="1" thickBot="1">
      <c r="A155" s="173">
        <v>1</v>
      </c>
      <c r="B155" s="174" t="s">
        <v>156</v>
      </c>
      <c r="C155" s="174" t="s">
        <v>156</v>
      </c>
      <c r="D155" s="174" t="s">
        <v>167</v>
      </c>
      <c r="E155" s="174" t="s">
        <v>273</v>
      </c>
      <c r="F155" s="174" t="s">
        <v>297</v>
      </c>
      <c r="G155" s="174" t="s">
        <v>228</v>
      </c>
      <c r="H155" s="174" t="s">
        <v>228</v>
      </c>
      <c r="I155" s="174"/>
      <c r="J155" s="174"/>
      <c r="K155" s="176" t="s">
        <v>305</v>
      </c>
      <c r="L155" s="231">
        <f>SUM(L156:L157)</f>
        <v>0</v>
      </c>
      <c r="M155" s="231">
        <f>SUM(M156:M157)</f>
        <v>0</v>
      </c>
      <c r="N155" s="231">
        <f>SUM(N156:N157)</f>
        <v>0</v>
      </c>
      <c r="O155" s="231">
        <f t="shared" si="56"/>
        <v>0</v>
      </c>
      <c r="P155" s="231">
        <f t="shared" ref="P155:U155" si="67">SUM(P156:P157)</f>
        <v>0</v>
      </c>
      <c r="Q155" s="231">
        <f t="shared" si="67"/>
        <v>0</v>
      </c>
      <c r="R155" s="231">
        <f t="shared" si="67"/>
        <v>0</v>
      </c>
      <c r="S155" s="231">
        <f t="shared" si="67"/>
        <v>0</v>
      </c>
      <c r="T155" s="231">
        <f t="shared" si="67"/>
        <v>0</v>
      </c>
      <c r="U155" s="232">
        <f t="shared" si="67"/>
        <v>0</v>
      </c>
      <c r="V155" s="233" t="e">
        <f t="shared" si="58"/>
        <v>#DIV/0!</v>
      </c>
      <c r="W155" s="231"/>
      <c r="X155" s="177"/>
      <c r="Y155" s="177"/>
    </row>
    <row r="156" spans="1:26" ht="22.5" customHeight="1" thickTop="1" thickBot="1">
      <c r="A156" s="166">
        <v>1</v>
      </c>
      <c r="B156" s="167" t="s">
        <v>156</v>
      </c>
      <c r="C156" s="167" t="s">
        <v>156</v>
      </c>
      <c r="D156" s="167" t="s">
        <v>167</v>
      </c>
      <c r="E156" s="167" t="s">
        <v>273</v>
      </c>
      <c r="F156" s="167" t="s">
        <v>297</v>
      </c>
      <c r="G156" s="167" t="s">
        <v>228</v>
      </c>
      <c r="H156" s="167" t="s">
        <v>228</v>
      </c>
      <c r="I156" s="167" t="s">
        <v>156</v>
      </c>
      <c r="J156" s="167"/>
      <c r="K156" s="168" t="s">
        <v>306</v>
      </c>
      <c r="L156" s="224"/>
      <c r="M156" s="224"/>
      <c r="N156" s="224"/>
      <c r="O156" s="223">
        <f t="shared" si="56"/>
        <v>0</v>
      </c>
      <c r="P156" s="224"/>
      <c r="Q156" s="224"/>
      <c r="R156" s="224"/>
      <c r="S156" s="224"/>
      <c r="T156" s="224"/>
      <c r="U156" s="227"/>
      <c r="V156" s="230" t="e">
        <f t="shared" si="58"/>
        <v>#DIV/0!</v>
      </c>
      <c r="W156" s="224"/>
      <c r="X156" s="165"/>
      <c r="Y156" s="165"/>
    </row>
    <row r="157" spans="1:26" ht="22.5" customHeight="1" thickTop="1" thickBot="1">
      <c r="A157" s="166">
        <v>1</v>
      </c>
      <c r="B157" s="167" t="s">
        <v>156</v>
      </c>
      <c r="C157" s="167" t="s">
        <v>156</v>
      </c>
      <c r="D157" s="167" t="s">
        <v>167</v>
      </c>
      <c r="E157" s="167" t="s">
        <v>273</v>
      </c>
      <c r="F157" s="167" t="s">
        <v>297</v>
      </c>
      <c r="G157" s="167" t="s">
        <v>228</v>
      </c>
      <c r="H157" s="167" t="s">
        <v>228</v>
      </c>
      <c r="I157" s="167" t="s">
        <v>165</v>
      </c>
      <c r="J157" s="167"/>
      <c r="K157" s="168" t="s">
        <v>307</v>
      </c>
      <c r="L157" s="224"/>
      <c r="M157" s="224"/>
      <c r="N157" s="224"/>
      <c r="O157" s="223">
        <f t="shared" si="56"/>
        <v>0</v>
      </c>
      <c r="P157" s="224"/>
      <c r="Q157" s="224"/>
      <c r="R157" s="224"/>
      <c r="S157" s="224"/>
      <c r="T157" s="224"/>
      <c r="U157" s="227"/>
      <c r="V157" s="230" t="e">
        <f t="shared" si="58"/>
        <v>#DIV/0!</v>
      </c>
      <c r="W157" s="224"/>
      <c r="X157" s="165"/>
      <c r="Y157" s="165"/>
    </row>
    <row r="158" spans="1:26" s="206" customFormat="1" ht="22.5" customHeight="1" thickTop="1" thickBot="1">
      <c r="A158" s="158">
        <v>1</v>
      </c>
      <c r="B158" s="158">
        <v>1</v>
      </c>
      <c r="C158" s="158" t="s">
        <v>156</v>
      </c>
      <c r="D158" s="159">
        <v>2</v>
      </c>
      <c r="E158" s="159" t="s">
        <v>273</v>
      </c>
      <c r="F158" s="159" t="s">
        <v>308</v>
      </c>
      <c r="G158" s="169"/>
      <c r="H158" s="159"/>
      <c r="I158" s="159"/>
      <c r="J158" s="159"/>
      <c r="K158" s="160" t="s">
        <v>309</v>
      </c>
      <c r="L158" s="220">
        <f>+L159</f>
        <v>0</v>
      </c>
      <c r="M158" s="220">
        <f t="shared" ref="M158:U159" si="68">+M159</f>
        <v>0</v>
      </c>
      <c r="N158" s="220">
        <f t="shared" si="68"/>
        <v>0</v>
      </c>
      <c r="O158" s="220">
        <f t="shared" si="56"/>
        <v>0</v>
      </c>
      <c r="P158" s="220">
        <f t="shared" si="68"/>
        <v>0</v>
      </c>
      <c r="Q158" s="220">
        <f t="shared" si="68"/>
        <v>0</v>
      </c>
      <c r="R158" s="220">
        <f t="shared" si="68"/>
        <v>0</v>
      </c>
      <c r="S158" s="220">
        <f t="shared" si="68"/>
        <v>0</v>
      </c>
      <c r="T158" s="220">
        <f t="shared" si="68"/>
        <v>0</v>
      </c>
      <c r="U158" s="221">
        <f t="shared" si="68"/>
        <v>0</v>
      </c>
      <c r="V158" s="222" t="e">
        <f t="shared" si="58"/>
        <v>#DIV/0!</v>
      </c>
      <c r="W158" s="220"/>
      <c r="X158" s="158"/>
      <c r="Y158" s="158"/>
      <c r="Z158" s="172"/>
    </row>
    <row r="159" spans="1:26" s="206" customFormat="1" ht="22.5" customHeight="1" thickTop="1" thickBot="1">
      <c r="A159" s="162">
        <v>1</v>
      </c>
      <c r="B159" s="162">
        <v>1</v>
      </c>
      <c r="C159" s="163" t="s">
        <v>156</v>
      </c>
      <c r="D159" s="162">
        <v>2</v>
      </c>
      <c r="E159" s="163" t="s">
        <v>273</v>
      </c>
      <c r="F159" s="163" t="s">
        <v>308</v>
      </c>
      <c r="G159" s="163" t="s">
        <v>167</v>
      </c>
      <c r="H159" s="163"/>
      <c r="I159" s="163"/>
      <c r="J159" s="163"/>
      <c r="K159" s="164" t="s">
        <v>310</v>
      </c>
      <c r="L159" s="223">
        <f>+L160</f>
        <v>0</v>
      </c>
      <c r="M159" s="223">
        <f t="shared" si="68"/>
        <v>0</v>
      </c>
      <c r="N159" s="223">
        <f t="shared" si="68"/>
        <v>0</v>
      </c>
      <c r="O159" s="223">
        <f t="shared" si="56"/>
        <v>0</v>
      </c>
      <c r="P159" s="223">
        <f t="shared" si="68"/>
        <v>0</v>
      </c>
      <c r="Q159" s="223">
        <f t="shared" si="68"/>
        <v>0</v>
      </c>
      <c r="R159" s="223">
        <f t="shared" si="68"/>
        <v>0</v>
      </c>
      <c r="S159" s="223">
        <f t="shared" si="68"/>
        <v>0</v>
      </c>
      <c r="T159" s="223">
        <f t="shared" si="68"/>
        <v>0</v>
      </c>
      <c r="U159" s="225">
        <f t="shared" si="68"/>
        <v>0</v>
      </c>
      <c r="V159" s="226" t="e">
        <f t="shared" si="58"/>
        <v>#DIV/0!</v>
      </c>
      <c r="W159" s="223"/>
      <c r="X159" s="165"/>
      <c r="Y159" s="165"/>
    </row>
    <row r="160" spans="1:26" ht="22.5" customHeight="1" thickTop="1" thickBot="1">
      <c r="A160" s="173">
        <v>1</v>
      </c>
      <c r="B160" s="174">
        <v>1</v>
      </c>
      <c r="C160" s="174" t="s">
        <v>156</v>
      </c>
      <c r="D160" s="174">
        <v>2</v>
      </c>
      <c r="E160" s="174" t="s">
        <v>273</v>
      </c>
      <c r="F160" s="174" t="s">
        <v>308</v>
      </c>
      <c r="G160" s="174" t="s">
        <v>167</v>
      </c>
      <c r="H160" s="174" t="s">
        <v>228</v>
      </c>
      <c r="I160" s="174"/>
      <c r="J160" s="174"/>
      <c r="K160" s="176" t="s">
        <v>311</v>
      </c>
      <c r="L160" s="231">
        <f>SUM(L161:L162)</f>
        <v>0</v>
      </c>
      <c r="M160" s="231">
        <f>SUM(M161:M162)</f>
        <v>0</v>
      </c>
      <c r="N160" s="231">
        <f>SUM(N161:N162)</f>
        <v>0</v>
      </c>
      <c r="O160" s="231">
        <f t="shared" si="56"/>
        <v>0</v>
      </c>
      <c r="P160" s="231">
        <f t="shared" ref="P160:U160" si="69">SUM(P161:P162)</f>
        <v>0</v>
      </c>
      <c r="Q160" s="231">
        <f t="shared" si="69"/>
        <v>0</v>
      </c>
      <c r="R160" s="231">
        <f t="shared" si="69"/>
        <v>0</v>
      </c>
      <c r="S160" s="231">
        <f t="shared" si="69"/>
        <v>0</v>
      </c>
      <c r="T160" s="231">
        <f t="shared" si="69"/>
        <v>0</v>
      </c>
      <c r="U160" s="232">
        <f t="shared" si="69"/>
        <v>0</v>
      </c>
      <c r="V160" s="233" t="e">
        <f t="shared" si="58"/>
        <v>#DIV/0!</v>
      </c>
      <c r="W160" s="231"/>
      <c r="X160" s="177"/>
      <c r="Y160" s="177"/>
      <c r="Z160" s="172"/>
    </row>
    <row r="161" spans="1:26" ht="22.5" customHeight="1" thickTop="1" thickBot="1">
      <c r="A161" s="166">
        <v>1</v>
      </c>
      <c r="B161" s="166">
        <v>1</v>
      </c>
      <c r="C161" s="167" t="s">
        <v>156</v>
      </c>
      <c r="D161" s="166">
        <v>2</v>
      </c>
      <c r="E161" s="167" t="s">
        <v>273</v>
      </c>
      <c r="F161" s="167" t="s">
        <v>308</v>
      </c>
      <c r="G161" s="167" t="s">
        <v>167</v>
      </c>
      <c r="H161" s="167" t="s">
        <v>228</v>
      </c>
      <c r="I161" s="167" t="s">
        <v>156</v>
      </c>
      <c r="J161" s="167"/>
      <c r="K161" s="168" t="s">
        <v>312</v>
      </c>
      <c r="L161" s="224"/>
      <c r="M161" s="224"/>
      <c r="N161" s="224"/>
      <c r="O161" s="223">
        <f t="shared" si="56"/>
        <v>0</v>
      </c>
      <c r="P161" s="224"/>
      <c r="Q161" s="224"/>
      <c r="R161" s="224"/>
      <c r="S161" s="224"/>
      <c r="T161" s="224"/>
      <c r="U161" s="227"/>
      <c r="V161" s="230" t="e">
        <f t="shared" si="58"/>
        <v>#DIV/0!</v>
      </c>
      <c r="W161" s="224"/>
      <c r="X161" s="165"/>
      <c r="Y161" s="165"/>
    </row>
    <row r="162" spans="1:26" ht="22.5" customHeight="1" thickTop="1" thickBot="1">
      <c r="A162" s="166">
        <v>1</v>
      </c>
      <c r="B162" s="166">
        <v>1</v>
      </c>
      <c r="C162" s="167" t="s">
        <v>156</v>
      </c>
      <c r="D162" s="166">
        <v>2</v>
      </c>
      <c r="E162" s="167" t="s">
        <v>273</v>
      </c>
      <c r="F162" s="167" t="s">
        <v>308</v>
      </c>
      <c r="G162" s="167" t="s">
        <v>167</v>
      </c>
      <c r="H162" s="167" t="s">
        <v>228</v>
      </c>
      <c r="I162" s="167" t="s">
        <v>165</v>
      </c>
      <c r="J162" s="167"/>
      <c r="K162" s="168" t="s">
        <v>313</v>
      </c>
      <c r="L162" s="224"/>
      <c r="M162" s="224"/>
      <c r="N162" s="224"/>
      <c r="O162" s="223">
        <f t="shared" si="56"/>
        <v>0</v>
      </c>
      <c r="P162" s="224"/>
      <c r="Q162" s="224"/>
      <c r="R162" s="224"/>
      <c r="S162" s="224"/>
      <c r="T162" s="224"/>
      <c r="U162" s="227"/>
      <c r="V162" s="230" t="e">
        <f t="shared" si="58"/>
        <v>#DIV/0!</v>
      </c>
      <c r="W162" s="224"/>
      <c r="X162" s="165"/>
      <c r="Y162" s="165"/>
    </row>
    <row r="163" spans="1:26" s="206" customFormat="1" ht="22.5" customHeight="1" thickTop="1" thickBot="1">
      <c r="A163" s="158">
        <v>1</v>
      </c>
      <c r="B163" s="158">
        <v>1</v>
      </c>
      <c r="C163" s="158" t="s">
        <v>156</v>
      </c>
      <c r="D163" s="159">
        <v>2</v>
      </c>
      <c r="E163" s="159" t="s">
        <v>273</v>
      </c>
      <c r="F163" s="159" t="s">
        <v>314</v>
      </c>
      <c r="G163" s="169"/>
      <c r="H163" s="159"/>
      <c r="I163" s="159"/>
      <c r="J163" s="159"/>
      <c r="K163" s="160" t="s">
        <v>315</v>
      </c>
      <c r="L163" s="220">
        <f>+L164</f>
        <v>0</v>
      </c>
      <c r="M163" s="220">
        <f t="shared" ref="M163:U163" si="70">+M164</f>
        <v>0</v>
      </c>
      <c r="N163" s="220">
        <f t="shared" si="70"/>
        <v>0</v>
      </c>
      <c r="O163" s="220">
        <f t="shared" si="56"/>
        <v>0</v>
      </c>
      <c r="P163" s="220">
        <f t="shared" si="70"/>
        <v>0</v>
      </c>
      <c r="Q163" s="220">
        <f t="shared" si="70"/>
        <v>0</v>
      </c>
      <c r="R163" s="220">
        <f t="shared" si="70"/>
        <v>0</v>
      </c>
      <c r="S163" s="220">
        <f t="shared" si="70"/>
        <v>0</v>
      </c>
      <c r="T163" s="220">
        <f t="shared" si="70"/>
        <v>0</v>
      </c>
      <c r="U163" s="221">
        <f t="shared" si="70"/>
        <v>0</v>
      </c>
      <c r="V163" s="222" t="e">
        <f t="shared" si="58"/>
        <v>#DIV/0!</v>
      </c>
      <c r="W163" s="220"/>
      <c r="X163" s="158"/>
      <c r="Y163" s="158"/>
      <c r="Z163" s="172"/>
    </row>
    <row r="164" spans="1:26" s="206" customFormat="1" ht="22.5" customHeight="1" thickTop="1" thickBot="1">
      <c r="A164" s="162">
        <v>1</v>
      </c>
      <c r="B164" s="162">
        <v>1</v>
      </c>
      <c r="C164" s="163" t="s">
        <v>156</v>
      </c>
      <c r="D164" s="162">
        <v>2</v>
      </c>
      <c r="E164" s="163" t="s">
        <v>273</v>
      </c>
      <c r="F164" s="163" t="s">
        <v>314</v>
      </c>
      <c r="G164" s="163" t="s">
        <v>158</v>
      </c>
      <c r="H164" s="163"/>
      <c r="I164" s="163"/>
      <c r="J164" s="163"/>
      <c r="K164" s="164" t="s">
        <v>316</v>
      </c>
      <c r="L164" s="223">
        <f>+L165+L168+L171</f>
        <v>0</v>
      </c>
      <c r="M164" s="223">
        <f>+M165+M168+M171</f>
        <v>0</v>
      </c>
      <c r="N164" s="223">
        <f>+N165+N168+N171</f>
        <v>0</v>
      </c>
      <c r="O164" s="223">
        <f t="shared" si="56"/>
        <v>0</v>
      </c>
      <c r="P164" s="223">
        <f t="shared" ref="P164:U164" si="71">+P165+P168+P171</f>
        <v>0</v>
      </c>
      <c r="Q164" s="223">
        <f t="shared" si="71"/>
        <v>0</v>
      </c>
      <c r="R164" s="223">
        <f t="shared" si="71"/>
        <v>0</v>
      </c>
      <c r="S164" s="223">
        <f t="shared" si="71"/>
        <v>0</v>
      </c>
      <c r="T164" s="223">
        <f t="shared" si="71"/>
        <v>0</v>
      </c>
      <c r="U164" s="225">
        <f t="shared" si="71"/>
        <v>0</v>
      </c>
      <c r="V164" s="226" t="e">
        <f t="shared" si="58"/>
        <v>#DIV/0!</v>
      </c>
      <c r="W164" s="223"/>
      <c r="X164" s="165"/>
      <c r="Y164" s="165"/>
    </row>
    <row r="165" spans="1:26" ht="22.5" customHeight="1" thickTop="1" thickBot="1">
      <c r="A165" s="173">
        <v>1</v>
      </c>
      <c r="B165" s="174">
        <v>1</v>
      </c>
      <c r="C165" s="174" t="s">
        <v>156</v>
      </c>
      <c r="D165" s="174">
        <v>2</v>
      </c>
      <c r="E165" s="174" t="s">
        <v>273</v>
      </c>
      <c r="F165" s="174" t="s">
        <v>314</v>
      </c>
      <c r="G165" s="174" t="s">
        <v>158</v>
      </c>
      <c r="H165" s="174" t="s">
        <v>158</v>
      </c>
      <c r="I165" s="174"/>
      <c r="J165" s="174"/>
      <c r="K165" s="176" t="s">
        <v>317</v>
      </c>
      <c r="L165" s="231">
        <f>SUM(L166:L167)</f>
        <v>0</v>
      </c>
      <c r="M165" s="231">
        <f>SUM(M166:M167)</f>
        <v>0</v>
      </c>
      <c r="N165" s="231">
        <f>SUM(N166:N167)</f>
        <v>0</v>
      </c>
      <c r="O165" s="231">
        <f t="shared" si="56"/>
        <v>0</v>
      </c>
      <c r="P165" s="231">
        <f t="shared" ref="P165:U165" si="72">SUM(P166:P167)</f>
        <v>0</v>
      </c>
      <c r="Q165" s="231">
        <f t="shared" si="72"/>
        <v>0</v>
      </c>
      <c r="R165" s="231">
        <f t="shared" si="72"/>
        <v>0</v>
      </c>
      <c r="S165" s="231">
        <f t="shared" si="72"/>
        <v>0</v>
      </c>
      <c r="T165" s="231">
        <f t="shared" si="72"/>
        <v>0</v>
      </c>
      <c r="U165" s="232">
        <f t="shared" si="72"/>
        <v>0</v>
      </c>
      <c r="V165" s="233" t="e">
        <f t="shared" si="58"/>
        <v>#DIV/0!</v>
      </c>
      <c r="W165" s="231"/>
      <c r="X165" s="177"/>
      <c r="Y165" s="177"/>
      <c r="Z165" s="172"/>
    </row>
    <row r="166" spans="1:26" ht="22.5" customHeight="1" thickTop="1" thickBot="1">
      <c r="A166" s="166">
        <v>1</v>
      </c>
      <c r="B166" s="166">
        <v>1</v>
      </c>
      <c r="C166" s="167" t="s">
        <v>156</v>
      </c>
      <c r="D166" s="166">
        <v>2</v>
      </c>
      <c r="E166" s="167" t="s">
        <v>273</v>
      </c>
      <c r="F166" s="167" t="s">
        <v>314</v>
      </c>
      <c r="G166" s="167" t="s">
        <v>158</v>
      </c>
      <c r="H166" s="167" t="s">
        <v>158</v>
      </c>
      <c r="I166" s="167" t="s">
        <v>156</v>
      </c>
      <c r="J166" s="167"/>
      <c r="K166" s="168" t="s">
        <v>318</v>
      </c>
      <c r="L166" s="224"/>
      <c r="M166" s="224"/>
      <c r="N166" s="224"/>
      <c r="O166" s="223">
        <f t="shared" si="56"/>
        <v>0</v>
      </c>
      <c r="P166" s="224"/>
      <c r="Q166" s="224"/>
      <c r="R166" s="224"/>
      <c r="S166" s="224"/>
      <c r="T166" s="224"/>
      <c r="U166" s="227"/>
      <c r="V166" s="230" t="e">
        <f t="shared" si="58"/>
        <v>#DIV/0!</v>
      </c>
      <c r="W166" s="224"/>
      <c r="X166" s="165"/>
      <c r="Y166" s="165"/>
    </row>
    <row r="167" spans="1:26" ht="22.5" customHeight="1" thickTop="1" thickBot="1">
      <c r="A167" s="166">
        <v>1</v>
      </c>
      <c r="B167" s="166">
        <v>1</v>
      </c>
      <c r="C167" s="167" t="s">
        <v>156</v>
      </c>
      <c r="D167" s="166">
        <v>2</v>
      </c>
      <c r="E167" s="167" t="s">
        <v>273</v>
      </c>
      <c r="F167" s="167" t="s">
        <v>314</v>
      </c>
      <c r="G167" s="167" t="s">
        <v>158</v>
      </c>
      <c r="H167" s="167" t="s">
        <v>158</v>
      </c>
      <c r="I167" s="167" t="s">
        <v>165</v>
      </c>
      <c r="J167" s="167"/>
      <c r="K167" s="168" t="s">
        <v>319</v>
      </c>
      <c r="L167" s="224"/>
      <c r="M167" s="224"/>
      <c r="N167" s="224"/>
      <c r="O167" s="223">
        <f t="shared" si="56"/>
        <v>0</v>
      </c>
      <c r="P167" s="224"/>
      <c r="Q167" s="224"/>
      <c r="R167" s="224"/>
      <c r="S167" s="224"/>
      <c r="T167" s="224"/>
      <c r="U167" s="227"/>
      <c r="V167" s="230" t="e">
        <f t="shared" si="58"/>
        <v>#DIV/0!</v>
      </c>
      <c r="W167" s="224"/>
      <c r="X167" s="165"/>
      <c r="Y167" s="165"/>
    </row>
    <row r="168" spans="1:26" ht="22.5" customHeight="1" thickTop="1" thickBot="1">
      <c r="A168" s="173">
        <v>1</v>
      </c>
      <c r="B168" s="174">
        <v>1</v>
      </c>
      <c r="C168" s="174" t="s">
        <v>156</v>
      </c>
      <c r="D168" s="174">
        <v>2</v>
      </c>
      <c r="E168" s="174" t="s">
        <v>273</v>
      </c>
      <c r="F168" s="174" t="s">
        <v>314</v>
      </c>
      <c r="G168" s="174" t="s">
        <v>158</v>
      </c>
      <c r="H168" s="174" t="s">
        <v>167</v>
      </c>
      <c r="I168" s="174"/>
      <c r="J168" s="174"/>
      <c r="K168" s="176" t="s">
        <v>320</v>
      </c>
      <c r="L168" s="231">
        <f>SUM(L169:L170)</f>
        <v>0</v>
      </c>
      <c r="M168" s="231">
        <f>SUM(M169:M170)</f>
        <v>0</v>
      </c>
      <c r="N168" s="231">
        <f>SUM(N169:N170)</f>
        <v>0</v>
      </c>
      <c r="O168" s="231">
        <f t="shared" si="56"/>
        <v>0</v>
      </c>
      <c r="P168" s="231">
        <f t="shared" ref="P168:U168" si="73">SUM(P169:P170)</f>
        <v>0</v>
      </c>
      <c r="Q168" s="231">
        <f t="shared" si="73"/>
        <v>0</v>
      </c>
      <c r="R168" s="231">
        <f t="shared" si="73"/>
        <v>0</v>
      </c>
      <c r="S168" s="231">
        <f t="shared" si="73"/>
        <v>0</v>
      </c>
      <c r="T168" s="231">
        <f t="shared" si="73"/>
        <v>0</v>
      </c>
      <c r="U168" s="232">
        <f t="shared" si="73"/>
        <v>0</v>
      </c>
      <c r="V168" s="233" t="e">
        <f t="shared" si="58"/>
        <v>#DIV/0!</v>
      </c>
      <c r="W168" s="231"/>
      <c r="X168" s="177"/>
      <c r="Y168" s="177"/>
      <c r="Z168" s="172"/>
    </row>
    <row r="169" spans="1:26" ht="22.5" customHeight="1" thickTop="1" thickBot="1">
      <c r="A169" s="166">
        <v>1</v>
      </c>
      <c r="B169" s="166">
        <v>1</v>
      </c>
      <c r="C169" s="167" t="s">
        <v>156</v>
      </c>
      <c r="D169" s="166">
        <v>2</v>
      </c>
      <c r="E169" s="167" t="s">
        <v>273</v>
      </c>
      <c r="F169" s="167" t="s">
        <v>314</v>
      </c>
      <c r="G169" s="167" t="s">
        <v>158</v>
      </c>
      <c r="H169" s="167" t="s">
        <v>167</v>
      </c>
      <c r="I169" s="167" t="s">
        <v>156</v>
      </c>
      <c r="J169" s="167"/>
      <c r="K169" s="168" t="s">
        <v>321</v>
      </c>
      <c r="L169" s="224"/>
      <c r="M169" s="224"/>
      <c r="N169" s="224"/>
      <c r="O169" s="223">
        <f t="shared" si="56"/>
        <v>0</v>
      </c>
      <c r="P169" s="224"/>
      <c r="Q169" s="224"/>
      <c r="R169" s="224"/>
      <c r="S169" s="224"/>
      <c r="T169" s="224"/>
      <c r="U169" s="227"/>
      <c r="V169" s="230" t="e">
        <f t="shared" si="58"/>
        <v>#DIV/0!</v>
      </c>
      <c r="W169" s="224"/>
      <c r="X169" s="165"/>
      <c r="Y169" s="165"/>
    </row>
    <row r="170" spans="1:26" ht="22.5" customHeight="1" thickTop="1" thickBot="1">
      <c r="A170" s="166">
        <v>1</v>
      </c>
      <c r="B170" s="166">
        <v>1</v>
      </c>
      <c r="C170" s="167" t="s">
        <v>156</v>
      </c>
      <c r="D170" s="166">
        <v>2</v>
      </c>
      <c r="E170" s="167" t="s">
        <v>273</v>
      </c>
      <c r="F170" s="167" t="s">
        <v>314</v>
      </c>
      <c r="G170" s="167" t="s">
        <v>158</v>
      </c>
      <c r="H170" s="167" t="s">
        <v>167</v>
      </c>
      <c r="I170" s="167" t="s">
        <v>165</v>
      </c>
      <c r="J170" s="167"/>
      <c r="K170" s="168" t="s">
        <v>322</v>
      </c>
      <c r="L170" s="224"/>
      <c r="M170" s="224"/>
      <c r="N170" s="224"/>
      <c r="O170" s="223">
        <f t="shared" si="56"/>
        <v>0</v>
      </c>
      <c r="P170" s="224"/>
      <c r="Q170" s="224"/>
      <c r="R170" s="224"/>
      <c r="S170" s="224"/>
      <c r="T170" s="224"/>
      <c r="U170" s="227"/>
      <c r="V170" s="230" t="e">
        <f t="shared" si="58"/>
        <v>#DIV/0!</v>
      </c>
      <c r="W170" s="224"/>
      <c r="X170" s="165"/>
      <c r="Y170" s="165"/>
    </row>
    <row r="171" spans="1:26" ht="22.5" customHeight="1" thickTop="1" thickBot="1">
      <c r="A171" s="173">
        <v>1</v>
      </c>
      <c r="B171" s="174">
        <v>1</v>
      </c>
      <c r="C171" s="174" t="s">
        <v>156</v>
      </c>
      <c r="D171" s="174">
        <v>2</v>
      </c>
      <c r="E171" s="174" t="s">
        <v>273</v>
      </c>
      <c r="F171" s="174" t="s">
        <v>314</v>
      </c>
      <c r="G171" s="174" t="s">
        <v>158</v>
      </c>
      <c r="H171" s="174" t="s">
        <v>228</v>
      </c>
      <c r="I171" s="174"/>
      <c r="J171" s="174"/>
      <c r="K171" s="176" t="s">
        <v>323</v>
      </c>
      <c r="L171" s="231">
        <f>SUM(L172:L173)</f>
        <v>0</v>
      </c>
      <c r="M171" s="231">
        <f>SUM(M172:M173)</f>
        <v>0</v>
      </c>
      <c r="N171" s="231">
        <f>SUM(N172:N173)</f>
        <v>0</v>
      </c>
      <c r="O171" s="231">
        <f t="shared" si="56"/>
        <v>0</v>
      </c>
      <c r="P171" s="231">
        <f t="shared" ref="P171:U171" si="74">SUM(P172:P173)</f>
        <v>0</v>
      </c>
      <c r="Q171" s="231">
        <f t="shared" si="74"/>
        <v>0</v>
      </c>
      <c r="R171" s="231">
        <f t="shared" si="74"/>
        <v>0</v>
      </c>
      <c r="S171" s="231">
        <f t="shared" si="74"/>
        <v>0</v>
      </c>
      <c r="T171" s="231">
        <f t="shared" si="74"/>
        <v>0</v>
      </c>
      <c r="U171" s="232">
        <f t="shared" si="74"/>
        <v>0</v>
      </c>
      <c r="V171" s="233" t="e">
        <f t="shared" si="58"/>
        <v>#DIV/0!</v>
      </c>
      <c r="W171" s="231"/>
      <c r="X171" s="177"/>
      <c r="Y171" s="177"/>
      <c r="Z171" s="172"/>
    </row>
    <row r="172" spans="1:26" s="206" customFormat="1" ht="22.5" customHeight="1" thickTop="1" thickBot="1">
      <c r="A172" s="166">
        <v>1</v>
      </c>
      <c r="B172" s="166">
        <v>1</v>
      </c>
      <c r="C172" s="167" t="s">
        <v>156</v>
      </c>
      <c r="D172" s="166">
        <v>2</v>
      </c>
      <c r="E172" s="167" t="s">
        <v>273</v>
      </c>
      <c r="F172" s="167" t="s">
        <v>314</v>
      </c>
      <c r="G172" s="167" t="s">
        <v>158</v>
      </c>
      <c r="H172" s="167" t="s">
        <v>228</v>
      </c>
      <c r="I172" s="167" t="s">
        <v>156</v>
      </c>
      <c r="J172" s="163"/>
      <c r="K172" s="168" t="s">
        <v>324</v>
      </c>
      <c r="L172" s="223"/>
      <c r="M172" s="223"/>
      <c r="N172" s="223"/>
      <c r="O172" s="223">
        <f t="shared" si="56"/>
        <v>0</v>
      </c>
      <c r="P172" s="223"/>
      <c r="Q172" s="223"/>
      <c r="R172" s="223"/>
      <c r="S172" s="223"/>
      <c r="T172" s="223"/>
      <c r="U172" s="225"/>
      <c r="V172" s="226" t="e">
        <f t="shared" si="58"/>
        <v>#DIV/0!</v>
      </c>
      <c r="W172" s="223"/>
      <c r="X172" s="165"/>
      <c r="Y172" s="165"/>
    </row>
    <row r="173" spans="1:26" s="206" customFormat="1" ht="22.5" customHeight="1" thickTop="1" thickBot="1">
      <c r="A173" s="166">
        <v>1</v>
      </c>
      <c r="B173" s="166">
        <v>1</v>
      </c>
      <c r="C173" s="167" t="s">
        <v>156</v>
      </c>
      <c r="D173" s="166">
        <v>2</v>
      </c>
      <c r="E173" s="167" t="s">
        <v>273</v>
      </c>
      <c r="F173" s="167" t="s">
        <v>314</v>
      </c>
      <c r="G173" s="167" t="s">
        <v>158</v>
      </c>
      <c r="H173" s="167" t="s">
        <v>228</v>
      </c>
      <c r="I173" s="167" t="s">
        <v>165</v>
      </c>
      <c r="J173" s="163"/>
      <c r="K173" s="168" t="s">
        <v>325</v>
      </c>
      <c r="L173" s="223"/>
      <c r="M173" s="223"/>
      <c r="N173" s="223"/>
      <c r="O173" s="223">
        <f t="shared" si="56"/>
        <v>0</v>
      </c>
      <c r="P173" s="223"/>
      <c r="Q173" s="223"/>
      <c r="R173" s="223"/>
      <c r="S173" s="223"/>
      <c r="T173" s="223"/>
      <c r="U173" s="225"/>
      <c r="V173" s="226" t="e">
        <f t="shared" si="58"/>
        <v>#DIV/0!</v>
      </c>
      <c r="W173" s="223"/>
      <c r="X173" s="165"/>
      <c r="Y173" s="165"/>
    </row>
    <row r="174" spans="1:26" s="206" customFormat="1" ht="22.5" customHeight="1" thickTop="1" thickBot="1">
      <c r="A174" s="158">
        <v>1</v>
      </c>
      <c r="B174" s="158">
        <v>1</v>
      </c>
      <c r="C174" s="158" t="s">
        <v>156</v>
      </c>
      <c r="D174" s="159">
        <v>2</v>
      </c>
      <c r="E174" s="159" t="s">
        <v>273</v>
      </c>
      <c r="F174" s="159" t="s">
        <v>326</v>
      </c>
      <c r="G174" s="169"/>
      <c r="H174" s="159"/>
      <c r="I174" s="159"/>
      <c r="J174" s="159"/>
      <c r="K174" s="160" t="s">
        <v>327</v>
      </c>
      <c r="L174" s="220">
        <f>SUM(L175:L176)</f>
        <v>0</v>
      </c>
      <c r="M174" s="220">
        <f>SUM(M175:M176)</f>
        <v>0</v>
      </c>
      <c r="N174" s="220">
        <f>SUM(N175:N176)</f>
        <v>0</v>
      </c>
      <c r="O174" s="220">
        <f t="shared" si="56"/>
        <v>0</v>
      </c>
      <c r="P174" s="220">
        <f t="shared" ref="P174:U174" si="75">SUM(P175:P176)</f>
        <v>0</v>
      </c>
      <c r="Q174" s="220">
        <f t="shared" si="75"/>
        <v>0</v>
      </c>
      <c r="R174" s="220">
        <f t="shared" si="75"/>
        <v>0</v>
      </c>
      <c r="S174" s="220">
        <f t="shared" si="75"/>
        <v>0</v>
      </c>
      <c r="T174" s="220">
        <f t="shared" si="75"/>
        <v>0</v>
      </c>
      <c r="U174" s="221">
        <f t="shared" si="75"/>
        <v>0</v>
      </c>
      <c r="V174" s="222" t="e">
        <f t="shared" si="58"/>
        <v>#DIV/0!</v>
      </c>
      <c r="W174" s="220"/>
      <c r="X174" s="158"/>
      <c r="Y174" s="158"/>
      <c r="Z174" s="172"/>
    </row>
    <row r="175" spans="1:26" s="206" customFormat="1" ht="22.5" customHeight="1" thickTop="1" thickBot="1">
      <c r="A175" s="166">
        <v>1</v>
      </c>
      <c r="B175" s="166">
        <v>1</v>
      </c>
      <c r="C175" s="167" t="s">
        <v>156</v>
      </c>
      <c r="D175" s="166">
        <v>2</v>
      </c>
      <c r="E175" s="167" t="s">
        <v>273</v>
      </c>
      <c r="F175" s="167" t="s">
        <v>326</v>
      </c>
      <c r="G175" s="167" t="s">
        <v>156</v>
      </c>
      <c r="H175" s="167"/>
      <c r="I175" s="167"/>
      <c r="J175" s="163"/>
      <c r="K175" s="168" t="s">
        <v>328</v>
      </c>
      <c r="L175" s="223"/>
      <c r="M175" s="223"/>
      <c r="N175" s="223"/>
      <c r="O175" s="223">
        <f t="shared" si="56"/>
        <v>0</v>
      </c>
      <c r="P175" s="223"/>
      <c r="Q175" s="223"/>
      <c r="R175" s="223"/>
      <c r="S175" s="223"/>
      <c r="T175" s="223"/>
      <c r="U175" s="225"/>
      <c r="V175" s="226" t="e">
        <f t="shared" si="58"/>
        <v>#DIV/0!</v>
      </c>
      <c r="W175" s="223"/>
      <c r="X175" s="165"/>
      <c r="Y175" s="165"/>
    </row>
    <row r="176" spans="1:26" s="206" customFormat="1" ht="22.5" customHeight="1" thickTop="1" thickBot="1">
      <c r="A176" s="166">
        <v>1</v>
      </c>
      <c r="B176" s="166">
        <v>1</v>
      </c>
      <c r="C176" s="167" t="s">
        <v>156</v>
      </c>
      <c r="D176" s="166">
        <v>2</v>
      </c>
      <c r="E176" s="167" t="s">
        <v>273</v>
      </c>
      <c r="F176" s="167" t="s">
        <v>326</v>
      </c>
      <c r="G176" s="167" t="s">
        <v>165</v>
      </c>
      <c r="H176" s="167"/>
      <c r="I176" s="167"/>
      <c r="J176" s="163"/>
      <c r="K176" s="168" t="s">
        <v>329</v>
      </c>
      <c r="L176" s="223"/>
      <c r="M176" s="223"/>
      <c r="N176" s="223"/>
      <c r="O176" s="223">
        <f t="shared" si="56"/>
        <v>0</v>
      </c>
      <c r="P176" s="223"/>
      <c r="Q176" s="223"/>
      <c r="R176" s="223"/>
      <c r="S176" s="223"/>
      <c r="T176" s="223"/>
      <c r="U176" s="225"/>
      <c r="V176" s="226" t="e">
        <f t="shared" si="58"/>
        <v>#DIV/0!</v>
      </c>
      <c r="W176" s="223"/>
      <c r="X176" s="165"/>
      <c r="Y176" s="165"/>
    </row>
    <row r="177" spans="1:26" s="206" customFormat="1" ht="22.5" customHeight="1" thickTop="1" thickBot="1">
      <c r="A177" s="158">
        <v>1</v>
      </c>
      <c r="B177" s="158">
        <v>1</v>
      </c>
      <c r="C177" s="158" t="s">
        <v>156</v>
      </c>
      <c r="D177" s="159">
        <v>2</v>
      </c>
      <c r="E177" s="159" t="s">
        <v>273</v>
      </c>
      <c r="F177" s="159" t="s">
        <v>330</v>
      </c>
      <c r="G177" s="169"/>
      <c r="H177" s="159"/>
      <c r="I177" s="159"/>
      <c r="J177" s="159"/>
      <c r="K177" s="160" t="s">
        <v>331</v>
      </c>
      <c r="L177" s="220">
        <f>SUM(L178:L179)</f>
        <v>0</v>
      </c>
      <c r="M177" s="220">
        <f>SUM(M178:M179)</f>
        <v>0</v>
      </c>
      <c r="N177" s="220">
        <f>SUM(N178:N179)</f>
        <v>0</v>
      </c>
      <c r="O177" s="220">
        <f t="shared" si="56"/>
        <v>0</v>
      </c>
      <c r="P177" s="220">
        <f t="shared" ref="P177:U177" si="76">SUM(P178:P179)</f>
        <v>0</v>
      </c>
      <c r="Q177" s="220">
        <f t="shared" si="76"/>
        <v>0</v>
      </c>
      <c r="R177" s="220">
        <f t="shared" si="76"/>
        <v>0</v>
      </c>
      <c r="S177" s="220">
        <f t="shared" si="76"/>
        <v>0</v>
      </c>
      <c r="T177" s="220">
        <f t="shared" si="76"/>
        <v>0</v>
      </c>
      <c r="U177" s="221">
        <f t="shared" si="76"/>
        <v>0</v>
      </c>
      <c r="V177" s="222" t="e">
        <f t="shared" si="58"/>
        <v>#DIV/0!</v>
      </c>
      <c r="W177" s="220"/>
      <c r="X177" s="158"/>
      <c r="Y177" s="158"/>
      <c r="Z177" s="172"/>
    </row>
    <row r="178" spans="1:26" s="206" customFormat="1" ht="22.5" customHeight="1" thickTop="1" thickBot="1">
      <c r="A178" s="166">
        <v>1</v>
      </c>
      <c r="B178" s="166">
        <v>1</v>
      </c>
      <c r="C178" s="167" t="s">
        <v>156</v>
      </c>
      <c r="D178" s="166">
        <v>2</v>
      </c>
      <c r="E178" s="167" t="s">
        <v>273</v>
      </c>
      <c r="F178" s="167" t="s">
        <v>330</v>
      </c>
      <c r="G178" s="167" t="s">
        <v>156</v>
      </c>
      <c r="H178" s="167"/>
      <c r="I178" s="167"/>
      <c r="J178" s="167"/>
      <c r="K178" s="168" t="s">
        <v>332</v>
      </c>
      <c r="L178" s="223"/>
      <c r="M178" s="223"/>
      <c r="N178" s="223"/>
      <c r="O178" s="223">
        <f t="shared" si="56"/>
        <v>0</v>
      </c>
      <c r="P178" s="223"/>
      <c r="Q178" s="223"/>
      <c r="R178" s="223"/>
      <c r="S178" s="223"/>
      <c r="T178" s="223"/>
      <c r="U178" s="225"/>
      <c r="V178" s="226" t="e">
        <f t="shared" si="58"/>
        <v>#DIV/0!</v>
      </c>
      <c r="W178" s="223"/>
      <c r="X178" s="165"/>
      <c r="Y178" s="165"/>
    </row>
    <row r="179" spans="1:26" s="206" customFormat="1" ht="22.5" customHeight="1" thickTop="1" thickBot="1">
      <c r="A179" s="166">
        <v>1</v>
      </c>
      <c r="B179" s="166">
        <v>1</v>
      </c>
      <c r="C179" s="167" t="s">
        <v>156</v>
      </c>
      <c r="D179" s="166">
        <v>2</v>
      </c>
      <c r="E179" s="167" t="s">
        <v>273</v>
      </c>
      <c r="F179" s="167" t="s">
        <v>330</v>
      </c>
      <c r="G179" s="167" t="s">
        <v>165</v>
      </c>
      <c r="H179" s="167"/>
      <c r="I179" s="167"/>
      <c r="J179" s="167"/>
      <c r="K179" s="168" t="s">
        <v>333</v>
      </c>
      <c r="L179" s="223"/>
      <c r="M179" s="223"/>
      <c r="N179" s="223"/>
      <c r="O179" s="223">
        <f t="shared" si="56"/>
        <v>0</v>
      </c>
      <c r="P179" s="223"/>
      <c r="Q179" s="223"/>
      <c r="R179" s="223"/>
      <c r="S179" s="223"/>
      <c r="T179" s="223"/>
      <c r="U179" s="225"/>
      <c r="V179" s="226" t="e">
        <f t="shared" si="58"/>
        <v>#DIV/0!</v>
      </c>
      <c r="W179" s="223"/>
      <c r="X179" s="165"/>
      <c r="Y179" s="165"/>
    </row>
    <row r="180" spans="1:26" s="210" customFormat="1" ht="22.5" customHeight="1" thickTop="1" thickBot="1">
      <c r="A180" s="143">
        <v>1</v>
      </c>
      <c r="B180" s="144" t="s">
        <v>156</v>
      </c>
      <c r="C180" s="144" t="s">
        <v>165</v>
      </c>
      <c r="D180" s="144"/>
      <c r="E180" s="144"/>
      <c r="F180" s="144"/>
      <c r="G180" s="144"/>
      <c r="H180" s="145"/>
      <c r="I180" s="145"/>
      <c r="J180" s="145"/>
      <c r="K180" s="146" t="s">
        <v>334</v>
      </c>
      <c r="L180" s="211">
        <f>+L181+L227+L243+L280+L298+L313+L331+L337+L436</f>
        <v>4691888687</v>
      </c>
      <c r="M180" s="211">
        <f>+M181+M227+M243+M280+M298+M313+M331+M337+M436</f>
        <v>12792635027</v>
      </c>
      <c r="N180" s="211">
        <f>+N181+N227+N243+N280+N298+N313+N331+N337+N436</f>
        <v>0</v>
      </c>
      <c r="O180" s="211">
        <f t="shared" si="56"/>
        <v>17484523714</v>
      </c>
      <c r="P180" s="211">
        <f t="shared" ref="P180:U180" si="77">+P181+P227+P243+P280+P298+P313+P331+P337+P436</f>
        <v>4267774871</v>
      </c>
      <c r="Q180" s="211">
        <f t="shared" si="77"/>
        <v>11670532587</v>
      </c>
      <c r="R180" s="211">
        <f t="shared" si="77"/>
        <v>988850998</v>
      </c>
      <c r="S180" s="211">
        <f t="shared" si="77"/>
        <v>557365258</v>
      </c>
      <c r="T180" s="212">
        <f t="shared" si="77"/>
        <v>12732690190.629999</v>
      </c>
      <c r="U180" s="212">
        <f t="shared" si="77"/>
        <v>12732690190.629999</v>
      </c>
      <c r="V180" s="213">
        <f t="shared" si="58"/>
        <v>1</v>
      </c>
      <c r="W180" s="211"/>
      <c r="X180" s="147"/>
      <c r="Y180" s="147"/>
    </row>
    <row r="181" spans="1:26" s="206" customFormat="1" ht="22.5" customHeight="1" thickTop="1" thickBot="1">
      <c r="A181" s="148">
        <v>1</v>
      </c>
      <c r="B181" s="149">
        <v>1</v>
      </c>
      <c r="C181" s="149" t="s">
        <v>165</v>
      </c>
      <c r="D181" s="149" t="s">
        <v>158</v>
      </c>
      <c r="E181" s="149"/>
      <c r="F181" s="149"/>
      <c r="G181" s="149"/>
      <c r="H181" s="150"/>
      <c r="I181" s="150"/>
      <c r="J181" s="150"/>
      <c r="K181" s="151" t="s">
        <v>335</v>
      </c>
      <c r="L181" s="214">
        <f>+L182+L195</f>
        <v>0</v>
      </c>
      <c r="M181" s="214">
        <f>+M182+M195</f>
        <v>0</v>
      </c>
      <c r="N181" s="214">
        <f>+N182+N195</f>
        <v>0</v>
      </c>
      <c r="O181" s="214">
        <f t="shared" si="56"/>
        <v>0</v>
      </c>
      <c r="P181" s="214">
        <f t="shared" ref="P181:U181" si="78">+P182+P195</f>
        <v>0</v>
      </c>
      <c r="Q181" s="214">
        <f t="shared" si="78"/>
        <v>0</v>
      </c>
      <c r="R181" s="214">
        <f t="shared" si="78"/>
        <v>0</v>
      </c>
      <c r="S181" s="214">
        <f t="shared" si="78"/>
        <v>0</v>
      </c>
      <c r="T181" s="214">
        <f t="shared" si="78"/>
        <v>0</v>
      </c>
      <c r="U181" s="215">
        <f t="shared" si="78"/>
        <v>0</v>
      </c>
      <c r="V181" s="216" t="e">
        <f t="shared" si="58"/>
        <v>#DIV/0!</v>
      </c>
      <c r="W181" s="214"/>
      <c r="X181" s="148"/>
      <c r="Y181" s="149"/>
      <c r="Z181" s="171"/>
    </row>
    <row r="182" spans="1:26" ht="22.5" customHeight="1" thickTop="1" thickBot="1">
      <c r="A182" s="153">
        <v>1</v>
      </c>
      <c r="B182" s="154">
        <v>1</v>
      </c>
      <c r="C182" s="154" t="s">
        <v>165</v>
      </c>
      <c r="D182" s="154" t="s">
        <v>158</v>
      </c>
      <c r="E182" s="154" t="s">
        <v>158</v>
      </c>
      <c r="F182" s="154"/>
      <c r="G182" s="154"/>
      <c r="H182" s="155"/>
      <c r="I182" s="155"/>
      <c r="J182" s="155"/>
      <c r="K182" s="156" t="s">
        <v>336</v>
      </c>
      <c r="L182" s="217">
        <f>+L183+L186+L189+L192</f>
        <v>0</v>
      </c>
      <c r="M182" s="217">
        <f>+M183+M186+M189+M192</f>
        <v>0</v>
      </c>
      <c r="N182" s="217">
        <f>+N183+N186+N189+N192</f>
        <v>0</v>
      </c>
      <c r="O182" s="217">
        <f t="shared" si="56"/>
        <v>0</v>
      </c>
      <c r="P182" s="217">
        <f t="shared" ref="P182:U182" si="79">+P183+P186+P189+P192</f>
        <v>0</v>
      </c>
      <c r="Q182" s="217">
        <f t="shared" si="79"/>
        <v>0</v>
      </c>
      <c r="R182" s="217">
        <f t="shared" si="79"/>
        <v>0</v>
      </c>
      <c r="S182" s="217">
        <f t="shared" si="79"/>
        <v>0</v>
      </c>
      <c r="T182" s="217">
        <f t="shared" si="79"/>
        <v>0</v>
      </c>
      <c r="U182" s="218">
        <f t="shared" si="79"/>
        <v>0</v>
      </c>
      <c r="V182" s="219" t="e">
        <f t="shared" si="58"/>
        <v>#DIV/0!</v>
      </c>
      <c r="W182" s="217"/>
      <c r="X182" s="153"/>
      <c r="Y182" s="154"/>
      <c r="Z182" s="171"/>
    </row>
    <row r="183" spans="1:26" s="206" customFormat="1" ht="22.5" customHeight="1" thickTop="1" thickBot="1">
      <c r="A183" s="158">
        <v>1</v>
      </c>
      <c r="B183" s="158">
        <v>1</v>
      </c>
      <c r="C183" s="158" t="s">
        <v>165</v>
      </c>
      <c r="D183" s="159" t="s">
        <v>158</v>
      </c>
      <c r="E183" s="159" t="s">
        <v>158</v>
      </c>
      <c r="F183" s="159" t="s">
        <v>230</v>
      </c>
      <c r="G183" s="169"/>
      <c r="H183" s="159"/>
      <c r="I183" s="159"/>
      <c r="J183" s="159"/>
      <c r="K183" s="160" t="s">
        <v>337</v>
      </c>
      <c r="L183" s="220">
        <f>SUM(L184:L185)</f>
        <v>0</v>
      </c>
      <c r="M183" s="220">
        <f>SUM(M184:M185)</f>
        <v>0</v>
      </c>
      <c r="N183" s="220">
        <f>SUM(N184:N185)</f>
        <v>0</v>
      </c>
      <c r="O183" s="220">
        <f t="shared" si="56"/>
        <v>0</v>
      </c>
      <c r="P183" s="220">
        <f t="shared" ref="P183:U183" si="80">SUM(P184:P185)</f>
        <v>0</v>
      </c>
      <c r="Q183" s="220">
        <f t="shared" si="80"/>
        <v>0</v>
      </c>
      <c r="R183" s="220">
        <f t="shared" si="80"/>
        <v>0</v>
      </c>
      <c r="S183" s="220">
        <f t="shared" si="80"/>
        <v>0</v>
      </c>
      <c r="T183" s="220">
        <f t="shared" si="80"/>
        <v>0</v>
      </c>
      <c r="U183" s="221">
        <f t="shared" si="80"/>
        <v>0</v>
      </c>
      <c r="V183" s="222" t="e">
        <f t="shared" si="58"/>
        <v>#DIV/0!</v>
      </c>
      <c r="W183" s="220"/>
      <c r="X183" s="158"/>
      <c r="Y183" s="158"/>
      <c r="Z183" s="172"/>
    </row>
    <row r="184" spans="1:26" s="206" customFormat="1" ht="22.5" customHeight="1" thickTop="1" thickBot="1">
      <c r="A184" s="166">
        <v>1</v>
      </c>
      <c r="B184" s="166">
        <v>1</v>
      </c>
      <c r="C184" s="167" t="s">
        <v>165</v>
      </c>
      <c r="D184" s="167" t="s">
        <v>158</v>
      </c>
      <c r="E184" s="167" t="s">
        <v>158</v>
      </c>
      <c r="F184" s="167" t="s">
        <v>230</v>
      </c>
      <c r="G184" s="167" t="s">
        <v>156</v>
      </c>
      <c r="H184" s="167"/>
      <c r="I184" s="167"/>
      <c r="J184" s="167"/>
      <c r="K184" s="168" t="s">
        <v>338</v>
      </c>
      <c r="L184" s="223"/>
      <c r="M184" s="223"/>
      <c r="N184" s="223"/>
      <c r="O184" s="223">
        <f t="shared" si="56"/>
        <v>0</v>
      </c>
      <c r="P184" s="223"/>
      <c r="Q184" s="223"/>
      <c r="R184" s="223"/>
      <c r="S184" s="223"/>
      <c r="T184" s="223"/>
      <c r="U184" s="225"/>
      <c r="V184" s="226" t="e">
        <f t="shared" si="58"/>
        <v>#DIV/0!</v>
      </c>
      <c r="W184" s="223"/>
      <c r="X184" s="165"/>
      <c r="Y184" s="165"/>
    </row>
    <row r="185" spans="1:26" s="206" customFormat="1" ht="22.5" customHeight="1" thickTop="1" thickBot="1">
      <c r="A185" s="166">
        <v>1</v>
      </c>
      <c r="B185" s="166">
        <v>1</v>
      </c>
      <c r="C185" s="167" t="s">
        <v>165</v>
      </c>
      <c r="D185" s="167" t="s">
        <v>158</v>
      </c>
      <c r="E185" s="167" t="s">
        <v>158</v>
      </c>
      <c r="F185" s="167" t="s">
        <v>230</v>
      </c>
      <c r="G185" s="167" t="s">
        <v>165</v>
      </c>
      <c r="H185" s="167"/>
      <c r="I185" s="167"/>
      <c r="J185" s="167"/>
      <c r="K185" s="168" t="s">
        <v>339</v>
      </c>
      <c r="L185" s="223"/>
      <c r="M185" s="223"/>
      <c r="N185" s="223"/>
      <c r="O185" s="223">
        <f t="shared" si="56"/>
        <v>0</v>
      </c>
      <c r="P185" s="223"/>
      <c r="Q185" s="223"/>
      <c r="R185" s="223"/>
      <c r="S185" s="223"/>
      <c r="T185" s="223"/>
      <c r="U185" s="225"/>
      <c r="V185" s="226" t="e">
        <f t="shared" si="58"/>
        <v>#DIV/0!</v>
      </c>
      <c r="W185" s="223"/>
      <c r="X185" s="165"/>
      <c r="Y185" s="165"/>
    </row>
    <row r="186" spans="1:26" s="206" customFormat="1" ht="22.5" customHeight="1" thickTop="1" thickBot="1">
      <c r="A186" s="158">
        <v>1</v>
      </c>
      <c r="B186" s="158">
        <v>1</v>
      </c>
      <c r="C186" s="158" t="s">
        <v>165</v>
      </c>
      <c r="D186" s="159" t="s">
        <v>158</v>
      </c>
      <c r="E186" s="159" t="s">
        <v>158</v>
      </c>
      <c r="F186" s="159" t="s">
        <v>250</v>
      </c>
      <c r="G186" s="169"/>
      <c r="H186" s="159"/>
      <c r="I186" s="159"/>
      <c r="J186" s="159"/>
      <c r="K186" s="160" t="s">
        <v>340</v>
      </c>
      <c r="L186" s="220">
        <f>SUM(L187:L188)</f>
        <v>0</v>
      </c>
      <c r="M186" s="220">
        <f>SUM(M187:M188)</f>
        <v>0</v>
      </c>
      <c r="N186" s="220">
        <f>SUM(N187:N188)</f>
        <v>0</v>
      </c>
      <c r="O186" s="220">
        <f t="shared" si="56"/>
        <v>0</v>
      </c>
      <c r="P186" s="220">
        <f t="shared" ref="P186:U186" si="81">SUM(P187:P188)</f>
        <v>0</v>
      </c>
      <c r="Q186" s="220">
        <f t="shared" si="81"/>
        <v>0</v>
      </c>
      <c r="R186" s="220">
        <f t="shared" si="81"/>
        <v>0</v>
      </c>
      <c r="S186" s="220">
        <f t="shared" si="81"/>
        <v>0</v>
      </c>
      <c r="T186" s="220">
        <f t="shared" si="81"/>
        <v>0</v>
      </c>
      <c r="U186" s="221">
        <f t="shared" si="81"/>
        <v>0</v>
      </c>
      <c r="V186" s="222" t="e">
        <f t="shared" si="58"/>
        <v>#DIV/0!</v>
      </c>
      <c r="W186" s="220"/>
      <c r="X186" s="158"/>
      <c r="Y186" s="158"/>
      <c r="Z186" s="172"/>
    </row>
    <row r="187" spans="1:26" s="206" customFormat="1" ht="22.5" customHeight="1" thickTop="1" thickBot="1">
      <c r="A187" s="166">
        <v>1</v>
      </c>
      <c r="B187" s="166">
        <v>1</v>
      </c>
      <c r="C187" s="167" t="s">
        <v>165</v>
      </c>
      <c r="D187" s="167" t="s">
        <v>158</v>
      </c>
      <c r="E187" s="167" t="s">
        <v>158</v>
      </c>
      <c r="F187" s="167" t="s">
        <v>250</v>
      </c>
      <c r="G187" s="167" t="s">
        <v>156</v>
      </c>
      <c r="H187" s="167"/>
      <c r="I187" s="167"/>
      <c r="J187" s="167"/>
      <c r="K187" s="168" t="s">
        <v>341</v>
      </c>
      <c r="L187" s="223"/>
      <c r="M187" s="223"/>
      <c r="N187" s="223"/>
      <c r="O187" s="223">
        <f t="shared" si="56"/>
        <v>0</v>
      </c>
      <c r="P187" s="223"/>
      <c r="Q187" s="223"/>
      <c r="R187" s="223"/>
      <c r="S187" s="223"/>
      <c r="T187" s="223"/>
      <c r="U187" s="225"/>
      <c r="V187" s="226" t="e">
        <f t="shared" si="58"/>
        <v>#DIV/0!</v>
      </c>
      <c r="W187" s="223"/>
      <c r="X187" s="165"/>
      <c r="Y187" s="165"/>
    </row>
    <row r="188" spans="1:26" s="206" customFormat="1" ht="22.5" customHeight="1" thickTop="1" thickBot="1">
      <c r="A188" s="166">
        <v>1</v>
      </c>
      <c r="B188" s="166">
        <v>1</v>
      </c>
      <c r="C188" s="167" t="s">
        <v>165</v>
      </c>
      <c r="D188" s="167" t="s">
        <v>158</v>
      </c>
      <c r="E188" s="167" t="s">
        <v>158</v>
      </c>
      <c r="F188" s="167" t="s">
        <v>250</v>
      </c>
      <c r="G188" s="167" t="s">
        <v>165</v>
      </c>
      <c r="H188" s="167"/>
      <c r="I188" s="167"/>
      <c r="J188" s="167"/>
      <c r="K188" s="168" t="s">
        <v>342</v>
      </c>
      <c r="L188" s="223"/>
      <c r="M188" s="223"/>
      <c r="N188" s="223"/>
      <c r="O188" s="223">
        <f t="shared" si="56"/>
        <v>0</v>
      </c>
      <c r="P188" s="223"/>
      <c r="Q188" s="223"/>
      <c r="R188" s="223"/>
      <c r="S188" s="223"/>
      <c r="T188" s="223"/>
      <c r="U188" s="225"/>
      <c r="V188" s="226" t="e">
        <f t="shared" si="58"/>
        <v>#DIV/0!</v>
      </c>
      <c r="W188" s="223"/>
      <c r="X188" s="165"/>
      <c r="Y188" s="165"/>
    </row>
    <row r="189" spans="1:26" s="206" customFormat="1" ht="22.5" customHeight="1" thickTop="1" thickBot="1">
      <c r="A189" s="158">
        <v>1</v>
      </c>
      <c r="B189" s="158">
        <v>1</v>
      </c>
      <c r="C189" s="158" t="s">
        <v>165</v>
      </c>
      <c r="D189" s="159" t="s">
        <v>158</v>
      </c>
      <c r="E189" s="159" t="s">
        <v>158</v>
      </c>
      <c r="F189" s="159" t="s">
        <v>297</v>
      </c>
      <c r="G189" s="169"/>
      <c r="H189" s="159"/>
      <c r="I189" s="159"/>
      <c r="J189" s="159"/>
      <c r="K189" s="160" t="s">
        <v>343</v>
      </c>
      <c r="L189" s="220">
        <f>SUM(L190:L191)</f>
        <v>0</v>
      </c>
      <c r="M189" s="220">
        <f>SUM(M190:M191)</f>
        <v>0</v>
      </c>
      <c r="N189" s="220">
        <f>SUM(N190:N191)</f>
        <v>0</v>
      </c>
      <c r="O189" s="220">
        <f t="shared" si="56"/>
        <v>0</v>
      </c>
      <c r="P189" s="220">
        <f t="shared" ref="P189:U189" si="82">SUM(P190:P191)</f>
        <v>0</v>
      </c>
      <c r="Q189" s="220">
        <f t="shared" si="82"/>
        <v>0</v>
      </c>
      <c r="R189" s="220">
        <f t="shared" si="82"/>
        <v>0</v>
      </c>
      <c r="S189" s="220">
        <f t="shared" si="82"/>
        <v>0</v>
      </c>
      <c r="T189" s="220">
        <f t="shared" si="82"/>
        <v>0</v>
      </c>
      <c r="U189" s="221">
        <f t="shared" si="82"/>
        <v>0</v>
      </c>
      <c r="V189" s="222" t="e">
        <f t="shared" si="58"/>
        <v>#DIV/0!</v>
      </c>
      <c r="W189" s="220"/>
      <c r="X189" s="158"/>
      <c r="Y189" s="158"/>
      <c r="Z189" s="172"/>
    </row>
    <row r="190" spans="1:26" s="206" customFormat="1" ht="22.5" customHeight="1" thickTop="1" thickBot="1">
      <c r="A190" s="166">
        <v>1</v>
      </c>
      <c r="B190" s="166">
        <v>1</v>
      </c>
      <c r="C190" s="167" t="s">
        <v>165</v>
      </c>
      <c r="D190" s="167" t="s">
        <v>158</v>
      </c>
      <c r="E190" s="167" t="s">
        <v>158</v>
      </c>
      <c r="F190" s="167" t="s">
        <v>297</v>
      </c>
      <c r="G190" s="167" t="s">
        <v>156</v>
      </c>
      <c r="H190" s="167"/>
      <c r="I190" s="167"/>
      <c r="J190" s="167"/>
      <c r="K190" s="168" t="s">
        <v>344</v>
      </c>
      <c r="L190" s="223"/>
      <c r="M190" s="223"/>
      <c r="N190" s="223"/>
      <c r="O190" s="223">
        <f t="shared" si="56"/>
        <v>0</v>
      </c>
      <c r="P190" s="223"/>
      <c r="Q190" s="223"/>
      <c r="R190" s="223"/>
      <c r="S190" s="223"/>
      <c r="T190" s="223"/>
      <c r="U190" s="225"/>
      <c r="V190" s="226" t="e">
        <f t="shared" si="58"/>
        <v>#DIV/0!</v>
      </c>
      <c r="W190" s="223"/>
      <c r="X190" s="165"/>
      <c r="Y190" s="165"/>
    </row>
    <row r="191" spans="1:26" s="206" customFormat="1" ht="22.5" customHeight="1" thickTop="1" thickBot="1">
      <c r="A191" s="166">
        <v>1</v>
      </c>
      <c r="B191" s="166">
        <v>1</v>
      </c>
      <c r="C191" s="167" t="s">
        <v>165</v>
      </c>
      <c r="D191" s="167" t="s">
        <v>158</v>
      </c>
      <c r="E191" s="167" t="s">
        <v>158</v>
      </c>
      <c r="F191" s="167" t="s">
        <v>297</v>
      </c>
      <c r="G191" s="167" t="s">
        <v>165</v>
      </c>
      <c r="H191" s="167"/>
      <c r="I191" s="167"/>
      <c r="J191" s="167"/>
      <c r="K191" s="168" t="s">
        <v>345</v>
      </c>
      <c r="L191" s="223"/>
      <c r="M191" s="223"/>
      <c r="N191" s="223"/>
      <c r="O191" s="223">
        <f t="shared" si="56"/>
        <v>0</v>
      </c>
      <c r="P191" s="223"/>
      <c r="Q191" s="223"/>
      <c r="R191" s="223"/>
      <c r="S191" s="223"/>
      <c r="T191" s="223"/>
      <c r="U191" s="225"/>
      <c r="V191" s="226" t="e">
        <f t="shared" si="58"/>
        <v>#DIV/0!</v>
      </c>
      <c r="W191" s="223"/>
      <c r="X191" s="165"/>
      <c r="Y191" s="165"/>
    </row>
    <row r="192" spans="1:26" s="206" customFormat="1" ht="22.5" customHeight="1" thickTop="1" thickBot="1">
      <c r="A192" s="158">
        <v>1</v>
      </c>
      <c r="B192" s="158">
        <v>1</v>
      </c>
      <c r="C192" s="158" t="s">
        <v>165</v>
      </c>
      <c r="D192" s="159" t="s">
        <v>158</v>
      </c>
      <c r="E192" s="159" t="s">
        <v>158</v>
      </c>
      <c r="F192" s="159" t="s">
        <v>346</v>
      </c>
      <c r="G192" s="169"/>
      <c r="H192" s="159"/>
      <c r="I192" s="159"/>
      <c r="J192" s="159"/>
      <c r="K192" s="160" t="s">
        <v>347</v>
      </c>
      <c r="L192" s="220">
        <f>SUM(L193:L194)</f>
        <v>0</v>
      </c>
      <c r="M192" s="220">
        <f>SUM(M193:M194)</f>
        <v>0</v>
      </c>
      <c r="N192" s="220">
        <f>SUM(N193:N194)</f>
        <v>0</v>
      </c>
      <c r="O192" s="220">
        <f t="shared" si="56"/>
        <v>0</v>
      </c>
      <c r="P192" s="220">
        <f t="shared" ref="P192:U192" si="83">SUM(P193:P194)</f>
        <v>0</v>
      </c>
      <c r="Q192" s="220">
        <f t="shared" si="83"/>
        <v>0</v>
      </c>
      <c r="R192" s="220">
        <f t="shared" si="83"/>
        <v>0</v>
      </c>
      <c r="S192" s="220">
        <f t="shared" si="83"/>
        <v>0</v>
      </c>
      <c r="T192" s="220">
        <f t="shared" si="83"/>
        <v>0</v>
      </c>
      <c r="U192" s="221">
        <f t="shared" si="83"/>
        <v>0</v>
      </c>
      <c r="V192" s="222" t="e">
        <f t="shared" si="58"/>
        <v>#DIV/0!</v>
      </c>
      <c r="W192" s="220"/>
      <c r="X192" s="158"/>
      <c r="Y192" s="158"/>
      <c r="Z192" s="172"/>
    </row>
    <row r="193" spans="1:26" s="206" customFormat="1" ht="22.5" customHeight="1" thickTop="1" thickBot="1">
      <c r="A193" s="166">
        <v>1</v>
      </c>
      <c r="B193" s="166">
        <v>1</v>
      </c>
      <c r="C193" s="167" t="s">
        <v>165</v>
      </c>
      <c r="D193" s="167" t="s">
        <v>158</v>
      </c>
      <c r="E193" s="167" t="s">
        <v>158</v>
      </c>
      <c r="F193" s="167" t="s">
        <v>346</v>
      </c>
      <c r="G193" s="167" t="s">
        <v>156</v>
      </c>
      <c r="H193" s="167"/>
      <c r="I193" s="167"/>
      <c r="J193" s="167"/>
      <c r="K193" s="168" t="s">
        <v>348</v>
      </c>
      <c r="L193" s="223"/>
      <c r="M193" s="223"/>
      <c r="N193" s="223"/>
      <c r="O193" s="223">
        <f t="shared" si="56"/>
        <v>0</v>
      </c>
      <c r="P193" s="223"/>
      <c r="Q193" s="223"/>
      <c r="R193" s="223"/>
      <c r="S193" s="223"/>
      <c r="T193" s="223"/>
      <c r="U193" s="225"/>
      <c r="V193" s="226" t="e">
        <f t="shared" si="58"/>
        <v>#DIV/0!</v>
      </c>
      <c r="W193" s="223"/>
      <c r="X193" s="165"/>
      <c r="Y193" s="165"/>
    </row>
    <row r="194" spans="1:26" s="206" customFormat="1" ht="22.5" customHeight="1" thickTop="1" thickBot="1">
      <c r="A194" s="166">
        <v>1</v>
      </c>
      <c r="B194" s="166">
        <v>1</v>
      </c>
      <c r="C194" s="167" t="s">
        <v>165</v>
      </c>
      <c r="D194" s="167" t="s">
        <v>158</v>
      </c>
      <c r="E194" s="167" t="s">
        <v>158</v>
      </c>
      <c r="F194" s="167" t="s">
        <v>346</v>
      </c>
      <c r="G194" s="167" t="s">
        <v>165</v>
      </c>
      <c r="H194" s="167"/>
      <c r="I194" s="167"/>
      <c r="J194" s="167"/>
      <c r="K194" s="168" t="s">
        <v>349</v>
      </c>
      <c r="L194" s="223"/>
      <c r="M194" s="223"/>
      <c r="N194" s="223"/>
      <c r="O194" s="223">
        <f t="shared" si="56"/>
        <v>0</v>
      </c>
      <c r="P194" s="223"/>
      <c r="Q194" s="223"/>
      <c r="R194" s="223"/>
      <c r="S194" s="223"/>
      <c r="T194" s="223"/>
      <c r="U194" s="225"/>
      <c r="V194" s="226" t="e">
        <f t="shared" si="58"/>
        <v>#DIV/0!</v>
      </c>
      <c r="W194" s="223"/>
      <c r="X194" s="165"/>
      <c r="Y194" s="165"/>
    </row>
    <row r="195" spans="1:26" ht="22.5" customHeight="1" thickTop="1" thickBot="1">
      <c r="A195" s="153">
        <v>1</v>
      </c>
      <c r="B195" s="154">
        <v>1</v>
      </c>
      <c r="C195" s="154" t="s">
        <v>165</v>
      </c>
      <c r="D195" s="154" t="s">
        <v>158</v>
      </c>
      <c r="E195" s="154" t="s">
        <v>167</v>
      </c>
      <c r="F195" s="154"/>
      <c r="G195" s="154"/>
      <c r="H195" s="155"/>
      <c r="I195" s="155"/>
      <c r="J195" s="155"/>
      <c r="K195" s="156" t="s">
        <v>350</v>
      </c>
      <c r="L195" s="217">
        <f>+L196+L210+L220</f>
        <v>0</v>
      </c>
      <c r="M195" s="217">
        <f>+M196+M210+M220</f>
        <v>0</v>
      </c>
      <c r="N195" s="217">
        <f>+N196+N210+N220</f>
        <v>0</v>
      </c>
      <c r="O195" s="217">
        <f t="shared" si="56"/>
        <v>0</v>
      </c>
      <c r="P195" s="217">
        <f t="shared" ref="P195:U195" si="84">+P196+P210+P220</f>
        <v>0</v>
      </c>
      <c r="Q195" s="217">
        <f t="shared" si="84"/>
        <v>0</v>
      </c>
      <c r="R195" s="217">
        <f t="shared" si="84"/>
        <v>0</v>
      </c>
      <c r="S195" s="217">
        <f t="shared" si="84"/>
        <v>0</v>
      </c>
      <c r="T195" s="217">
        <f t="shared" si="84"/>
        <v>0</v>
      </c>
      <c r="U195" s="218">
        <f t="shared" si="84"/>
        <v>0</v>
      </c>
      <c r="V195" s="219" t="e">
        <f t="shared" si="58"/>
        <v>#DIV/0!</v>
      </c>
      <c r="W195" s="217"/>
      <c r="X195" s="153"/>
      <c r="Y195" s="154"/>
      <c r="Z195" s="171"/>
    </row>
    <row r="196" spans="1:26" s="206" customFormat="1" ht="22.5" customHeight="1" thickTop="1" thickBot="1">
      <c r="A196" s="158">
        <v>1</v>
      </c>
      <c r="B196" s="158">
        <v>1</v>
      </c>
      <c r="C196" s="158" t="s">
        <v>165</v>
      </c>
      <c r="D196" s="159" t="s">
        <v>158</v>
      </c>
      <c r="E196" s="159" t="s">
        <v>167</v>
      </c>
      <c r="F196" s="159" t="s">
        <v>230</v>
      </c>
      <c r="G196" s="169"/>
      <c r="H196" s="159"/>
      <c r="I196" s="159"/>
      <c r="J196" s="159"/>
      <c r="K196" s="160" t="s">
        <v>351</v>
      </c>
      <c r="L196" s="220">
        <f>+L197+L200+L203</f>
        <v>0</v>
      </c>
      <c r="M196" s="220">
        <f>+M197+M200+M203</f>
        <v>0</v>
      </c>
      <c r="N196" s="220">
        <f>+N197+N200+N203</f>
        <v>0</v>
      </c>
      <c r="O196" s="220">
        <f t="shared" si="56"/>
        <v>0</v>
      </c>
      <c r="P196" s="220">
        <f t="shared" ref="P196:U196" si="85">+P197+P200+P203</f>
        <v>0</v>
      </c>
      <c r="Q196" s="220">
        <f t="shared" si="85"/>
        <v>0</v>
      </c>
      <c r="R196" s="220">
        <f t="shared" si="85"/>
        <v>0</v>
      </c>
      <c r="S196" s="220">
        <f t="shared" si="85"/>
        <v>0</v>
      </c>
      <c r="T196" s="220">
        <f t="shared" si="85"/>
        <v>0</v>
      </c>
      <c r="U196" s="221">
        <f t="shared" si="85"/>
        <v>0</v>
      </c>
      <c r="V196" s="222" t="e">
        <f t="shared" si="58"/>
        <v>#DIV/0!</v>
      </c>
      <c r="W196" s="220"/>
      <c r="X196" s="158"/>
      <c r="Y196" s="158"/>
      <c r="Z196" s="172"/>
    </row>
    <row r="197" spans="1:26" s="206" customFormat="1" ht="22.5" customHeight="1" thickTop="1" thickBot="1">
      <c r="A197" s="162">
        <v>1</v>
      </c>
      <c r="B197" s="162">
        <v>1</v>
      </c>
      <c r="C197" s="163" t="s">
        <v>165</v>
      </c>
      <c r="D197" s="162" t="s">
        <v>158</v>
      </c>
      <c r="E197" s="163" t="s">
        <v>167</v>
      </c>
      <c r="F197" s="163" t="s">
        <v>230</v>
      </c>
      <c r="G197" s="163" t="s">
        <v>158</v>
      </c>
      <c r="H197" s="163"/>
      <c r="I197" s="163"/>
      <c r="J197" s="163"/>
      <c r="K197" s="164" t="s">
        <v>352</v>
      </c>
      <c r="L197" s="223">
        <f>SUM(L198:L199)</f>
        <v>0</v>
      </c>
      <c r="M197" s="223">
        <f>SUM(M198:M199)</f>
        <v>0</v>
      </c>
      <c r="N197" s="223">
        <f>SUM(N198:N199)</f>
        <v>0</v>
      </c>
      <c r="O197" s="223">
        <f t="shared" si="56"/>
        <v>0</v>
      </c>
      <c r="P197" s="223">
        <f t="shared" ref="P197:U197" si="86">SUM(P198:P199)</f>
        <v>0</v>
      </c>
      <c r="Q197" s="223">
        <f t="shared" si="86"/>
        <v>0</v>
      </c>
      <c r="R197" s="223">
        <f t="shared" si="86"/>
        <v>0</v>
      </c>
      <c r="S197" s="223">
        <f t="shared" si="86"/>
        <v>0</v>
      </c>
      <c r="T197" s="223">
        <f t="shared" si="86"/>
        <v>0</v>
      </c>
      <c r="U197" s="225">
        <f t="shared" si="86"/>
        <v>0</v>
      </c>
      <c r="V197" s="226" t="e">
        <f t="shared" si="58"/>
        <v>#DIV/0!</v>
      </c>
      <c r="W197" s="223"/>
      <c r="X197" s="165"/>
      <c r="Y197" s="165"/>
    </row>
    <row r="198" spans="1:26" s="206" customFormat="1" ht="22.5" customHeight="1" thickTop="1" thickBot="1">
      <c r="A198" s="166">
        <v>1</v>
      </c>
      <c r="B198" s="166">
        <v>1</v>
      </c>
      <c r="C198" s="167" t="s">
        <v>165</v>
      </c>
      <c r="D198" s="167" t="s">
        <v>158</v>
      </c>
      <c r="E198" s="167" t="s">
        <v>167</v>
      </c>
      <c r="F198" s="167" t="s">
        <v>230</v>
      </c>
      <c r="G198" s="167" t="s">
        <v>158</v>
      </c>
      <c r="H198" s="167" t="s">
        <v>156</v>
      </c>
      <c r="I198" s="167"/>
      <c r="J198" s="167"/>
      <c r="K198" s="168" t="s">
        <v>353</v>
      </c>
      <c r="L198" s="223"/>
      <c r="M198" s="223"/>
      <c r="N198" s="223"/>
      <c r="O198" s="223">
        <f t="shared" si="56"/>
        <v>0</v>
      </c>
      <c r="P198" s="223"/>
      <c r="Q198" s="223"/>
      <c r="R198" s="223"/>
      <c r="S198" s="223"/>
      <c r="T198" s="223"/>
      <c r="U198" s="225"/>
      <c r="V198" s="226" t="e">
        <f t="shared" si="58"/>
        <v>#DIV/0!</v>
      </c>
      <c r="W198" s="223"/>
      <c r="X198" s="165"/>
      <c r="Y198" s="165"/>
    </row>
    <row r="199" spans="1:26" s="206" customFormat="1" ht="22.5" customHeight="1" thickTop="1" thickBot="1">
      <c r="A199" s="166">
        <v>1</v>
      </c>
      <c r="B199" s="166">
        <v>1</v>
      </c>
      <c r="C199" s="167" t="s">
        <v>165</v>
      </c>
      <c r="D199" s="167" t="s">
        <v>158</v>
      </c>
      <c r="E199" s="167" t="s">
        <v>167</v>
      </c>
      <c r="F199" s="167" t="s">
        <v>230</v>
      </c>
      <c r="G199" s="167" t="s">
        <v>158</v>
      </c>
      <c r="H199" s="167" t="s">
        <v>165</v>
      </c>
      <c r="I199" s="167"/>
      <c r="J199" s="167"/>
      <c r="K199" s="168" t="s">
        <v>354</v>
      </c>
      <c r="L199" s="223"/>
      <c r="M199" s="223"/>
      <c r="N199" s="223"/>
      <c r="O199" s="223">
        <f t="shared" si="56"/>
        <v>0</v>
      </c>
      <c r="P199" s="223"/>
      <c r="Q199" s="223"/>
      <c r="R199" s="223"/>
      <c r="S199" s="223"/>
      <c r="T199" s="223"/>
      <c r="U199" s="225"/>
      <c r="V199" s="226" t="e">
        <f t="shared" si="58"/>
        <v>#DIV/0!</v>
      </c>
      <c r="W199" s="223"/>
      <c r="X199" s="165"/>
      <c r="Y199" s="165"/>
    </row>
    <row r="200" spans="1:26" s="206" customFormat="1" ht="22.5" customHeight="1" thickTop="1" thickBot="1">
      <c r="A200" s="162">
        <v>1</v>
      </c>
      <c r="B200" s="162">
        <v>1</v>
      </c>
      <c r="C200" s="163" t="s">
        <v>165</v>
      </c>
      <c r="D200" s="162" t="s">
        <v>158</v>
      </c>
      <c r="E200" s="163" t="s">
        <v>167</v>
      </c>
      <c r="F200" s="163" t="s">
        <v>230</v>
      </c>
      <c r="G200" s="163" t="s">
        <v>167</v>
      </c>
      <c r="H200" s="163"/>
      <c r="I200" s="163"/>
      <c r="J200" s="163"/>
      <c r="K200" s="164" t="s">
        <v>355</v>
      </c>
      <c r="L200" s="223">
        <f>SUM(L201:L202)</f>
        <v>0</v>
      </c>
      <c r="M200" s="223">
        <f>SUM(M201:M202)</f>
        <v>0</v>
      </c>
      <c r="N200" s="223">
        <f>SUM(N201:N202)</f>
        <v>0</v>
      </c>
      <c r="O200" s="223">
        <f t="shared" ref="O200:O263" si="87">+L200+M200-N200</f>
        <v>0</v>
      </c>
      <c r="P200" s="223">
        <f t="shared" ref="P200:U200" si="88">SUM(P201:P202)</f>
        <v>0</v>
      </c>
      <c r="Q200" s="223">
        <f t="shared" si="88"/>
        <v>0</v>
      </c>
      <c r="R200" s="223">
        <f t="shared" si="88"/>
        <v>0</v>
      </c>
      <c r="S200" s="223">
        <f t="shared" si="88"/>
        <v>0</v>
      </c>
      <c r="T200" s="223">
        <f t="shared" si="88"/>
        <v>0</v>
      </c>
      <c r="U200" s="225">
        <f t="shared" si="88"/>
        <v>0</v>
      </c>
      <c r="V200" s="226" t="e">
        <f t="shared" ref="V200:V263" si="89">+U200/T200</f>
        <v>#DIV/0!</v>
      </c>
      <c r="W200" s="223"/>
      <c r="X200" s="165"/>
      <c r="Y200" s="165"/>
    </row>
    <row r="201" spans="1:26" s="206" customFormat="1" ht="22.5" customHeight="1" thickTop="1" thickBot="1">
      <c r="A201" s="166">
        <v>1</v>
      </c>
      <c r="B201" s="166">
        <v>1</v>
      </c>
      <c r="C201" s="167" t="s">
        <v>165</v>
      </c>
      <c r="D201" s="167" t="s">
        <v>158</v>
      </c>
      <c r="E201" s="167" t="s">
        <v>167</v>
      </c>
      <c r="F201" s="167" t="s">
        <v>230</v>
      </c>
      <c r="G201" s="167" t="s">
        <v>167</v>
      </c>
      <c r="H201" s="167" t="s">
        <v>156</v>
      </c>
      <c r="I201" s="167"/>
      <c r="J201" s="167"/>
      <c r="K201" s="168" t="s">
        <v>356</v>
      </c>
      <c r="L201" s="223"/>
      <c r="M201" s="223"/>
      <c r="N201" s="223"/>
      <c r="O201" s="223">
        <f t="shared" si="87"/>
        <v>0</v>
      </c>
      <c r="P201" s="223"/>
      <c r="Q201" s="223"/>
      <c r="R201" s="223"/>
      <c r="S201" s="223"/>
      <c r="T201" s="223"/>
      <c r="U201" s="225"/>
      <c r="V201" s="226" t="e">
        <f t="shared" si="89"/>
        <v>#DIV/0!</v>
      </c>
      <c r="W201" s="223"/>
      <c r="X201" s="165"/>
      <c r="Y201" s="165"/>
    </row>
    <row r="202" spans="1:26" s="206" customFormat="1" ht="22.5" customHeight="1" thickTop="1" thickBot="1">
      <c r="A202" s="166">
        <v>1</v>
      </c>
      <c r="B202" s="166">
        <v>1</v>
      </c>
      <c r="C202" s="167" t="s">
        <v>165</v>
      </c>
      <c r="D202" s="167" t="s">
        <v>158</v>
      </c>
      <c r="E202" s="167" t="s">
        <v>167</v>
      </c>
      <c r="F202" s="167" t="s">
        <v>230</v>
      </c>
      <c r="G202" s="167" t="s">
        <v>167</v>
      </c>
      <c r="H202" s="167" t="s">
        <v>165</v>
      </c>
      <c r="I202" s="167"/>
      <c r="J202" s="167"/>
      <c r="K202" s="168" t="s">
        <v>357</v>
      </c>
      <c r="L202" s="223"/>
      <c r="M202" s="223"/>
      <c r="N202" s="223"/>
      <c r="O202" s="223">
        <f t="shared" si="87"/>
        <v>0</v>
      </c>
      <c r="P202" s="223"/>
      <c r="Q202" s="223"/>
      <c r="R202" s="223"/>
      <c r="S202" s="223"/>
      <c r="T202" s="223"/>
      <c r="U202" s="225"/>
      <c r="V202" s="226" t="e">
        <f t="shared" si="89"/>
        <v>#DIV/0!</v>
      </c>
      <c r="W202" s="223"/>
      <c r="X202" s="165"/>
      <c r="Y202" s="165"/>
    </row>
    <row r="203" spans="1:26" s="206" customFormat="1" ht="22.5" customHeight="1" thickTop="1" thickBot="1">
      <c r="A203" s="162">
        <v>1</v>
      </c>
      <c r="B203" s="162">
        <v>1</v>
      </c>
      <c r="C203" s="163" t="s">
        <v>165</v>
      </c>
      <c r="D203" s="162" t="s">
        <v>158</v>
      </c>
      <c r="E203" s="163" t="s">
        <v>167</v>
      </c>
      <c r="F203" s="163" t="s">
        <v>230</v>
      </c>
      <c r="G203" s="163" t="s">
        <v>228</v>
      </c>
      <c r="H203" s="163"/>
      <c r="I203" s="163"/>
      <c r="J203" s="163"/>
      <c r="K203" s="164" t="s">
        <v>358</v>
      </c>
      <c r="L203" s="223">
        <f>+L204+L207</f>
        <v>0</v>
      </c>
      <c r="M203" s="223">
        <f>+M204+M207</f>
        <v>0</v>
      </c>
      <c r="N203" s="223">
        <f>+N204+N207</f>
        <v>0</v>
      </c>
      <c r="O203" s="223">
        <f t="shared" si="87"/>
        <v>0</v>
      </c>
      <c r="P203" s="223">
        <f t="shared" ref="P203:U203" si="90">+P204+P207</f>
        <v>0</v>
      </c>
      <c r="Q203" s="223">
        <f t="shared" si="90"/>
        <v>0</v>
      </c>
      <c r="R203" s="223">
        <f t="shared" si="90"/>
        <v>0</v>
      </c>
      <c r="S203" s="223">
        <f t="shared" si="90"/>
        <v>0</v>
      </c>
      <c r="T203" s="223">
        <f t="shared" si="90"/>
        <v>0</v>
      </c>
      <c r="U203" s="225">
        <f t="shared" si="90"/>
        <v>0</v>
      </c>
      <c r="V203" s="226" t="e">
        <f t="shared" si="89"/>
        <v>#DIV/0!</v>
      </c>
      <c r="W203" s="223"/>
      <c r="X203" s="165"/>
      <c r="Y203" s="165"/>
    </row>
    <row r="204" spans="1:26" ht="22.5" customHeight="1" thickTop="1" thickBot="1">
      <c r="A204" s="166">
        <v>1</v>
      </c>
      <c r="B204" s="166">
        <v>1</v>
      </c>
      <c r="C204" s="167" t="s">
        <v>165</v>
      </c>
      <c r="D204" s="167" t="s">
        <v>158</v>
      </c>
      <c r="E204" s="167" t="s">
        <v>167</v>
      </c>
      <c r="F204" s="167" t="s">
        <v>230</v>
      </c>
      <c r="G204" s="167" t="s">
        <v>228</v>
      </c>
      <c r="H204" s="167" t="s">
        <v>158</v>
      </c>
      <c r="I204" s="167"/>
      <c r="J204" s="167"/>
      <c r="K204" s="168" t="s">
        <v>359</v>
      </c>
      <c r="L204" s="224">
        <f>SUM(L205:L206)</f>
        <v>0</v>
      </c>
      <c r="M204" s="224">
        <f>SUM(M205:M206)</f>
        <v>0</v>
      </c>
      <c r="N204" s="224">
        <f>SUM(N205:N206)</f>
        <v>0</v>
      </c>
      <c r="O204" s="224">
        <f t="shared" si="87"/>
        <v>0</v>
      </c>
      <c r="P204" s="224">
        <f t="shared" ref="P204:U204" si="91">SUM(P205:P206)</f>
        <v>0</v>
      </c>
      <c r="Q204" s="224">
        <f t="shared" si="91"/>
        <v>0</v>
      </c>
      <c r="R204" s="224">
        <f t="shared" si="91"/>
        <v>0</v>
      </c>
      <c r="S204" s="224">
        <f t="shared" si="91"/>
        <v>0</v>
      </c>
      <c r="T204" s="224">
        <f t="shared" si="91"/>
        <v>0</v>
      </c>
      <c r="U204" s="227">
        <f t="shared" si="91"/>
        <v>0</v>
      </c>
      <c r="V204" s="230" t="e">
        <f t="shared" si="89"/>
        <v>#DIV/0!</v>
      </c>
      <c r="W204" s="224"/>
      <c r="X204" s="165"/>
      <c r="Y204" s="165"/>
    </row>
    <row r="205" spans="1:26" ht="22.5" customHeight="1" thickTop="1" thickBot="1">
      <c r="A205" s="166">
        <v>1</v>
      </c>
      <c r="B205" s="166">
        <v>1</v>
      </c>
      <c r="C205" s="167" t="s">
        <v>165</v>
      </c>
      <c r="D205" s="167" t="s">
        <v>158</v>
      </c>
      <c r="E205" s="167" t="s">
        <v>167</v>
      </c>
      <c r="F205" s="167" t="s">
        <v>230</v>
      </c>
      <c r="G205" s="167" t="s">
        <v>228</v>
      </c>
      <c r="H205" s="167" t="s">
        <v>158</v>
      </c>
      <c r="I205" s="167" t="s">
        <v>156</v>
      </c>
      <c r="J205" s="167"/>
      <c r="K205" s="168" t="s">
        <v>360</v>
      </c>
      <c r="L205" s="224"/>
      <c r="M205" s="224"/>
      <c r="N205" s="224"/>
      <c r="O205" s="223">
        <f t="shared" si="87"/>
        <v>0</v>
      </c>
      <c r="P205" s="224"/>
      <c r="Q205" s="224"/>
      <c r="R205" s="224"/>
      <c r="S205" s="224"/>
      <c r="T205" s="224"/>
      <c r="U205" s="227"/>
      <c r="V205" s="230" t="e">
        <f t="shared" si="89"/>
        <v>#DIV/0!</v>
      </c>
      <c r="W205" s="224"/>
      <c r="X205" s="165"/>
      <c r="Y205" s="165"/>
    </row>
    <row r="206" spans="1:26" ht="22.5" customHeight="1" thickTop="1" thickBot="1">
      <c r="A206" s="166">
        <v>1</v>
      </c>
      <c r="B206" s="166">
        <v>1</v>
      </c>
      <c r="C206" s="167" t="s">
        <v>165</v>
      </c>
      <c r="D206" s="167" t="s">
        <v>158</v>
      </c>
      <c r="E206" s="167" t="s">
        <v>167</v>
      </c>
      <c r="F206" s="167" t="s">
        <v>230</v>
      </c>
      <c r="G206" s="167" t="s">
        <v>228</v>
      </c>
      <c r="H206" s="167" t="s">
        <v>158</v>
      </c>
      <c r="I206" s="167" t="s">
        <v>165</v>
      </c>
      <c r="J206" s="167"/>
      <c r="K206" s="168" t="s">
        <v>361</v>
      </c>
      <c r="L206" s="224"/>
      <c r="M206" s="224"/>
      <c r="N206" s="224"/>
      <c r="O206" s="223">
        <f t="shared" si="87"/>
        <v>0</v>
      </c>
      <c r="P206" s="224"/>
      <c r="Q206" s="224"/>
      <c r="R206" s="224"/>
      <c r="S206" s="224"/>
      <c r="T206" s="224"/>
      <c r="U206" s="227"/>
      <c r="V206" s="230" t="e">
        <f t="shared" si="89"/>
        <v>#DIV/0!</v>
      </c>
      <c r="W206" s="224"/>
      <c r="X206" s="165"/>
      <c r="Y206" s="165"/>
    </row>
    <row r="207" spans="1:26" ht="22.5" customHeight="1" thickTop="1" thickBot="1">
      <c r="A207" s="166">
        <v>1</v>
      </c>
      <c r="B207" s="166">
        <v>1</v>
      </c>
      <c r="C207" s="167" t="s">
        <v>165</v>
      </c>
      <c r="D207" s="167" t="s">
        <v>158</v>
      </c>
      <c r="E207" s="167" t="s">
        <v>167</v>
      </c>
      <c r="F207" s="167" t="s">
        <v>230</v>
      </c>
      <c r="G207" s="167" t="s">
        <v>228</v>
      </c>
      <c r="H207" s="167" t="s">
        <v>167</v>
      </c>
      <c r="I207" s="167"/>
      <c r="J207" s="167"/>
      <c r="K207" s="168" t="s">
        <v>362</v>
      </c>
      <c r="L207" s="224">
        <f>SUM(L208:L209)</f>
        <v>0</v>
      </c>
      <c r="M207" s="224">
        <f>SUM(M208:M209)</f>
        <v>0</v>
      </c>
      <c r="N207" s="224">
        <f>SUM(N208:N209)</f>
        <v>0</v>
      </c>
      <c r="O207" s="224">
        <f t="shared" si="87"/>
        <v>0</v>
      </c>
      <c r="P207" s="224">
        <f t="shared" ref="P207:U207" si="92">SUM(P208:P209)</f>
        <v>0</v>
      </c>
      <c r="Q207" s="224">
        <f t="shared" si="92"/>
        <v>0</v>
      </c>
      <c r="R207" s="224">
        <f t="shared" si="92"/>
        <v>0</v>
      </c>
      <c r="S207" s="224">
        <f t="shared" si="92"/>
        <v>0</v>
      </c>
      <c r="T207" s="224">
        <f t="shared" si="92"/>
        <v>0</v>
      </c>
      <c r="U207" s="227">
        <f t="shared" si="92"/>
        <v>0</v>
      </c>
      <c r="V207" s="230" t="e">
        <f t="shared" si="89"/>
        <v>#DIV/0!</v>
      </c>
      <c r="W207" s="224"/>
      <c r="X207" s="165"/>
      <c r="Y207" s="165"/>
    </row>
    <row r="208" spans="1:26" ht="22.5" customHeight="1" thickTop="1" thickBot="1">
      <c r="A208" s="166">
        <v>1</v>
      </c>
      <c r="B208" s="166">
        <v>1</v>
      </c>
      <c r="C208" s="167" t="s">
        <v>165</v>
      </c>
      <c r="D208" s="167" t="s">
        <v>158</v>
      </c>
      <c r="E208" s="167" t="s">
        <v>167</v>
      </c>
      <c r="F208" s="167" t="s">
        <v>230</v>
      </c>
      <c r="G208" s="167" t="s">
        <v>228</v>
      </c>
      <c r="H208" s="167" t="s">
        <v>167</v>
      </c>
      <c r="I208" s="167" t="s">
        <v>156</v>
      </c>
      <c r="J208" s="167"/>
      <c r="K208" s="168" t="s">
        <v>363</v>
      </c>
      <c r="L208" s="224"/>
      <c r="M208" s="224"/>
      <c r="N208" s="224"/>
      <c r="O208" s="223">
        <f t="shared" si="87"/>
        <v>0</v>
      </c>
      <c r="P208" s="224"/>
      <c r="Q208" s="224"/>
      <c r="R208" s="224"/>
      <c r="S208" s="224"/>
      <c r="T208" s="224"/>
      <c r="U208" s="227"/>
      <c r="V208" s="230" t="e">
        <f t="shared" si="89"/>
        <v>#DIV/0!</v>
      </c>
      <c r="W208" s="224"/>
      <c r="X208" s="165"/>
      <c r="Y208" s="165"/>
    </row>
    <row r="209" spans="1:26" ht="22.5" customHeight="1" thickTop="1" thickBot="1">
      <c r="A209" s="166">
        <v>1</v>
      </c>
      <c r="B209" s="166">
        <v>1</v>
      </c>
      <c r="C209" s="167" t="s">
        <v>165</v>
      </c>
      <c r="D209" s="167" t="s">
        <v>158</v>
      </c>
      <c r="E209" s="167" t="s">
        <v>167</v>
      </c>
      <c r="F209" s="167" t="s">
        <v>230</v>
      </c>
      <c r="G209" s="167" t="s">
        <v>228</v>
      </c>
      <c r="H209" s="167" t="s">
        <v>167</v>
      </c>
      <c r="I209" s="167" t="s">
        <v>165</v>
      </c>
      <c r="J209" s="167"/>
      <c r="K209" s="168" t="s">
        <v>364</v>
      </c>
      <c r="L209" s="224"/>
      <c r="M209" s="224"/>
      <c r="N209" s="224"/>
      <c r="O209" s="223">
        <f t="shared" si="87"/>
        <v>0</v>
      </c>
      <c r="P209" s="224"/>
      <c r="Q209" s="224"/>
      <c r="R209" s="224"/>
      <c r="S209" s="224"/>
      <c r="T209" s="224"/>
      <c r="U209" s="227"/>
      <c r="V209" s="230" t="e">
        <f t="shared" si="89"/>
        <v>#DIV/0!</v>
      </c>
      <c r="W209" s="224"/>
      <c r="X209" s="165"/>
      <c r="Y209" s="165"/>
    </row>
    <row r="210" spans="1:26" s="206" customFormat="1" ht="22.5" customHeight="1" thickTop="1" thickBot="1">
      <c r="A210" s="158">
        <v>1</v>
      </c>
      <c r="B210" s="158">
        <v>1</v>
      </c>
      <c r="C210" s="158" t="s">
        <v>165</v>
      </c>
      <c r="D210" s="159" t="s">
        <v>158</v>
      </c>
      <c r="E210" s="159" t="s">
        <v>167</v>
      </c>
      <c r="F210" s="159" t="s">
        <v>250</v>
      </c>
      <c r="G210" s="169"/>
      <c r="H210" s="159"/>
      <c r="I210" s="159"/>
      <c r="J210" s="159"/>
      <c r="K210" s="160" t="s">
        <v>365</v>
      </c>
      <c r="L210" s="220">
        <f>+L211+L214+L217</f>
        <v>0</v>
      </c>
      <c r="M210" s="220">
        <f>+M211+M214+M217</f>
        <v>0</v>
      </c>
      <c r="N210" s="220">
        <f>+N211+N214+N217</f>
        <v>0</v>
      </c>
      <c r="O210" s="220">
        <f t="shared" si="87"/>
        <v>0</v>
      </c>
      <c r="P210" s="220">
        <f t="shared" ref="P210:U210" si="93">+P211+P214+P217</f>
        <v>0</v>
      </c>
      <c r="Q210" s="220">
        <f t="shared" si="93"/>
        <v>0</v>
      </c>
      <c r="R210" s="220">
        <f t="shared" si="93"/>
        <v>0</v>
      </c>
      <c r="S210" s="220">
        <f t="shared" si="93"/>
        <v>0</v>
      </c>
      <c r="T210" s="220">
        <f t="shared" si="93"/>
        <v>0</v>
      </c>
      <c r="U210" s="221">
        <f t="shared" si="93"/>
        <v>0</v>
      </c>
      <c r="V210" s="222" t="e">
        <f t="shared" si="89"/>
        <v>#DIV/0!</v>
      </c>
      <c r="W210" s="220"/>
      <c r="X210" s="158"/>
      <c r="Y210" s="158"/>
      <c r="Z210" s="172"/>
    </row>
    <row r="211" spans="1:26" s="206" customFormat="1" ht="22.5" customHeight="1" thickTop="1" thickBot="1">
      <c r="A211" s="162">
        <v>1</v>
      </c>
      <c r="B211" s="162">
        <v>1</v>
      </c>
      <c r="C211" s="163" t="s">
        <v>165</v>
      </c>
      <c r="D211" s="162" t="s">
        <v>158</v>
      </c>
      <c r="E211" s="163" t="s">
        <v>167</v>
      </c>
      <c r="F211" s="163" t="s">
        <v>250</v>
      </c>
      <c r="G211" s="163" t="s">
        <v>158</v>
      </c>
      <c r="H211" s="163"/>
      <c r="I211" s="163"/>
      <c r="J211" s="163"/>
      <c r="K211" s="164" t="s">
        <v>366</v>
      </c>
      <c r="L211" s="223">
        <f>SUM(L212:L213)</f>
        <v>0</v>
      </c>
      <c r="M211" s="223">
        <f>SUM(M212:M213)</f>
        <v>0</v>
      </c>
      <c r="N211" s="223">
        <f>SUM(N212:N213)</f>
        <v>0</v>
      </c>
      <c r="O211" s="223">
        <f t="shared" si="87"/>
        <v>0</v>
      </c>
      <c r="P211" s="223">
        <f t="shared" ref="P211:U211" si="94">SUM(P212:P213)</f>
        <v>0</v>
      </c>
      <c r="Q211" s="223">
        <f t="shared" si="94"/>
        <v>0</v>
      </c>
      <c r="R211" s="223">
        <f t="shared" si="94"/>
        <v>0</v>
      </c>
      <c r="S211" s="223">
        <f t="shared" si="94"/>
        <v>0</v>
      </c>
      <c r="T211" s="223">
        <f t="shared" si="94"/>
        <v>0</v>
      </c>
      <c r="U211" s="225">
        <f t="shared" si="94"/>
        <v>0</v>
      </c>
      <c r="V211" s="226" t="e">
        <f t="shared" si="89"/>
        <v>#DIV/0!</v>
      </c>
      <c r="W211" s="223"/>
      <c r="X211" s="165"/>
      <c r="Y211" s="165"/>
    </row>
    <row r="212" spans="1:26" ht="22.5" customHeight="1" thickTop="1" thickBot="1">
      <c r="A212" s="166">
        <v>1</v>
      </c>
      <c r="B212" s="166">
        <v>1</v>
      </c>
      <c r="C212" s="167" t="s">
        <v>165</v>
      </c>
      <c r="D212" s="167" t="s">
        <v>158</v>
      </c>
      <c r="E212" s="167" t="s">
        <v>167</v>
      </c>
      <c r="F212" s="167" t="s">
        <v>250</v>
      </c>
      <c r="G212" s="167" t="s">
        <v>158</v>
      </c>
      <c r="H212" s="167" t="s">
        <v>156</v>
      </c>
      <c r="I212" s="167"/>
      <c r="J212" s="167"/>
      <c r="K212" s="168" t="s">
        <v>367</v>
      </c>
      <c r="L212" s="224"/>
      <c r="M212" s="224"/>
      <c r="N212" s="224"/>
      <c r="O212" s="223">
        <f t="shared" si="87"/>
        <v>0</v>
      </c>
      <c r="P212" s="224"/>
      <c r="Q212" s="224"/>
      <c r="R212" s="224"/>
      <c r="S212" s="224"/>
      <c r="T212" s="224"/>
      <c r="U212" s="227"/>
      <c r="V212" s="230" t="e">
        <f t="shared" si="89"/>
        <v>#DIV/0!</v>
      </c>
      <c r="W212" s="224"/>
      <c r="X212" s="165"/>
      <c r="Y212" s="165"/>
    </row>
    <row r="213" spans="1:26" ht="22.5" customHeight="1" thickTop="1" thickBot="1">
      <c r="A213" s="166">
        <v>1</v>
      </c>
      <c r="B213" s="166">
        <v>1</v>
      </c>
      <c r="C213" s="167" t="s">
        <v>165</v>
      </c>
      <c r="D213" s="167" t="s">
        <v>158</v>
      </c>
      <c r="E213" s="167" t="s">
        <v>167</v>
      </c>
      <c r="F213" s="167" t="s">
        <v>250</v>
      </c>
      <c r="G213" s="167" t="s">
        <v>158</v>
      </c>
      <c r="H213" s="167" t="s">
        <v>165</v>
      </c>
      <c r="I213" s="167"/>
      <c r="J213" s="167"/>
      <c r="K213" s="168" t="s">
        <v>368</v>
      </c>
      <c r="L213" s="224"/>
      <c r="M213" s="224"/>
      <c r="N213" s="224"/>
      <c r="O213" s="223">
        <f t="shared" si="87"/>
        <v>0</v>
      </c>
      <c r="P213" s="224"/>
      <c r="Q213" s="224"/>
      <c r="R213" s="224"/>
      <c r="S213" s="224"/>
      <c r="T213" s="224"/>
      <c r="U213" s="227"/>
      <c r="V213" s="230" t="e">
        <f t="shared" si="89"/>
        <v>#DIV/0!</v>
      </c>
      <c r="W213" s="224"/>
      <c r="X213" s="165"/>
      <c r="Y213" s="165"/>
    </row>
    <row r="214" spans="1:26" s="206" customFormat="1" ht="22.5" customHeight="1" thickTop="1" thickBot="1">
      <c r="A214" s="162">
        <v>1</v>
      </c>
      <c r="B214" s="162">
        <v>1</v>
      </c>
      <c r="C214" s="163" t="s">
        <v>165</v>
      </c>
      <c r="D214" s="162" t="s">
        <v>158</v>
      </c>
      <c r="E214" s="163" t="s">
        <v>167</v>
      </c>
      <c r="F214" s="163" t="s">
        <v>250</v>
      </c>
      <c r="G214" s="163" t="s">
        <v>167</v>
      </c>
      <c r="H214" s="163"/>
      <c r="I214" s="163"/>
      <c r="J214" s="163"/>
      <c r="K214" s="164" t="s">
        <v>369</v>
      </c>
      <c r="L214" s="223">
        <f>SUM(L215:L216)</f>
        <v>0</v>
      </c>
      <c r="M214" s="223">
        <f>SUM(M215:M216)</f>
        <v>0</v>
      </c>
      <c r="N214" s="223">
        <f>SUM(N215:N216)</f>
        <v>0</v>
      </c>
      <c r="O214" s="223">
        <f t="shared" si="87"/>
        <v>0</v>
      </c>
      <c r="P214" s="223">
        <f t="shared" ref="P214:U214" si="95">SUM(P215:P216)</f>
        <v>0</v>
      </c>
      <c r="Q214" s="223">
        <f t="shared" si="95"/>
        <v>0</v>
      </c>
      <c r="R214" s="223">
        <f t="shared" si="95"/>
        <v>0</v>
      </c>
      <c r="S214" s="223">
        <f t="shared" si="95"/>
        <v>0</v>
      </c>
      <c r="T214" s="223">
        <f t="shared" si="95"/>
        <v>0</v>
      </c>
      <c r="U214" s="225">
        <f t="shared" si="95"/>
        <v>0</v>
      </c>
      <c r="V214" s="226" t="e">
        <f t="shared" si="89"/>
        <v>#DIV/0!</v>
      </c>
      <c r="W214" s="223"/>
      <c r="X214" s="165"/>
      <c r="Y214" s="165"/>
    </row>
    <row r="215" spans="1:26" ht="22.5" customHeight="1" thickTop="1" thickBot="1">
      <c r="A215" s="166">
        <v>1</v>
      </c>
      <c r="B215" s="166">
        <v>1</v>
      </c>
      <c r="C215" s="167" t="s">
        <v>165</v>
      </c>
      <c r="D215" s="167" t="s">
        <v>158</v>
      </c>
      <c r="E215" s="167" t="s">
        <v>167</v>
      </c>
      <c r="F215" s="167" t="s">
        <v>250</v>
      </c>
      <c r="G215" s="167" t="s">
        <v>167</v>
      </c>
      <c r="H215" s="167" t="s">
        <v>156</v>
      </c>
      <c r="I215" s="167"/>
      <c r="J215" s="167"/>
      <c r="K215" s="168" t="s">
        <v>370</v>
      </c>
      <c r="L215" s="224"/>
      <c r="M215" s="224"/>
      <c r="N215" s="224"/>
      <c r="O215" s="223">
        <f t="shared" si="87"/>
        <v>0</v>
      </c>
      <c r="P215" s="224"/>
      <c r="Q215" s="224"/>
      <c r="R215" s="224"/>
      <c r="S215" s="224"/>
      <c r="T215" s="224"/>
      <c r="U215" s="227"/>
      <c r="V215" s="230" t="e">
        <f t="shared" si="89"/>
        <v>#DIV/0!</v>
      </c>
      <c r="W215" s="224"/>
      <c r="X215" s="165"/>
      <c r="Y215" s="165"/>
    </row>
    <row r="216" spans="1:26" ht="22.5" customHeight="1" thickTop="1" thickBot="1">
      <c r="A216" s="166">
        <v>1</v>
      </c>
      <c r="B216" s="166">
        <v>1</v>
      </c>
      <c r="C216" s="167" t="s">
        <v>165</v>
      </c>
      <c r="D216" s="167" t="s">
        <v>158</v>
      </c>
      <c r="E216" s="167" t="s">
        <v>167</v>
      </c>
      <c r="F216" s="167" t="s">
        <v>250</v>
      </c>
      <c r="G216" s="167" t="s">
        <v>167</v>
      </c>
      <c r="H216" s="167" t="s">
        <v>165</v>
      </c>
      <c r="I216" s="167"/>
      <c r="J216" s="167"/>
      <c r="K216" s="168" t="s">
        <v>371</v>
      </c>
      <c r="L216" s="224"/>
      <c r="M216" s="224"/>
      <c r="N216" s="224"/>
      <c r="O216" s="223">
        <f t="shared" si="87"/>
        <v>0</v>
      </c>
      <c r="P216" s="224"/>
      <c r="Q216" s="224"/>
      <c r="R216" s="224"/>
      <c r="S216" s="224"/>
      <c r="T216" s="224"/>
      <c r="U216" s="227"/>
      <c r="V216" s="230" t="e">
        <f t="shared" si="89"/>
        <v>#DIV/0!</v>
      </c>
      <c r="W216" s="224"/>
      <c r="X216" s="165"/>
      <c r="Y216" s="165"/>
    </row>
    <row r="217" spans="1:26" s="206" customFormat="1" ht="22.5" customHeight="1" thickTop="1" thickBot="1">
      <c r="A217" s="162">
        <v>1</v>
      </c>
      <c r="B217" s="162">
        <v>1</v>
      </c>
      <c r="C217" s="163" t="s">
        <v>165</v>
      </c>
      <c r="D217" s="162" t="s">
        <v>158</v>
      </c>
      <c r="E217" s="163" t="s">
        <v>167</v>
      </c>
      <c r="F217" s="163" t="s">
        <v>250</v>
      </c>
      <c r="G217" s="163" t="s">
        <v>228</v>
      </c>
      <c r="H217" s="163"/>
      <c r="I217" s="163"/>
      <c r="J217" s="163"/>
      <c r="K217" s="164" t="s">
        <v>372</v>
      </c>
      <c r="L217" s="223">
        <f>SUM(L218:L219)</f>
        <v>0</v>
      </c>
      <c r="M217" s="223">
        <f>SUM(M218:M219)</f>
        <v>0</v>
      </c>
      <c r="N217" s="223">
        <f>SUM(N218:N219)</f>
        <v>0</v>
      </c>
      <c r="O217" s="223">
        <f t="shared" si="87"/>
        <v>0</v>
      </c>
      <c r="P217" s="223">
        <f t="shared" ref="P217:U217" si="96">SUM(P218:P219)</f>
        <v>0</v>
      </c>
      <c r="Q217" s="223">
        <f t="shared" si="96"/>
        <v>0</v>
      </c>
      <c r="R217" s="223">
        <f t="shared" si="96"/>
        <v>0</v>
      </c>
      <c r="S217" s="223">
        <f t="shared" si="96"/>
        <v>0</v>
      </c>
      <c r="T217" s="223">
        <f t="shared" si="96"/>
        <v>0</v>
      </c>
      <c r="U217" s="225">
        <f t="shared" si="96"/>
        <v>0</v>
      </c>
      <c r="V217" s="226" t="e">
        <f t="shared" si="89"/>
        <v>#DIV/0!</v>
      </c>
      <c r="W217" s="223"/>
      <c r="X217" s="165"/>
      <c r="Y217" s="165"/>
    </row>
    <row r="218" spans="1:26" ht="22.5" customHeight="1" thickTop="1" thickBot="1">
      <c r="A218" s="166">
        <v>1</v>
      </c>
      <c r="B218" s="166">
        <v>1</v>
      </c>
      <c r="C218" s="167" t="s">
        <v>165</v>
      </c>
      <c r="D218" s="167" t="s">
        <v>158</v>
      </c>
      <c r="E218" s="167" t="s">
        <v>167</v>
      </c>
      <c r="F218" s="167" t="s">
        <v>250</v>
      </c>
      <c r="G218" s="167" t="s">
        <v>228</v>
      </c>
      <c r="H218" s="167" t="s">
        <v>156</v>
      </c>
      <c r="I218" s="167"/>
      <c r="J218" s="167"/>
      <c r="K218" s="168" t="s">
        <v>373</v>
      </c>
      <c r="L218" s="224"/>
      <c r="M218" s="224"/>
      <c r="N218" s="224"/>
      <c r="O218" s="223">
        <f t="shared" si="87"/>
        <v>0</v>
      </c>
      <c r="P218" s="224"/>
      <c r="Q218" s="224"/>
      <c r="R218" s="224"/>
      <c r="S218" s="224"/>
      <c r="T218" s="224"/>
      <c r="U218" s="227"/>
      <c r="V218" s="230" t="e">
        <f t="shared" si="89"/>
        <v>#DIV/0!</v>
      </c>
      <c r="W218" s="224"/>
      <c r="X218" s="165"/>
      <c r="Y218" s="165"/>
    </row>
    <row r="219" spans="1:26" ht="22.5" customHeight="1" thickTop="1" thickBot="1">
      <c r="A219" s="166">
        <v>1</v>
      </c>
      <c r="B219" s="166">
        <v>1</v>
      </c>
      <c r="C219" s="167" t="s">
        <v>165</v>
      </c>
      <c r="D219" s="167" t="s">
        <v>158</v>
      </c>
      <c r="E219" s="167" t="s">
        <v>167</v>
      </c>
      <c r="F219" s="167" t="s">
        <v>250</v>
      </c>
      <c r="G219" s="167" t="s">
        <v>228</v>
      </c>
      <c r="H219" s="167" t="s">
        <v>165</v>
      </c>
      <c r="I219" s="167"/>
      <c r="J219" s="167"/>
      <c r="K219" s="168" t="s">
        <v>374</v>
      </c>
      <c r="L219" s="224"/>
      <c r="M219" s="224"/>
      <c r="N219" s="224"/>
      <c r="O219" s="223">
        <f t="shared" si="87"/>
        <v>0</v>
      </c>
      <c r="P219" s="224"/>
      <c r="Q219" s="224"/>
      <c r="R219" s="224"/>
      <c r="S219" s="224"/>
      <c r="T219" s="224"/>
      <c r="U219" s="227"/>
      <c r="V219" s="230" t="e">
        <f t="shared" si="89"/>
        <v>#DIV/0!</v>
      </c>
      <c r="W219" s="224"/>
      <c r="X219" s="165"/>
      <c r="Y219" s="165"/>
    </row>
    <row r="220" spans="1:26" s="206" customFormat="1" ht="22.5" customHeight="1" thickTop="1" thickBot="1">
      <c r="A220" s="158">
        <v>1</v>
      </c>
      <c r="B220" s="158">
        <v>1</v>
      </c>
      <c r="C220" s="158" t="s">
        <v>165</v>
      </c>
      <c r="D220" s="159" t="s">
        <v>158</v>
      </c>
      <c r="E220" s="159" t="s">
        <v>167</v>
      </c>
      <c r="F220" s="159" t="s">
        <v>297</v>
      </c>
      <c r="G220" s="169"/>
      <c r="H220" s="159"/>
      <c r="I220" s="159"/>
      <c r="J220" s="159"/>
      <c r="K220" s="160" t="s">
        <v>375</v>
      </c>
      <c r="L220" s="220">
        <f>+L221+L224</f>
        <v>0</v>
      </c>
      <c r="M220" s="220">
        <f>+M221+M224</f>
        <v>0</v>
      </c>
      <c r="N220" s="220">
        <f>+N221+N224</f>
        <v>0</v>
      </c>
      <c r="O220" s="220">
        <f t="shared" si="87"/>
        <v>0</v>
      </c>
      <c r="P220" s="220">
        <f t="shared" ref="P220:U220" si="97">+P221+P224</f>
        <v>0</v>
      </c>
      <c r="Q220" s="220">
        <f t="shared" si="97"/>
        <v>0</v>
      </c>
      <c r="R220" s="220">
        <f t="shared" si="97"/>
        <v>0</v>
      </c>
      <c r="S220" s="220">
        <f t="shared" si="97"/>
        <v>0</v>
      </c>
      <c r="T220" s="220">
        <f t="shared" si="97"/>
        <v>0</v>
      </c>
      <c r="U220" s="221">
        <f t="shared" si="97"/>
        <v>0</v>
      </c>
      <c r="V220" s="222" t="e">
        <f t="shared" si="89"/>
        <v>#DIV/0!</v>
      </c>
      <c r="W220" s="220"/>
      <c r="X220" s="158"/>
      <c r="Y220" s="158"/>
      <c r="Z220" s="172"/>
    </row>
    <row r="221" spans="1:26" s="206" customFormat="1" ht="22.5" customHeight="1" thickTop="1" thickBot="1">
      <c r="A221" s="162">
        <v>1</v>
      </c>
      <c r="B221" s="162">
        <v>1</v>
      </c>
      <c r="C221" s="163" t="s">
        <v>165</v>
      </c>
      <c r="D221" s="162" t="s">
        <v>158</v>
      </c>
      <c r="E221" s="163" t="s">
        <v>167</v>
      </c>
      <c r="F221" s="163" t="s">
        <v>297</v>
      </c>
      <c r="G221" s="163" t="s">
        <v>158</v>
      </c>
      <c r="H221" s="163"/>
      <c r="I221" s="163"/>
      <c r="J221" s="163"/>
      <c r="K221" s="164" t="s">
        <v>376</v>
      </c>
      <c r="L221" s="223">
        <f>SUM(L222:L223)</f>
        <v>0</v>
      </c>
      <c r="M221" s="223">
        <f>SUM(M222:M223)</f>
        <v>0</v>
      </c>
      <c r="N221" s="223">
        <f>SUM(N222:N223)</f>
        <v>0</v>
      </c>
      <c r="O221" s="223">
        <f t="shared" si="87"/>
        <v>0</v>
      </c>
      <c r="P221" s="223">
        <f t="shared" ref="P221:U221" si="98">SUM(P222:P223)</f>
        <v>0</v>
      </c>
      <c r="Q221" s="223">
        <f t="shared" si="98"/>
        <v>0</v>
      </c>
      <c r="R221" s="223">
        <f t="shared" si="98"/>
        <v>0</v>
      </c>
      <c r="S221" s="223">
        <f t="shared" si="98"/>
        <v>0</v>
      </c>
      <c r="T221" s="223">
        <f t="shared" si="98"/>
        <v>0</v>
      </c>
      <c r="U221" s="225">
        <f t="shared" si="98"/>
        <v>0</v>
      </c>
      <c r="V221" s="226" t="e">
        <f t="shared" si="89"/>
        <v>#DIV/0!</v>
      </c>
      <c r="W221" s="223"/>
      <c r="X221" s="165"/>
      <c r="Y221" s="165"/>
    </row>
    <row r="222" spans="1:26" ht="22.5" customHeight="1" thickTop="1" thickBot="1">
      <c r="A222" s="166">
        <v>1</v>
      </c>
      <c r="B222" s="166">
        <v>1</v>
      </c>
      <c r="C222" s="167" t="s">
        <v>165</v>
      </c>
      <c r="D222" s="167" t="s">
        <v>158</v>
      </c>
      <c r="E222" s="167" t="s">
        <v>167</v>
      </c>
      <c r="F222" s="167" t="s">
        <v>297</v>
      </c>
      <c r="G222" s="167" t="s">
        <v>158</v>
      </c>
      <c r="H222" s="167" t="s">
        <v>156</v>
      </c>
      <c r="I222" s="167"/>
      <c r="J222" s="167"/>
      <c r="K222" s="168" t="s">
        <v>377</v>
      </c>
      <c r="L222" s="224"/>
      <c r="M222" s="224"/>
      <c r="N222" s="224"/>
      <c r="O222" s="223">
        <f t="shared" si="87"/>
        <v>0</v>
      </c>
      <c r="P222" s="224"/>
      <c r="Q222" s="224"/>
      <c r="R222" s="224"/>
      <c r="S222" s="224"/>
      <c r="T222" s="224"/>
      <c r="U222" s="227"/>
      <c r="V222" s="230" t="e">
        <f t="shared" si="89"/>
        <v>#DIV/0!</v>
      </c>
      <c r="W222" s="224"/>
      <c r="X222" s="165"/>
      <c r="Y222" s="165"/>
    </row>
    <row r="223" spans="1:26" ht="22.5" customHeight="1" thickTop="1" thickBot="1">
      <c r="A223" s="166">
        <v>1</v>
      </c>
      <c r="B223" s="166">
        <v>1</v>
      </c>
      <c r="C223" s="167" t="s">
        <v>165</v>
      </c>
      <c r="D223" s="167" t="s">
        <v>158</v>
      </c>
      <c r="E223" s="167" t="s">
        <v>167</v>
      </c>
      <c r="F223" s="167" t="s">
        <v>297</v>
      </c>
      <c r="G223" s="167" t="s">
        <v>158</v>
      </c>
      <c r="H223" s="167" t="s">
        <v>165</v>
      </c>
      <c r="I223" s="167"/>
      <c r="J223" s="167"/>
      <c r="K223" s="168" t="s">
        <v>378</v>
      </c>
      <c r="L223" s="224"/>
      <c r="M223" s="224"/>
      <c r="N223" s="224"/>
      <c r="O223" s="223">
        <f t="shared" si="87"/>
        <v>0</v>
      </c>
      <c r="P223" s="224"/>
      <c r="Q223" s="224"/>
      <c r="R223" s="224"/>
      <c r="S223" s="224"/>
      <c r="T223" s="224"/>
      <c r="U223" s="227"/>
      <c r="V223" s="230" t="e">
        <f t="shared" si="89"/>
        <v>#DIV/0!</v>
      </c>
      <c r="W223" s="224"/>
      <c r="X223" s="165"/>
      <c r="Y223" s="165"/>
    </row>
    <row r="224" spans="1:26" s="206" customFormat="1" ht="22.5" customHeight="1" thickTop="1" thickBot="1">
      <c r="A224" s="162">
        <v>1</v>
      </c>
      <c r="B224" s="162">
        <v>1</v>
      </c>
      <c r="C224" s="163" t="s">
        <v>165</v>
      </c>
      <c r="D224" s="162" t="s">
        <v>158</v>
      </c>
      <c r="E224" s="163" t="s">
        <v>167</v>
      </c>
      <c r="F224" s="163" t="s">
        <v>297</v>
      </c>
      <c r="G224" s="163" t="s">
        <v>167</v>
      </c>
      <c r="H224" s="163"/>
      <c r="I224" s="163"/>
      <c r="J224" s="163"/>
      <c r="K224" s="164" t="s">
        <v>379</v>
      </c>
      <c r="L224" s="223">
        <f>SUM(L225:L226)</f>
        <v>0</v>
      </c>
      <c r="M224" s="223">
        <f>SUM(M225:M226)</f>
        <v>0</v>
      </c>
      <c r="N224" s="223">
        <f>SUM(N225:N226)</f>
        <v>0</v>
      </c>
      <c r="O224" s="223">
        <f t="shared" si="87"/>
        <v>0</v>
      </c>
      <c r="P224" s="223">
        <f t="shared" ref="P224:U224" si="99">SUM(P225:P226)</f>
        <v>0</v>
      </c>
      <c r="Q224" s="223">
        <f t="shared" si="99"/>
        <v>0</v>
      </c>
      <c r="R224" s="223">
        <f t="shared" si="99"/>
        <v>0</v>
      </c>
      <c r="S224" s="223">
        <f t="shared" si="99"/>
        <v>0</v>
      </c>
      <c r="T224" s="223">
        <f t="shared" si="99"/>
        <v>0</v>
      </c>
      <c r="U224" s="225">
        <f t="shared" si="99"/>
        <v>0</v>
      </c>
      <c r="V224" s="226" t="e">
        <f t="shared" si="89"/>
        <v>#DIV/0!</v>
      </c>
      <c r="W224" s="223"/>
      <c r="X224" s="165"/>
      <c r="Y224" s="165"/>
    </row>
    <row r="225" spans="1:26" ht="22.5" customHeight="1" thickTop="1" thickBot="1">
      <c r="A225" s="166">
        <v>1</v>
      </c>
      <c r="B225" s="166">
        <v>1</v>
      </c>
      <c r="C225" s="167" t="s">
        <v>165</v>
      </c>
      <c r="D225" s="167" t="s">
        <v>158</v>
      </c>
      <c r="E225" s="167" t="s">
        <v>167</v>
      </c>
      <c r="F225" s="167" t="s">
        <v>297</v>
      </c>
      <c r="G225" s="167" t="s">
        <v>167</v>
      </c>
      <c r="H225" s="167" t="s">
        <v>156</v>
      </c>
      <c r="I225" s="167"/>
      <c r="J225" s="167"/>
      <c r="K225" s="168" t="s">
        <v>380</v>
      </c>
      <c r="L225" s="224"/>
      <c r="M225" s="224"/>
      <c r="N225" s="224"/>
      <c r="O225" s="223">
        <f t="shared" si="87"/>
        <v>0</v>
      </c>
      <c r="P225" s="224"/>
      <c r="Q225" s="224"/>
      <c r="R225" s="224"/>
      <c r="S225" s="224"/>
      <c r="T225" s="224"/>
      <c r="U225" s="227"/>
      <c r="V225" s="230" t="e">
        <f t="shared" si="89"/>
        <v>#DIV/0!</v>
      </c>
      <c r="W225" s="224"/>
      <c r="X225" s="165"/>
      <c r="Y225" s="165"/>
    </row>
    <row r="226" spans="1:26" ht="22.5" customHeight="1" thickTop="1" thickBot="1">
      <c r="A226" s="166">
        <v>1</v>
      </c>
      <c r="B226" s="166">
        <v>1</v>
      </c>
      <c r="C226" s="167" t="s">
        <v>165</v>
      </c>
      <c r="D226" s="167" t="s">
        <v>158</v>
      </c>
      <c r="E226" s="167" t="s">
        <v>167</v>
      </c>
      <c r="F226" s="167" t="s">
        <v>297</v>
      </c>
      <c r="G226" s="167" t="s">
        <v>167</v>
      </c>
      <c r="H226" s="167" t="s">
        <v>165</v>
      </c>
      <c r="I226" s="167"/>
      <c r="J226" s="167"/>
      <c r="K226" s="168" t="s">
        <v>381</v>
      </c>
      <c r="L226" s="224"/>
      <c r="M226" s="224"/>
      <c r="N226" s="224"/>
      <c r="O226" s="223">
        <f t="shared" si="87"/>
        <v>0</v>
      </c>
      <c r="P226" s="224"/>
      <c r="Q226" s="224"/>
      <c r="R226" s="224"/>
      <c r="S226" s="224"/>
      <c r="T226" s="224"/>
      <c r="U226" s="227"/>
      <c r="V226" s="230" t="e">
        <f t="shared" si="89"/>
        <v>#DIV/0!</v>
      </c>
      <c r="W226" s="224"/>
      <c r="X226" s="165"/>
      <c r="Y226" s="165"/>
    </row>
    <row r="227" spans="1:26" s="206" customFormat="1" ht="22.5" customHeight="1" thickTop="1" thickBot="1">
      <c r="A227" s="148">
        <v>1</v>
      </c>
      <c r="B227" s="149" t="s">
        <v>156</v>
      </c>
      <c r="C227" s="149" t="s">
        <v>165</v>
      </c>
      <c r="D227" s="149" t="s">
        <v>228</v>
      </c>
      <c r="E227" s="149"/>
      <c r="F227" s="149"/>
      <c r="G227" s="149"/>
      <c r="H227" s="150"/>
      <c r="I227" s="150"/>
      <c r="J227" s="150"/>
      <c r="K227" s="151" t="s">
        <v>382</v>
      </c>
      <c r="L227" s="214">
        <f>+L228+L231+L234+L237+L240</f>
        <v>0</v>
      </c>
      <c r="M227" s="214">
        <f>+M228+M231+M234+M237+M240</f>
        <v>0</v>
      </c>
      <c r="N227" s="214">
        <f>+N228+N231+N234+N237+N240</f>
        <v>0</v>
      </c>
      <c r="O227" s="214">
        <f t="shared" si="87"/>
        <v>0</v>
      </c>
      <c r="P227" s="214">
        <f t="shared" ref="P227:U227" si="100">+P228+P231+P234+P237+P240</f>
        <v>0</v>
      </c>
      <c r="Q227" s="214">
        <f t="shared" si="100"/>
        <v>0</v>
      </c>
      <c r="R227" s="214">
        <f t="shared" si="100"/>
        <v>0</v>
      </c>
      <c r="S227" s="214">
        <f t="shared" si="100"/>
        <v>0</v>
      </c>
      <c r="T227" s="214">
        <f t="shared" si="100"/>
        <v>0</v>
      </c>
      <c r="U227" s="215">
        <f t="shared" si="100"/>
        <v>0</v>
      </c>
      <c r="V227" s="216" t="e">
        <f t="shared" si="89"/>
        <v>#DIV/0!</v>
      </c>
      <c r="W227" s="214"/>
      <c r="X227" s="148"/>
      <c r="Y227" s="149"/>
      <c r="Z227" s="171"/>
    </row>
    <row r="228" spans="1:26" ht="22.5" customHeight="1" thickTop="1" thickBot="1">
      <c r="A228" s="153">
        <v>1</v>
      </c>
      <c r="B228" s="154" t="s">
        <v>156</v>
      </c>
      <c r="C228" s="154" t="s">
        <v>165</v>
      </c>
      <c r="D228" s="154" t="s">
        <v>228</v>
      </c>
      <c r="E228" s="154" t="s">
        <v>167</v>
      </c>
      <c r="F228" s="154"/>
      <c r="G228" s="154"/>
      <c r="H228" s="155"/>
      <c r="I228" s="155"/>
      <c r="J228" s="155"/>
      <c r="K228" s="156" t="s">
        <v>383</v>
      </c>
      <c r="L228" s="217">
        <f>SUM(L229:L230)</f>
        <v>0</v>
      </c>
      <c r="M228" s="217">
        <f>SUM(M229:M230)</f>
        <v>0</v>
      </c>
      <c r="N228" s="217">
        <f>SUM(N229:N230)</f>
        <v>0</v>
      </c>
      <c r="O228" s="217">
        <f t="shared" si="87"/>
        <v>0</v>
      </c>
      <c r="P228" s="217">
        <f t="shared" ref="P228:U228" si="101">SUM(P229:P230)</f>
        <v>0</v>
      </c>
      <c r="Q228" s="217">
        <f t="shared" si="101"/>
        <v>0</v>
      </c>
      <c r="R228" s="217">
        <f t="shared" si="101"/>
        <v>0</v>
      </c>
      <c r="S228" s="217">
        <f t="shared" si="101"/>
        <v>0</v>
      </c>
      <c r="T228" s="217">
        <f t="shared" si="101"/>
        <v>0</v>
      </c>
      <c r="U228" s="218">
        <f t="shared" si="101"/>
        <v>0</v>
      </c>
      <c r="V228" s="219" t="e">
        <f t="shared" si="89"/>
        <v>#DIV/0!</v>
      </c>
      <c r="W228" s="217"/>
      <c r="X228" s="153"/>
      <c r="Y228" s="154"/>
      <c r="Z228" s="171"/>
    </row>
    <row r="229" spans="1:26" ht="22.5" customHeight="1" thickTop="1" thickBot="1">
      <c r="A229" s="166">
        <v>1</v>
      </c>
      <c r="B229" s="167" t="s">
        <v>156</v>
      </c>
      <c r="C229" s="167" t="s">
        <v>165</v>
      </c>
      <c r="D229" s="167" t="s">
        <v>228</v>
      </c>
      <c r="E229" s="167" t="s">
        <v>167</v>
      </c>
      <c r="F229" s="167" t="s">
        <v>156</v>
      </c>
      <c r="G229" s="167"/>
      <c r="H229" s="167"/>
      <c r="I229" s="167"/>
      <c r="J229" s="167"/>
      <c r="K229" s="168" t="s">
        <v>384</v>
      </c>
      <c r="L229" s="224"/>
      <c r="M229" s="224"/>
      <c r="N229" s="224"/>
      <c r="O229" s="223">
        <f t="shared" si="87"/>
        <v>0</v>
      </c>
      <c r="P229" s="224"/>
      <c r="Q229" s="224"/>
      <c r="R229" s="224"/>
      <c r="S229" s="224"/>
      <c r="T229" s="224"/>
      <c r="U229" s="227"/>
      <c r="V229" s="230" t="e">
        <f t="shared" si="89"/>
        <v>#DIV/0!</v>
      </c>
      <c r="W229" s="224"/>
      <c r="X229" s="165"/>
      <c r="Y229" s="165"/>
    </row>
    <row r="230" spans="1:26" ht="22.5" customHeight="1" thickTop="1" thickBot="1">
      <c r="A230" s="166">
        <v>1</v>
      </c>
      <c r="B230" s="167" t="s">
        <v>156</v>
      </c>
      <c r="C230" s="167" t="s">
        <v>165</v>
      </c>
      <c r="D230" s="167" t="s">
        <v>228</v>
      </c>
      <c r="E230" s="167" t="s">
        <v>167</v>
      </c>
      <c r="F230" s="167" t="s">
        <v>165</v>
      </c>
      <c r="G230" s="167"/>
      <c r="H230" s="167"/>
      <c r="I230" s="167"/>
      <c r="J230" s="167"/>
      <c r="K230" s="168" t="s">
        <v>385</v>
      </c>
      <c r="L230" s="224"/>
      <c r="M230" s="224"/>
      <c r="N230" s="224"/>
      <c r="O230" s="223">
        <f t="shared" si="87"/>
        <v>0</v>
      </c>
      <c r="P230" s="224"/>
      <c r="Q230" s="224"/>
      <c r="R230" s="224"/>
      <c r="S230" s="224"/>
      <c r="T230" s="224"/>
      <c r="U230" s="227"/>
      <c r="V230" s="230" t="e">
        <f t="shared" si="89"/>
        <v>#DIV/0!</v>
      </c>
      <c r="W230" s="224"/>
      <c r="X230" s="165"/>
      <c r="Y230" s="165"/>
    </row>
    <row r="231" spans="1:26" ht="22.5" customHeight="1" thickTop="1" thickBot="1">
      <c r="A231" s="153">
        <v>1</v>
      </c>
      <c r="B231" s="154" t="s">
        <v>156</v>
      </c>
      <c r="C231" s="154" t="s">
        <v>165</v>
      </c>
      <c r="D231" s="154" t="s">
        <v>228</v>
      </c>
      <c r="E231" s="154" t="s">
        <v>228</v>
      </c>
      <c r="F231" s="154"/>
      <c r="G231" s="154"/>
      <c r="H231" s="155"/>
      <c r="I231" s="155"/>
      <c r="J231" s="155"/>
      <c r="K231" s="156" t="s">
        <v>386</v>
      </c>
      <c r="L231" s="217">
        <f>SUM(L232:L233)</f>
        <v>0</v>
      </c>
      <c r="M231" s="217">
        <f>SUM(M232:M233)</f>
        <v>0</v>
      </c>
      <c r="N231" s="217">
        <f>SUM(N232:N233)</f>
        <v>0</v>
      </c>
      <c r="O231" s="217">
        <f t="shared" si="87"/>
        <v>0</v>
      </c>
      <c r="P231" s="217">
        <f t="shared" ref="P231:U231" si="102">SUM(P232:P233)</f>
        <v>0</v>
      </c>
      <c r="Q231" s="217">
        <f t="shared" si="102"/>
        <v>0</v>
      </c>
      <c r="R231" s="217">
        <f t="shared" si="102"/>
        <v>0</v>
      </c>
      <c r="S231" s="217">
        <f t="shared" si="102"/>
        <v>0</v>
      </c>
      <c r="T231" s="217">
        <f t="shared" si="102"/>
        <v>0</v>
      </c>
      <c r="U231" s="218">
        <f t="shared" si="102"/>
        <v>0</v>
      </c>
      <c r="V231" s="219" t="e">
        <f t="shared" si="89"/>
        <v>#DIV/0!</v>
      </c>
      <c r="W231" s="217"/>
      <c r="X231" s="153"/>
      <c r="Y231" s="154"/>
      <c r="Z231" s="171"/>
    </row>
    <row r="232" spans="1:26" ht="22.5" customHeight="1" thickTop="1" thickBot="1">
      <c r="A232" s="166">
        <v>1</v>
      </c>
      <c r="B232" s="167" t="s">
        <v>156</v>
      </c>
      <c r="C232" s="167" t="s">
        <v>165</v>
      </c>
      <c r="D232" s="167" t="s">
        <v>228</v>
      </c>
      <c r="E232" s="167" t="s">
        <v>228</v>
      </c>
      <c r="F232" s="167" t="s">
        <v>156</v>
      </c>
      <c r="G232" s="167"/>
      <c r="H232" s="167"/>
      <c r="I232" s="167"/>
      <c r="J232" s="167"/>
      <c r="K232" s="168" t="s">
        <v>387</v>
      </c>
      <c r="L232" s="224"/>
      <c r="M232" s="224"/>
      <c r="N232" s="224"/>
      <c r="O232" s="223">
        <f t="shared" si="87"/>
        <v>0</v>
      </c>
      <c r="P232" s="224"/>
      <c r="Q232" s="224"/>
      <c r="R232" s="224"/>
      <c r="S232" s="224"/>
      <c r="T232" s="224"/>
      <c r="U232" s="227"/>
      <c r="V232" s="230" t="e">
        <f t="shared" si="89"/>
        <v>#DIV/0!</v>
      </c>
      <c r="W232" s="224"/>
      <c r="X232" s="165"/>
      <c r="Y232" s="165"/>
    </row>
    <row r="233" spans="1:26" ht="22.5" customHeight="1" thickTop="1" thickBot="1">
      <c r="A233" s="166">
        <v>1</v>
      </c>
      <c r="B233" s="167" t="s">
        <v>156</v>
      </c>
      <c r="C233" s="167" t="s">
        <v>165</v>
      </c>
      <c r="D233" s="167" t="s">
        <v>228</v>
      </c>
      <c r="E233" s="167" t="s">
        <v>228</v>
      </c>
      <c r="F233" s="167" t="s">
        <v>165</v>
      </c>
      <c r="G233" s="167"/>
      <c r="H233" s="167"/>
      <c r="I233" s="167"/>
      <c r="J233" s="167"/>
      <c r="K233" s="168" t="s">
        <v>388</v>
      </c>
      <c r="L233" s="224"/>
      <c r="M233" s="224"/>
      <c r="N233" s="224"/>
      <c r="O233" s="223">
        <f t="shared" si="87"/>
        <v>0</v>
      </c>
      <c r="P233" s="224"/>
      <c r="Q233" s="224"/>
      <c r="R233" s="224"/>
      <c r="S233" s="224"/>
      <c r="T233" s="224"/>
      <c r="U233" s="227"/>
      <c r="V233" s="230" t="e">
        <f t="shared" si="89"/>
        <v>#DIV/0!</v>
      </c>
      <c r="W233" s="224"/>
      <c r="X233" s="165"/>
      <c r="Y233" s="165"/>
    </row>
    <row r="234" spans="1:26" ht="22.5" customHeight="1" thickTop="1" thickBot="1">
      <c r="A234" s="153">
        <v>1</v>
      </c>
      <c r="B234" s="154" t="s">
        <v>156</v>
      </c>
      <c r="C234" s="154" t="s">
        <v>165</v>
      </c>
      <c r="D234" s="154" t="s">
        <v>228</v>
      </c>
      <c r="E234" s="154" t="s">
        <v>235</v>
      </c>
      <c r="F234" s="154"/>
      <c r="G234" s="154"/>
      <c r="H234" s="155"/>
      <c r="I234" s="155"/>
      <c r="J234" s="155"/>
      <c r="K234" s="156" t="s">
        <v>389</v>
      </c>
      <c r="L234" s="217">
        <f>SUM(L235:L236)</f>
        <v>0</v>
      </c>
      <c r="M234" s="217">
        <f>SUM(M235:M236)</f>
        <v>0</v>
      </c>
      <c r="N234" s="217">
        <f>SUM(N235:N236)</f>
        <v>0</v>
      </c>
      <c r="O234" s="217">
        <f t="shared" si="87"/>
        <v>0</v>
      </c>
      <c r="P234" s="217">
        <f t="shared" ref="P234:U234" si="103">SUM(P235:P236)</f>
        <v>0</v>
      </c>
      <c r="Q234" s="217">
        <f t="shared" si="103"/>
        <v>0</v>
      </c>
      <c r="R234" s="217">
        <f t="shared" si="103"/>
        <v>0</v>
      </c>
      <c r="S234" s="217">
        <f t="shared" si="103"/>
        <v>0</v>
      </c>
      <c r="T234" s="217">
        <f t="shared" si="103"/>
        <v>0</v>
      </c>
      <c r="U234" s="218">
        <f t="shared" si="103"/>
        <v>0</v>
      </c>
      <c r="V234" s="219" t="e">
        <f t="shared" si="89"/>
        <v>#DIV/0!</v>
      </c>
      <c r="W234" s="217"/>
      <c r="X234" s="153"/>
      <c r="Y234" s="154"/>
      <c r="Z234" s="171"/>
    </row>
    <row r="235" spans="1:26" ht="22.5" customHeight="1" thickTop="1" thickBot="1">
      <c r="A235" s="166">
        <v>1</v>
      </c>
      <c r="B235" s="167" t="s">
        <v>156</v>
      </c>
      <c r="C235" s="167" t="s">
        <v>165</v>
      </c>
      <c r="D235" s="167" t="s">
        <v>228</v>
      </c>
      <c r="E235" s="167" t="s">
        <v>235</v>
      </c>
      <c r="F235" s="167" t="s">
        <v>156</v>
      </c>
      <c r="G235" s="167"/>
      <c r="H235" s="167"/>
      <c r="I235" s="167"/>
      <c r="J235" s="167"/>
      <c r="K235" s="168" t="s">
        <v>390</v>
      </c>
      <c r="L235" s="224"/>
      <c r="M235" s="224"/>
      <c r="N235" s="224"/>
      <c r="O235" s="223">
        <f t="shared" si="87"/>
        <v>0</v>
      </c>
      <c r="P235" s="224"/>
      <c r="Q235" s="224"/>
      <c r="R235" s="224"/>
      <c r="S235" s="224"/>
      <c r="T235" s="224"/>
      <c r="U235" s="227"/>
      <c r="V235" s="230" t="e">
        <f t="shared" si="89"/>
        <v>#DIV/0!</v>
      </c>
      <c r="W235" s="224"/>
      <c r="X235" s="165"/>
      <c r="Y235" s="165"/>
    </row>
    <row r="236" spans="1:26" ht="22.5" customHeight="1" thickTop="1" thickBot="1">
      <c r="A236" s="166">
        <v>1</v>
      </c>
      <c r="B236" s="167" t="s">
        <v>156</v>
      </c>
      <c r="C236" s="167" t="s">
        <v>165</v>
      </c>
      <c r="D236" s="167" t="s">
        <v>228</v>
      </c>
      <c r="E236" s="167" t="s">
        <v>235</v>
      </c>
      <c r="F236" s="167" t="s">
        <v>165</v>
      </c>
      <c r="G236" s="167"/>
      <c r="H236" s="167"/>
      <c r="I236" s="167"/>
      <c r="J236" s="167"/>
      <c r="K236" s="168" t="s">
        <v>391</v>
      </c>
      <c r="L236" s="224"/>
      <c r="M236" s="224"/>
      <c r="N236" s="224"/>
      <c r="O236" s="223">
        <f t="shared" si="87"/>
        <v>0</v>
      </c>
      <c r="P236" s="224"/>
      <c r="Q236" s="224"/>
      <c r="R236" s="224"/>
      <c r="S236" s="224"/>
      <c r="T236" s="224"/>
      <c r="U236" s="227"/>
      <c r="V236" s="230" t="e">
        <f t="shared" si="89"/>
        <v>#DIV/0!</v>
      </c>
      <c r="W236" s="224"/>
      <c r="X236" s="165"/>
      <c r="Y236" s="165"/>
    </row>
    <row r="237" spans="1:26" ht="22.5" customHeight="1" thickTop="1" thickBot="1">
      <c r="A237" s="153">
        <v>1</v>
      </c>
      <c r="B237" s="154" t="s">
        <v>156</v>
      </c>
      <c r="C237" s="154" t="s">
        <v>165</v>
      </c>
      <c r="D237" s="154" t="s">
        <v>228</v>
      </c>
      <c r="E237" s="154" t="s">
        <v>177</v>
      </c>
      <c r="F237" s="154"/>
      <c r="G237" s="154"/>
      <c r="H237" s="155"/>
      <c r="I237" s="155"/>
      <c r="J237" s="155"/>
      <c r="K237" s="156" t="s">
        <v>392</v>
      </c>
      <c r="L237" s="217">
        <f>SUM(L238:L239)</f>
        <v>0</v>
      </c>
      <c r="M237" s="217">
        <f>SUM(M238:M239)</f>
        <v>0</v>
      </c>
      <c r="N237" s="217">
        <f>SUM(N238:N239)</f>
        <v>0</v>
      </c>
      <c r="O237" s="217">
        <f t="shared" si="87"/>
        <v>0</v>
      </c>
      <c r="P237" s="217">
        <f t="shared" ref="P237:U237" si="104">SUM(P238:P239)</f>
        <v>0</v>
      </c>
      <c r="Q237" s="217">
        <f t="shared" si="104"/>
        <v>0</v>
      </c>
      <c r="R237" s="217">
        <f t="shared" si="104"/>
        <v>0</v>
      </c>
      <c r="S237" s="217">
        <f t="shared" si="104"/>
        <v>0</v>
      </c>
      <c r="T237" s="217">
        <f t="shared" si="104"/>
        <v>0</v>
      </c>
      <c r="U237" s="218">
        <f t="shared" si="104"/>
        <v>0</v>
      </c>
      <c r="V237" s="219" t="e">
        <f t="shared" si="89"/>
        <v>#DIV/0!</v>
      </c>
      <c r="W237" s="217"/>
      <c r="X237" s="153"/>
      <c r="Y237" s="154"/>
      <c r="Z237" s="171"/>
    </row>
    <row r="238" spans="1:26" ht="22.5" customHeight="1" thickTop="1" thickBot="1">
      <c r="A238" s="166">
        <v>1</v>
      </c>
      <c r="B238" s="167" t="s">
        <v>156</v>
      </c>
      <c r="C238" s="167" t="s">
        <v>165</v>
      </c>
      <c r="D238" s="167" t="s">
        <v>228</v>
      </c>
      <c r="E238" s="167" t="s">
        <v>177</v>
      </c>
      <c r="F238" s="167" t="s">
        <v>156</v>
      </c>
      <c r="G238" s="167"/>
      <c r="H238" s="167"/>
      <c r="I238" s="167"/>
      <c r="J238" s="167"/>
      <c r="K238" s="168" t="s">
        <v>393</v>
      </c>
      <c r="L238" s="224"/>
      <c r="M238" s="224"/>
      <c r="N238" s="224"/>
      <c r="O238" s="223">
        <f t="shared" si="87"/>
        <v>0</v>
      </c>
      <c r="P238" s="224"/>
      <c r="Q238" s="224"/>
      <c r="R238" s="224"/>
      <c r="S238" s="224"/>
      <c r="T238" s="224"/>
      <c r="U238" s="227"/>
      <c r="V238" s="230" t="e">
        <f t="shared" si="89"/>
        <v>#DIV/0!</v>
      </c>
      <c r="W238" s="224"/>
      <c r="X238" s="165"/>
      <c r="Y238" s="165"/>
    </row>
    <row r="239" spans="1:26" ht="22.5" customHeight="1" thickTop="1" thickBot="1">
      <c r="A239" s="166">
        <v>1</v>
      </c>
      <c r="B239" s="167" t="s">
        <v>156</v>
      </c>
      <c r="C239" s="167" t="s">
        <v>165</v>
      </c>
      <c r="D239" s="167" t="s">
        <v>228</v>
      </c>
      <c r="E239" s="167" t="s">
        <v>177</v>
      </c>
      <c r="F239" s="167" t="s">
        <v>165</v>
      </c>
      <c r="G239" s="167"/>
      <c r="H239" s="167"/>
      <c r="I239" s="167"/>
      <c r="J239" s="167"/>
      <c r="K239" s="168" t="s">
        <v>394</v>
      </c>
      <c r="L239" s="224"/>
      <c r="M239" s="224"/>
      <c r="N239" s="224"/>
      <c r="O239" s="223">
        <f t="shared" si="87"/>
        <v>0</v>
      </c>
      <c r="P239" s="224"/>
      <c r="Q239" s="224"/>
      <c r="R239" s="224"/>
      <c r="S239" s="224"/>
      <c r="T239" s="224"/>
      <c r="U239" s="227"/>
      <c r="V239" s="230" t="e">
        <f t="shared" si="89"/>
        <v>#DIV/0!</v>
      </c>
      <c r="W239" s="224"/>
      <c r="X239" s="165"/>
      <c r="Y239" s="165"/>
    </row>
    <row r="240" spans="1:26" ht="22.5" customHeight="1" thickTop="1" thickBot="1">
      <c r="A240" s="153">
        <v>1</v>
      </c>
      <c r="B240" s="154" t="s">
        <v>156</v>
      </c>
      <c r="C240" s="154" t="s">
        <v>165</v>
      </c>
      <c r="D240" s="154" t="s">
        <v>228</v>
      </c>
      <c r="E240" s="154" t="s">
        <v>273</v>
      </c>
      <c r="F240" s="154"/>
      <c r="G240" s="154"/>
      <c r="H240" s="155"/>
      <c r="I240" s="155"/>
      <c r="J240" s="155"/>
      <c r="K240" s="156" t="s">
        <v>395</v>
      </c>
      <c r="L240" s="217">
        <f>SUM(L241:L242)</f>
        <v>0</v>
      </c>
      <c r="M240" s="217">
        <f>SUM(M241:M242)</f>
        <v>0</v>
      </c>
      <c r="N240" s="217">
        <f>SUM(N241:N242)</f>
        <v>0</v>
      </c>
      <c r="O240" s="217">
        <f t="shared" si="87"/>
        <v>0</v>
      </c>
      <c r="P240" s="217">
        <f t="shared" ref="P240:U240" si="105">SUM(P241:P242)</f>
        <v>0</v>
      </c>
      <c r="Q240" s="217">
        <f t="shared" si="105"/>
        <v>0</v>
      </c>
      <c r="R240" s="217">
        <f t="shared" si="105"/>
        <v>0</v>
      </c>
      <c r="S240" s="217">
        <f t="shared" si="105"/>
        <v>0</v>
      </c>
      <c r="T240" s="217">
        <f t="shared" si="105"/>
        <v>0</v>
      </c>
      <c r="U240" s="218">
        <f t="shared" si="105"/>
        <v>0</v>
      </c>
      <c r="V240" s="219" t="e">
        <f t="shared" si="89"/>
        <v>#DIV/0!</v>
      </c>
      <c r="W240" s="217"/>
      <c r="X240" s="153"/>
      <c r="Y240" s="154"/>
      <c r="Z240" s="171"/>
    </row>
    <row r="241" spans="1:26" ht="22.5" customHeight="1" thickTop="1" thickBot="1">
      <c r="A241" s="166">
        <v>1</v>
      </c>
      <c r="B241" s="167" t="s">
        <v>156</v>
      </c>
      <c r="C241" s="167" t="s">
        <v>165</v>
      </c>
      <c r="D241" s="167" t="s">
        <v>228</v>
      </c>
      <c r="E241" s="167" t="s">
        <v>273</v>
      </c>
      <c r="F241" s="167" t="s">
        <v>156</v>
      </c>
      <c r="G241" s="167"/>
      <c r="H241" s="167"/>
      <c r="I241" s="167"/>
      <c r="J241" s="167"/>
      <c r="K241" s="168" t="s">
        <v>396</v>
      </c>
      <c r="L241" s="224"/>
      <c r="M241" s="224"/>
      <c r="N241" s="224"/>
      <c r="O241" s="223">
        <f t="shared" si="87"/>
        <v>0</v>
      </c>
      <c r="P241" s="224"/>
      <c r="Q241" s="224"/>
      <c r="R241" s="224"/>
      <c r="S241" s="224"/>
      <c r="T241" s="224"/>
      <c r="U241" s="227"/>
      <c r="V241" s="230" t="e">
        <f t="shared" si="89"/>
        <v>#DIV/0!</v>
      </c>
      <c r="W241" s="224"/>
      <c r="X241" s="165"/>
      <c r="Y241" s="165"/>
    </row>
    <row r="242" spans="1:26" ht="22.5" customHeight="1" thickTop="1" thickBot="1">
      <c r="A242" s="166">
        <v>1</v>
      </c>
      <c r="B242" s="167" t="s">
        <v>156</v>
      </c>
      <c r="C242" s="167" t="s">
        <v>165</v>
      </c>
      <c r="D242" s="167" t="s">
        <v>228</v>
      </c>
      <c r="E242" s="167" t="s">
        <v>273</v>
      </c>
      <c r="F242" s="167" t="s">
        <v>165</v>
      </c>
      <c r="G242" s="167"/>
      <c r="H242" s="167"/>
      <c r="I242" s="167"/>
      <c r="J242" s="167"/>
      <c r="K242" s="168" t="s">
        <v>397</v>
      </c>
      <c r="L242" s="224"/>
      <c r="M242" s="224"/>
      <c r="N242" s="224"/>
      <c r="O242" s="223">
        <f t="shared" si="87"/>
        <v>0</v>
      </c>
      <c r="P242" s="224"/>
      <c r="Q242" s="224"/>
      <c r="R242" s="224"/>
      <c r="S242" s="224"/>
      <c r="T242" s="224"/>
      <c r="U242" s="227"/>
      <c r="V242" s="230" t="e">
        <f t="shared" si="89"/>
        <v>#DIV/0!</v>
      </c>
      <c r="W242" s="224"/>
      <c r="X242" s="165"/>
      <c r="Y242" s="165"/>
    </row>
    <row r="243" spans="1:26" s="206" customFormat="1" ht="22.5" customHeight="1" thickTop="1" thickBot="1">
      <c r="A243" s="148">
        <v>1</v>
      </c>
      <c r="B243" s="149" t="s">
        <v>156</v>
      </c>
      <c r="C243" s="149" t="s">
        <v>165</v>
      </c>
      <c r="D243" s="149" t="s">
        <v>177</v>
      </c>
      <c r="E243" s="149"/>
      <c r="F243" s="149"/>
      <c r="G243" s="149"/>
      <c r="H243" s="150"/>
      <c r="I243" s="150"/>
      <c r="J243" s="150"/>
      <c r="K243" s="151" t="s">
        <v>398</v>
      </c>
      <c r="L243" s="214">
        <f>+L244+L245+L276+L277+L278+L279</f>
        <v>191888687</v>
      </c>
      <c r="M243" s="214">
        <f t="shared" ref="M243:U243" si="106">+M244+M245+M276+M277+M278+M279</f>
        <v>1100000000</v>
      </c>
      <c r="N243" s="214">
        <f t="shared" si="106"/>
        <v>0</v>
      </c>
      <c r="O243" s="214">
        <f t="shared" si="87"/>
        <v>1291888687</v>
      </c>
      <c r="P243" s="214">
        <f t="shared" si="106"/>
        <v>0</v>
      </c>
      <c r="Q243" s="214">
        <f t="shared" si="106"/>
        <v>1278798801</v>
      </c>
      <c r="R243" s="214">
        <f t="shared" si="106"/>
        <v>13089886</v>
      </c>
      <c r="S243" s="214">
        <f t="shared" si="106"/>
        <v>0</v>
      </c>
      <c r="T243" s="215">
        <f t="shared" si="106"/>
        <v>1277727303.6299999</v>
      </c>
      <c r="U243" s="215">
        <f t="shared" si="106"/>
        <v>1277727303.6299999</v>
      </c>
      <c r="V243" s="216">
        <f t="shared" si="89"/>
        <v>1</v>
      </c>
      <c r="W243" s="214"/>
      <c r="X243" s="148"/>
      <c r="Y243" s="149"/>
      <c r="Z243" s="171"/>
    </row>
    <row r="244" spans="1:26" ht="22.5" customHeight="1" thickTop="1" thickBot="1">
      <c r="A244" s="153">
        <v>1</v>
      </c>
      <c r="B244" s="154" t="s">
        <v>156</v>
      </c>
      <c r="C244" s="154" t="s">
        <v>165</v>
      </c>
      <c r="D244" s="154" t="s">
        <v>177</v>
      </c>
      <c r="E244" s="154" t="s">
        <v>158</v>
      </c>
      <c r="F244" s="154"/>
      <c r="G244" s="154"/>
      <c r="H244" s="155"/>
      <c r="I244" s="155"/>
      <c r="J244" s="155"/>
      <c r="K244" s="156" t="s">
        <v>399</v>
      </c>
      <c r="L244" s="217"/>
      <c r="M244" s="217"/>
      <c r="N244" s="217"/>
      <c r="O244" s="217">
        <f t="shared" si="87"/>
        <v>0</v>
      </c>
      <c r="P244" s="217"/>
      <c r="Q244" s="217"/>
      <c r="R244" s="217"/>
      <c r="S244" s="217"/>
      <c r="T244" s="217"/>
      <c r="U244" s="218"/>
      <c r="V244" s="219" t="e">
        <f t="shared" si="89"/>
        <v>#DIV/0!</v>
      </c>
      <c r="W244" s="217"/>
      <c r="X244" s="153"/>
      <c r="Y244" s="154"/>
      <c r="Z244" s="171"/>
    </row>
    <row r="245" spans="1:26" ht="22.5" customHeight="1" thickTop="1" thickBot="1">
      <c r="A245" s="153">
        <v>1</v>
      </c>
      <c r="B245" s="154" t="s">
        <v>156</v>
      </c>
      <c r="C245" s="154" t="s">
        <v>165</v>
      </c>
      <c r="D245" s="154" t="s">
        <v>177</v>
      </c>
      <c r="E245" s="154" t="s">
        <v>167</v>
      </c>
      <c r="F245" s="154"/>
      <c r="G245" s="154"/>
      <c r="H245" s="155"/>
      <c r="I245" s="155"/>
      <c r="J245" s="155"/>
      <c r="K245" s="156" t="s">
        <v>400</v>
      </c>
      <c r="L245" s="217">
        <f>SUM(L246:L275)</f>
        <v>191888687</v>
      </c>
      <c r="M245" s="217">
        <f t="shared" ref="M245:U245" si="107">SUM(M246:M275)</f>
        <v>1100000000</v>
      </c>
      <c r="N245" s="217">
        <f t="shared" si="107"/>
        <v>0</v>
      </c>
      <c r="O245" s="217">
        <f t="shared" si="87"/>
        <v>1291888687</v>
      </c>
      <c r="P245" s="217">
        <f t="shared" si="107"/>
        <v>0</v>
      </c>
      <c r="Q245" s="217">
        <f t="shared" si="107"/>
        <v>1278798801</v>
      </c>
      <c r="R245" s="217">
        <f t="shared" si="107"/>
        <v>13089886</v>
      </c>
      <c r="S245" s="217">
        <f t="shared" si="107"/>
        <v>0</v>
      </c>
      <c r="T245" s="218">
        <f t="shared" si="107"/>
        <v>1277727303.6299999</v>
      </c>
      <c r="U245" s="218">
        <f t="shared" si="107"/>
        <v>1277727303.6299999</v>
      </c>
      <c r="V245" s="219">
        <f t="shared" si="89"/>
        <v>1</v>
      </c>
      <c r="W245" s="217"/>
      <c r="X245" s="153"/>
      <c r="Y245" s="154"/>
      <c r="Z245" s="171"/>
    </row>
    <row r="246" spans="1:26" ht="22.5" customHeight="1" thickTop="1" thickBot="1">
      <c r="A246" s="166">
        <v>1</v>
      </c>
      <c r="B246" s="167" t="s">
        <v>156</v>
      </c>
      <c r="C246" s="167" t="s">
        <v>165</v>
      </c>
      <c r="D246" s="167" t="s">
        <v>177</v>
      </c>
      <c r="E246" s="167" t="s">
        <v>167</v>
      </c>
      <c r="F246" s="167" t="s">
        <v>158</v>
      </c>
      <c r="G246" s="167"/>
      <c r="H246" s="167"/>
      <c r="I246" s="167"/>
      <c r="J246" s="167"/>
      <c r="K246" s="168" t="s">
        <v>401</v>
      </c>
      <c r="L246" s="224">
        <v>33646810</v>
      </c>
      <c r="M246" s="224">
        <v>225000000</v>
      </c>
      <c r="N246" s="224"/>
      <c r="O246" s="223">
        <f t="shared" si="87"/>
        <v>258646810</v>
      </c>
      <c r="P246" s="224"/>
      <c r="Q246" s="224">
        <v>258646810</v>
      </c>
      <c r="R246" s="224"/>
      <c r="S246" s="224"/>
      <c r="T246" s="227">
        <v>264316425.24000001</v>
      </c>
      <c r="U246" s="227">
        <v>264316425.24000001</v>
      </c>
      <c r="V246" s="230">
        <f t="shared" si="89"/>
        <v>1</v>
      </c>
      <c r="W246" s="224"/>
      <c r="X246" s="228" t="s">
        <v>871</v>
      </c>
      <c r="Y246" s="165"/>
    </row>
    <row r="247" spans="1:26" ht="22.5" customHeight="1" thickTop="1" thickBot="1">
      <c r="A247" s="166">
        <v>1</v>
      </c>
      <c r="B247" s="167" t="s">
        <v>156</v>
      </c>
      <c r="C247" s="167" t="s">
        <v>165</v>
      </c>
      <c r="D247" s="167" t="s">
        <v>177</v>
      </c>
      <c r="E247" s="167" t="s">
        <v>167</v>
      </c>
      <c r="F247" s="167" t="s">
        <v>167</v>
      </c>
      <c r="G247" s="167"/>
      <c r="H247" s="167"/>
      <c r="I247" s="167"/>
      <c r="J247" s="167"/>
      <c r="K247" s="168" t="s">
        <v>402</v>
      </c>
      <c r="L247" s="224">
        <v>33646810</v>
      </c>
      <c r="M247" s="224">
        <v>225000000</v>
      </c>
      <c r="N247" s="224"/>
      <c r="O247" s="223">
        <f t="shared" si="87"/>
        <v>258646810</v>
      </c>
      <c r="P247" s="224"/>
      <c r="Q247" s="224">
        <v>258646810</v>
      </c>
      <c r="R247" s="224"/>
      <c r="S247" s="224"/>
      <c r="T247" s="227">
        <v>264316425.25</v>
      </c>
      <c r="U247" s="227">
        <v>264316425.25</v>
      </c>
      <c r="V247" s="230">
        <f t="shared" si="89"/>
        <v>1</v>
      </c>
      <c r="W247" s="224"/>
      <c r="X247" s="228" t="s">
        <v>871</v>
      </c>
      <c r="Y247" s="165"/>
    </row>
    <row r="248" spans="1:26" ht="22.5" customHeight="1" thickTop="1" thickBot="1">
      <c r="A248" s="166">
        <v>1</v>
      </c>
      <c r="B248" s="167" t="s">
        <v>156</v>
      </c>
      <c r="C248" s="167" t="s">
        <v>165</v>
      </c>
      <c r="D248" s="167" t="s">
        <v>177</v>
      </c>
      <c r="E248" s="167" t="s">
        <v>167</v>
      </c>
      <c r="F248" s="167" t="s">
        <v>228</v>
      </c>
      <c r="G248" s="167"/>
      <c r="H248" s="167"/>
      <c r="I248" s="167"/>
      <c r="J248" s="167"/>
      <c r="K248" s="168" t="s">
        <v>403</v>
      </c>
      <c r="L248" s="224"/>
      <c r="M248" s="224"/>
      <c r="N248" s="224"/>
      <c r="O248" s="223">
        <f t="shared" si="87"/>
        <v>0</v>
      </c>
      <c r="P248" s="224"/>
      <c r="Q248" s="224"/>
      <c r="R248" s="224"/>
      <c r="S248" s="224"/>
      <c r="T248" s="224"/>
      <c r="U248" s="227"/>
      <c r="V248" s="230" t="e">
        <f t="shared" si="89"/>
        <v>#DIV/0!</v>
      </c>
      <c r="W248" s="224"/>
      <c r="X248" s="165"/>
      <c r="Y248" s="165"/>
    </row>
    <row r="249" spans="1:26" ht="22.5" customHeight="1" thickTop="1" thickBot="1">
      <c r="A249" s="166">
        <v>1</v>
      </c>
      <c r="B249" s="167" t="s">
        <v>156</v>
      </c>
      <c r="C249" s="167" t="s">
        <v>165</v>
      </c>
      <c r="D249" s="167" t="s">
        <v>177</v>
      </c>
      <c r="E249" s="167" t="s">
        <v>167</v>
      </c>
      <c r="F249" s="167" t="s">
        <v>235</v>
      </c>
      <c r="G249" s="167"/>
      <c r="H249" s="167"/>
      <c r="I249" s="167"/>
      <c r="J249" s="167"/>
      <c r="K249" s="168" t="s">
        <v>404</v>
      </c>
      <c r="L249" s="224">
        <v>5782280</v>
      </c>
      <c r="M249" s="224">
        <v>450000000</v>
      </c>
      <c r="N249" s="224"/>
      <c r="O249" s="223">
        <f t="shared" si="87"/>
        <v>455782280</v>
      </c>
      <c r="P249" s="224"/>
      <c r="Q249" s="224">
        <v>454621198</v>
      </c>
      <c r="R249" s="224">
        <v>1161082</v>
      </c>
      <c r="S249" s="224"/>
      <c r="T249" s="227">
        <v>465652573.07999998</v>
      </c>
      <c r="U249" s="227">
        <v>465652573.07999998</v>
      </c>
      <c r="V249" s="230">
        <f t="shared" si="89"/>
        <v>1</v>
      </c>
      <c r="W249" s="224"/>
      <c r="X249" s="228" t="s">
        <v>871</v>
      </c>
      <c r="Y249" s="165"/>
    </row>
    <row r="250" spans="1:26" ht="22.5" customHeight="1" thickTop="1" thickBot="1">
      <c r="A250" s="166">
        <v>1</v>
      </c>
      <c r="B250" s="167" t="s">
        <v>156</v>
      </c>
      <c r="C250" s="167" t="s">
        <v>165</v>
      </c>
      <c r="D250" s="167" t="s">
        <v>177</v>
      </c>
      <c r="E250" s="167" t="s">
        <v>167</v>
      </c>
      <c r="F250" s="167" t="s">
        <v>177</v>
      </c>
      <c r="G250" s="167"/>
      <c r="H250" s="167"/>
      <c r="I250" s="167"/>
      <c r="J250" s="167"/>
      <c r="K250" s="168" t="s">
        <v>405</v>
      </c>
      <c r="L250" s="224"/>
      <c r="M250" s="224"/>
      <c r="N250" s="224"/>
      <c r="O250" s="223">
        <f t="shared" si="87"/>
        <v>0</v>
      </c>
      <c r="P250" s="224"/>
      <c r="Q250" s="224"/>
      <c r="R250" s="224"/>
      <c r="S250" s="224"/>
      <c r="T250" s="224"/>
      <c r="U250" s="227"/>
      <c r="V250" s="230" t="e">
        <f t="shared" si="89"/>
        <v>#DIV/0!</v>
      </c>
      <c r="W250" s="224"/>
      <c r="X250" s="165"/>
      <c r="Y250" s="165"/>
    </row>
    <row r="251" spans="1:26" ht="22.5" customHeight="1" thickTop="1" thickBot="1">
      <c r="A251" s="166">
        <v>1</v>
      </c>
      <c r="B251" s="167" t="s">
        <v>156</v>
      </c>
      <c r="C251" s="167" t="s">
        <v>165</v>
      </c>
      <c r="D251" s="167" t="s">
        <v>177</v>
      </c>
      <c r="E251" s="167" t="s">
        <v>167</v>
      </c>
      <c r="F251" s="167" t="s">
        <v>273</v>
      </c>
      <c r="G251" s="167"/>
      <c r="H251" s="167"/>
      <c r="I251" s="167"/>
      <c r="J251" s="167"/>
      <c r="K251" s="168" t="s">
        <v>406</v>
      </c>
      <c r="L251" s="224"/>
      <c r="M251" s="224"/>
      <c r="N251" s="224"/>
      <c r="O251" s="223">
        <f t="shared" si="87"/>
        <v>0</v>
      </c>
      <c r="P251" s="224"/>
      <c r="Q251" s="224"/>
      <c r="R251" s="224"/>
      <c r="S251" s="224"/>
      <c r="T251" s="224"/>
      <c r="U251" s="227"/>
      <c r="V251" s="230" t="e">
        <f t="shared" si="89"/>
        <v>#DIV/0!</v>
      </c>
      <c r="W251" s="224"/>
      <c r="X251" s="165"/>
      <c r="Y251" s="165"/>
    </row>
    <row r="252" spans="1:26" ht="22.5" customHeight="1" thickTop="1" thickBot="1">
      <c r="A252" s="166">
        <v>1</v>
      </c>
      <c r="B252" s="167" t="s">
        <v>156</v>
      </c>
      <c r="C252" s="167" t="s">
        <v>165</v>
      </c>
      <c r="D252" s="167" t="s">
        <v>177</v>
      </c>
      <c r="E252" s="167" t="s">
        <v>167</v>
      </c>
      <c r="F252" s="167" t="s">
        <v>277</v>
      </c>
      <c r="G252" s="167"/>
      <c r="H252" s="167"/>
      <c r="I252" s="167"/>
      <c r="J252" s="167"/>
      <c r="K252" s="168" t="s">
        <v>407</v>
      </c>
      <c r="L252" s="224">
        <v>734068</v>
      </c>
      <c r="M252" s="224"/>
      <c r="N252" s="224"/>
      <c r="O252" s="223">
        <f t="shared" si="87"/>
        <v>734068</v>
      </c>
      <c r="P252" s="224"/>
      <c r="Q252" s="224">
        <v>660368</v>
      </c>
      <c r="R252" s="224">
        <v>73700</v>
      </c>
      <c r="S252" s="224"/>
      <c r="T252" s="227">
        <v>321443.63</v>
      </c>
      <c r="U252" s="227">
        <v>321443.63</v>
      </c>
      <c r="V252" s="230">
        <f t="shared" si="89"/>
        <v>1</v>
      </c>
      <c r="W252" s="224"/>
      <c r="X252" s="228" t="s">
        <v>871</v>
      </c>
      <c r="Y252" s="165"/>
    </row>
    <row r="253" spans="1:26" ht="22.5" customHeight="1" thickTop="1" thickBot="1">
      <c r="A253" s="166">
        <v>1</v>
      </c>
      <c r="B253" s="167" t="s">
        <v>156</v>
      </c>
      <c r="C253" s="167" t="s">
        <v>165</v>
      </c>
      <c r="D253" s="167" t="s">
        <v>177</v>
      </c>
      <c r="E253" s="167" t="s">
        <v>167</v>
      </c>
      <c r="F253" s="167" t="s">
        <v>281</v>
      </c>
      <c r="G253" s="167"/>
      <c r="H253" s="167"/>
      <c r="I253" s="167"/>
      <c r="J253" s="167"/>
      <c r="K253" s="168" t="s">
        <v>408</v>
      </c>
      <c r="L253" s="224"/>
      <c r="M253" s="224"/>
      <c r="N253" s="224"/>
      <c r="O253" s="223">
        <f t="shared" si="87"/>
        <v>0</v>
      </c>
      <c r="P253" s="224"/>
      <c r="Q253" s="224"/>
      <c r="R253" s="224"/>
      <c r="S253" s="224"/>
      <c r="T253" s="224"/>
      <c r="U253" s="227"/>
      <c r="V253" s="230" t="e">
        <f t="shared" si="89"/>
        <v>#DIV/0!</v>
      </c>
      <c r="W253" s="224"/>
      <c r="X253" s="165"/>
      <c r="Y253" s="165"/>
    </row>
    <row r="254" spans="1:26" ht="22.5" customHeight="1" thickTop="1" thickBot="1">
      <c r="A254" s="166">
        <v>1</v>
      </c>
      <c r="B254" s="167" t="s">
        <v>156</v>
      </c>
      <c r="C254" s="167" t="s">
        <v>165</v>
      </c>
      <c r="D254" s="167" t="s">
        <v>177</v>
      </c>
      <c r="E254" s="167" t="s">
        <v>167</v>
      </c>
      <c r="F254" s="167" t="s">
        <v>285</v>
      </c>
      <c r="G254" s="167"/>
      <c r="H254" s="167"/>
      <c r="I254" s="167"/>
      <c r="J254" s="167"/>
      <c r="K254" s="168" t="s">
        <v>409</v>
      </c>
      <c r="L254" s="224">
        <v>90363039</v>
      </c>
      <c r="M254" s="224">
        <v>200000000</v>
      </c>
      <c r="N254" s="224"/>
      <c r="O254" s="223">
        <f t="shared" si="87"/>
        <v>290363039</v>
      </c>
      <c r="P254" s="224"/>
      <c r="Q254" s="224">
        <v>281290590</v>
      </c>
      <c r="R254" s="224">
        <v>9072449</v>
      </c>
      <c r="S254" s="224"/>
      <c r="T254" s="227">
        <v>269196975.07999998</v>
      </c>
      <c r="U254" s="227">
        <v>269196975.07999998</v>
      </c>
      <c r="V254" s="230">
        <f t="shared" si="89"/>
        <v>1</v>
      </c>
      <c r="W254" s="224"/>
      <c r="X254" s="228" t="s">
        <v>871</v>
      </c>
      <c r="Y254" s="165"/>
    </row>
    <row r="255" spans="1:26" ht="22.5" customHeight="1" thickTop="1" thickBot="1">
      <c r="A255" s="166">
        <v>1</v>
      </c>
      <c r="B255" s="167" t="s">
        <v>156</v>
      </c>
      <c r="C255" s="167" t="s">
        <v>165</v>
      </c>
      <c r="D255" s="167" t="s">
        <v>177</v>
      </c>
      <c r="E255" s="167" t="s">
        <v>167</v>
      </c>
      <c r="F255" s="167" t="s">
        <v>289</v>
      </c>
      <c r="G255" s="167"/>
      <c r="H255" s="167"/>
      <c r="I255" s="167"/>
      <c r="J255" s="167"/>
      <c r="K255" s="168" t="s">
        <v>410</v>
      </c>
      <c r="L255" s="224">
        <v>16836400</v>
      </c>
      <c r="M255" s="224"/>
      <c r="N255" s="224"/>
      <c r="O255" s="223">
        <f t="shared" si="87"/>
        <v>16836400</v>
      </c>
      <c r="P255" s="224"/>
      <c r="Q255" s="224">
        <v>15146025</v>
      </c>
      <c r="R255" s="224">
        <v>1690375</v>
      </c>
      <c r="S255" s="224"/>
      <c r="T255" s="227">
        <v>6262944.3499999996</v>
      </c>
      <c r="U255" s="227">
        <v>6262944.3499999996</v>
      </c>
      <c r="V255" s="230">
        <f t="shared" si="89"/>
        <v>1</v>
      </c>
      <c r="W255" s="224"/>
      <c r="X255" s="228" t="s">
        <v>871</v>
      </c>
      <c r="Y255" s="165"/>
    </row>
    <row r="256" spans="1:26" ht="22.5" customHeight="1" thickTop="1" thickBot="1">
      <c r="A256" s="166">
        <v>1</v>
      </c>
      <c r="B256" s="167" t="s">
        <v>156</v>
      </c>
      <c r="C256" s="167" t="s">
        <v>165</v>
      </c>
      <c r="D256" s="167" t="s">
        <v>177</v>
      </c>
      <c r="E256" s="167" t="s">
        <v>167</v>
      </c>
      <c r="F256" s="167" t="s">
        <v>411</v>
      </c>
      <c r="G256" s="167"/>
      <c r="H256" s="167"/>
      <c r="I256" s="167"/>
      <c r="J256" s="167"/>
      <c r="K256" s="168" t="s">
        <v>412</v>
      </c>
      <c r="L256" s="224"/>
      <c r="M256" s="224"/>
      <c r="N256" s="224"/>
      <c r="O256" s="223">
        <f t="shared" si="87"/>
        <v>0</v>
      </c>
      <c r="P256" s="224"/>
      <c r="Q256" s="224"/>
      <c r="R256" s="224"/>
      <c r="S256" s="224"/>
      <c r="T256" s="224"/>
      <c r="U256" s="227"/>
      <c r="V256" s="230" t="e">
        <f t="shared" si="89"/>
        <v>#DIV/0!</v>
      </c>
      <c r="W256" s="224"/>
      <c r="X256" s="165"/>
      <c r="Y256" s="165"/>
    </row>
    <row r="257" spans="1:25" ht="22.5" customHeight="1" thickTop="1" thickBot="1">
      <c r="A257" s="166">
        <v>1</v>
      </c>
      <c r="B257" s="167" t="s">
        <v>156</v>
      </c>
      <c r="C257" s="167" t="s">
        <v>165</v>
      </c>
      <c r="D257" s="167" t="s">
        <v>177</v>
      </c>
      <c r="E257" s="167" t="s">
        <v>167</v>
      </c>
      <c r="F257" s="167" t="s">
        <v>413</v>
      </c>
      <c r="G257" s="167"/>
      <c r="H257" s="167"/>
      <c r="I257" s="167"/>
      <c r="J257" s="167"/>
      <c r="K257" s="168" t="s">
        <v>414</v>
      </c>
      <c r="L257" s="224"/>
      <c r="M257" s="224"/>
      <c r="N257" s="224"/>
      <c r="O257" s="223">
        <f t="shared" si="87"/>
        <v>0</v>
      </c>
      <c r="P257" s="224"/>
      <c r="Q257" s="224"/>
      <c r="R257" s="224"/>
      <c r="S257" s="224"/>
      <c r="T257" s="224"/>
      <c r="U257" s="227"/>
      <c r="V257" s="230" t="e">
        <f t="shared" si="89"/>
        <v>#DIV/0!</v>
      </c>
      <c r="W257" s="224"/>
      <c r="X257" s="165"/>
      <c r="Y257" s="165"/>
    </row>
    <row r="258" spans="1:25" ht="22.5" customHeight="1" thickTop="1" thickBot="1">
      <c r="A258" s="166">
        <v>1</v>
      </c>
      <c r="B258" s="167" t="s">
        <v>156</v>
      </c>
      <c r="C258" s="167" t="s">
        <v>165</v>
      </c>
      <c r="D258" s="167" t="s">
        <v>177</v>
      </c>
      <c r="E258" s="167" t="s">
        <v>167</v>
      </c>
      <c r="F258" s="167" t="s">
        <v>242</v>
      </c>
      <c r="G258" s="167"/>
      <c r="H258" s="167"/>
      <c r="I258" s="167"/>
      <c r="J258" s="167"/>
      <c r="K258" s="168" t="s">
        <v>415</v>
      </c>
      <c r="L258" s="224"/>
      <c r="M258" s="224"/>
      <c r="N258" s="224"/>
      <c r="O258" s="223">
        <f t="shared" si="87"/>
        <v>0</v>
      </c>
      <c r="P258" s="224"/>
      <c r="Q258" s="224"/>
      <c r="R258" s="224"/>
      <c r="S258" s="224"/>
      <c r="T258" s="224"/>
      <c r="U258" s="227"/>
      <c r="V258" s="230" t="e">
        <f t="shared" si="89"/>
        <v>#DIV/0!</v>
      </c>
      <c r="W258" s="224"/>
      <c r="X258" s="165"/>
      <c r="Y258" s="165"/>
    </row>
    <row r="259" spans="1:25" ht="22.5" customHeight="1" thickTop="1" thickBot="1">
      <c r="A259" s="166">
        <v>1</v>
      </c>
      <c r="B259" s="167" t="s">
        <v>156</v>
      </c>
      <c r="C259" s="167" t="s">
        <v>165</v>
      </c>
      <c r="D259" s="167" t="s">
        <v>177</v>
      </c>
      <c r="E259" s="167" t="s">
        <v>167</v>
      </c>
      <c r="F259" s="167" t="s">
        <v>300</v>
      </c>
      <c r="G259" s="167"/>
      <c r="H259" s="167"/>
      <c r="I259" s="167"/>
      <c r="J259" s="167"/>
      <c r="K259" s="168" t="s">
        <v>416</v>
      </c>
      <c r="L259" s="224"/>
      <c r="M259" s="224"/>
      <c r="N259" s="224"/>
      <c r="O259" s="223">
        <f t="shared" si="87"/>
        <v>0</v>
      </c>
      <c r="P259" s="224"/>
      <c r="Q259" s="224"/>
      <c r="R259" s="224"/>
      <c r="S259" s="224"/>
      <c r="T259" s="224"/>
      <c r="U259" s="227"/>
      <c r="V259" s="230" t="e">
        <f t="shared" si="89"/>
        <v>#DIV/0!</v>
      </c>
      <c r="W259" s="224"/>
      <c r="X259" s="165"/>
      <c r="Y259" s="165"/>
    </row>
    <row r="260" spans="1:25" ht="22.5" customHeight="1" thickTop="1" thickBot="1">
      <c r="A260" s="166">
        <v>1</v>
      </c>
      <c r="B260" s="167" t="s">
        <v>156</v>
      </c>
      <c r="C260" s="167" t="s">
        <v>165</v>
      </c>
      <c r="D260" s="167" t="s">
        <v>177</v>
      </c>
      <c r="E260" s="167" t="s">
        <v>167</v>
      </c>
      <c r="F260" s="167" t="s">
        <v>417</v>
      </c>
      <c r="G260" s="167"/>
      <c r="H260" s="167"/>
      <c r="I260" s="167"/>
      <c r="J260" s="167"/>
      <c r="K260" s="168" t="s">
        <v>418</v>
      </c>
      <c r="L260" s="224"/>
      <c r="M260" s="224"/>
      <c r="N260" s="224"/>
      <c r="O260" s="223">
        <f t="shared" si="87"/>
        <v>0</v>
      </c>
      <c r="P260" s="224"/>
      <c r="Q260" s="224"/>
      <c r="R260" s="224"/>
      <c r="S260" s="224"/>
      <c r="T260" s="224"/>
      <c r="U260" s="227"/>
      <c r="V260" s="230" t="e">
        <f t="shared" si="89"/>
        <v>#DIV/0!</v>
      </c>
      <c r="W260" s="224"/>
      <c r="X260" s="165"/>
      <c r="Y260" s="165"/>
    </row>
    <row r="261" spans="1:25" ht="22.5" customHeight="1" thickTop="1" thickBot="1">
      <c r="A261" s="166">
        <v>1</v>
      </c>
      <c r="B261" s="167" t="s">
        <v>156</v>
      </c>
      <c r="C261" s="167" t="s">
        <v>165</v>
      </c>
      <c r="D261" s="167" t="s">
        <v>177</v>
      </c>
      <c r="E261" s="167" t="s">
        <v>167</v>
      </c>
      <c r="F261" s="167" t="s">
        <v>419</v>
      </c>
      <c r="G261" s="167"/>
      <c r="H261" s="167"/>
      <c r="I261" s="167"/>
      <c r="J261" s="167"/>
      <c r="K261" s="168" t="s">
        <v>420</v>
      </c>
      <c r="L261" s="224">
        <v>10879280</v>
      </c>
      <c r="M261" s="224"/>
      <c r="N261" s="224"/>
      <c r="O261" s="223">
        <f t="shared" si="87"/>
        <v>10879280</v>
      </c>
      <c r="P261" s="224"/>
      <c r="Q261" s="224">
        <v>9787000</v>
      </c>
      <c r="R261" s="224">
        <v>1092280</v>
      </c>
      <c r="S261" s="224"/>
      <c r="T261" s="227">
        <v>7660517</v>
      </c>
      <c r="U261" s="227">
        <v>7660517</v>
      </c>
      <c r="V261" s="230">
        <f t="shared" si="89"/>
        <v>1</v>
      </c>
      <c r="W261" s="224"/>
      <c r="X261" s="228" t="s">
        <v>871</v>
      </c>
      <c r="Y261" s="165"/>
    </row>
    <row r="262" spans="1:25" ht="22.5" customHeight="1" thickTop="1" thickBot="1">
      <c r="A262" s="166">
        <v>1</v>
      </c>
      <c r="B262" s="167" t="s">
        <v>156</v>
      </c>
      <c r="C262" s="167" t="s">
        <v>165</v>
      </c>
      <c r="D262" s="167" t="s">
        <v>177</v>
      </c>
      <c r="E262" s="167" t="s">
        <v>167</v>
      </c>
      <c r="F262" s="167" t="s">
        <v>421</v>
      </c>
      <c r="G262" s="167"/>
      <c r="H262" s="167"/>
      <c r="I262" s="167"/>
      <c r="J262" s="167"/>
      <c r="K262" s="168" t="s">
        <v>422</v>
      </c>
      <c r="L262" s="224"/>
      <c r="M262" s="224"/>
      <c r="N262" s="224"/>
      <c r="O262" s="223">
        <f t="shared" si="87"/>
        <v>0</v>
      </c>
      <c r="P262" s="224"/>
      <c r="Q262" s="224"/>
      <c r="R262" s="224"/>
      <c r="S262" s="224"/>
      <c r="T262" s="224"/>
      <c r="U262" s="227"/>
      <c r="V262" s="230" t="e">
        <f t="shared" si="89"/>
        <v>#DIV/0!</v>
      </c>
      <c r="W262" s="224"/>
      <c r="X262" s="165"/>
      <c r="Y262" s="165"/>
    </row>
    <row r="263" spans="1:25" ht="22.5" customHeight="1" thickTop="1" thickBot="1">
      <c r="A263" s="166">
        <v>1</v>
      </c>
      <c r="B263" s="167" t="s">
        <v>156</v>
      </c>
      <c r="C263" s="167" t="s">
        <v>165</v>
      </c>
      <c r="D263" s="167" t="s">
        <v>177</v>
      </c>
      <c r="E263" s="167" t="s">
        <v>167</v>
      </c>
      <c r="F263" s="167" t="s">
        <v>423</v>
      </c>
      <c r="G263" s="167"/>
      <c r="H263" s="167"/>
      <c r="I263" s="167"/>
      <c r="J263" s="167"/>
      <c r="K263" s="168" t="s">
        <v>424</v>
      </c>
      <c r="L263" s="224"/>
      <c r="M263" s="224"/>
      <c r="N263" s="224"/>
      <c r="O263" s="223">
        <f t="shared" si="87"/>
        <v>0</v>
      </c>
      <c r="P263" s="224"/>
      <c r="Q263" s="224"/>
      <c r="R263" s="224"/>
      <c r="S263" s="224"/>
      <c r="T263" s="224"/>
      <c r="U263" s="227"/>
      <c r="V263" s="230" t="e">
        <f t="shared" si="89"/>
        <v>#DIV/0!</v>
      </c>
      <c r="W263" s="224"/>
      <c r="X263" s="165"/>
      <c r="Y263" s="165"/>
    </row>
    <row r="264" spans="1:25" ht="22.5" customHeight="1" thickTop="1" thickBot="1">
      <c r="A264" s="166">
        <v>1</v>
      </c>
      <c r="B264" s="167" t="s">
        <v>156</v>
      </c>
      <c r="C264" s="167" t="s">
        <v>165</v>
      </c>
      <c r="D264" s="167" t="s">
        <v>177</v>
      </c>
      <c r="E264" s="167" t="s">
        <v>167</v>
      </c>
      <c r="F264" s="167" t="s">
        <v>425</v>
      </c>
      <c r="G264" s="167"/>
      <c r="H264" s="167"/>
      <c r="I264" s="167"/>
      <c r="J264" s="167"/>
      <c r="K264" s="168" t="s">
        <v>426</v>
      </c>
      <c r="L264" s="224"/>
      <c r="M264" s="224"/>
      <c r="N264" s="224"/>
      <c r="O264" s="223">
        <f t="shared" ref="O264:O327" si="108">+L264+M264-N264</f>
        <v>0</v>
      </c>
      <c r="P264" s="224"/>
      <c r="Q264" s="224"/>
      <c r="R264" s="224"/>
      <c r="S264" s="224"/>
      <c r="T264" s="224"/>
      <c r="U264" s="227"/>
      <c r="V264" s="230" t="e">
        <f t="shared" ref="V264:V327" si="109">+U264/T264</f>
        <v>#DIV/0!</v>
      </c>
      <c r="W264" s="224"/>
      <c r="X264" s="165"/>
      <c r="Y264" s="165"/>
    </row>
    <row r="265" spans="1:25" ht="22.5" customHeight="1" thickTop="1" thickBot="1">
      <c r="A265" s="166">
        <v>1</v>
      </c>
      <c r="B265" s="167" t="s">
        <v>156</v>
      </c>
      <c r="C265" s="167" t="s">
        <v>165</v>
      </c>
      <c r="D265" s="167" t="s">
        <v>177</v>
      </c>
      <c r="E265" s="167" t="s">
        <v>167</v>
      </c>
      <c r="F265" s="167" t="s">
        <v>427</v>
      </c>
      <c r="G265" s="167"/>
      <c r="H265" s="167"/>
      <c r="I265" s="167"/>
      <c r="J265" s="167"/>
      <c r="K265" s="168" t="s">
        <v>428</v>
      </c>
      <c r="L265" s="224"/>
      <c r="M265" s="224"/>
      <c r="N265" s="224"/>
      <c r="O265" s="223">
        <f t="shared" si="108"/>
        <v>0</v>
      </c>
      <c r="P265" s="224"/>
      <c r="Q265" s="224"/>
      <c r="R265" s="224"/>
      <c r="S265" s="224"/>
      <c r="T265" s="224"/>
      <c r="U265" s="227"/>
      <c r="V265" s="230" t="e">
        <f t="shared" si="109"/>
        <v>#DIV/0!</v>
      </c>
      <c r="W265" s="224"/>
      <c r="X265" s="165"/>
      <c r="Y265" s="165"/>
    </row>
    <row r="266" spans="1:25" ht="22.5" customHeight="1" thickTop="1" thickBot="1">
      <c r="A266" s="166">
        <v>1</v>
      </c>
      <c r="B266" s="167" t="s">
        <v>156</v>
      </c>
      <c r="C266" s="167" t="s">
        <v>165</v>
      </c>
      <c r="D266" s="167" t="s">
        <v>177</v>
      </c>
      <c r="E266" s="167" t="s">
        <v>167</v>
      </c>
      <c r="F266" s="167" t="s">
        <v>429</v>
      </c>
      <c r="G266" s="167"/>
      <c r="H266" s="167"/>
      <c r="I266" s="167"/>
      <c r="J266" s="167"/>
      <c r="K266" s="168" t="s">
        <v>430</v>
      </c>
      <c r="L266" s="224"/>
      <c r="M266" s="224"/>
      <c r="N266" s="224"/>
      <c r="O266" s="223">
        <f t="shared" si="108"/>
        <v>0</v>
      </c>
      <c r="P266" s="224"/>
      <c r="Q266" s="224"/>
      <c r="R266" s="224"/>
      <c r="S266" s="224"/>
      <c r="T266" s="224"/>
      <c r="U266" s="227"/>
      <c r="V266" s="230" t="e">
        <f t="shared" si="109"/>
        <v>#DIV/0!</v>
      </c>
      <c r="W266" s="224"/>
      <c r="X266" s="165"/>
      <c r="Y266" s="165"/>
    </row>
    <row r="267" spans="1:25" ht="22.5" customHeight="1" thickTop="1" thickBot="1">
      <c r="A267" s="166">
        <v>1</v>
      </c>
      <c r="B267" s="167" t="s">
        <v>156</v>
      </c>
      <c r="C267" s="167" t="s">
        <v>165</v>
      </c>
      <c r="D267" s="167" t="s">
        <v>177</v>
      </c>
      <c r="E267" s="167" t="s">
        <v>167</v>
      </c>
      <c r="F267" s="167" t="s">
        <v>246</v>
      </c>
      <c r="G267" s="167"/>
      <c r="H267" s="167"/>
      <c r="I267" s="167"/>
      <c r="J267" s="167"/>
      <c r="K267" s="168" t="s">
        <v>431</v>
      </c>
      <c r="L267" s="224"/>
      <c r="M267" s="224"/>
      <c r="N267" s="224"/>
      <c r="O267" s="223">
        <f t="shared" si="108"/>
        <v>0</v>
      </c>
      <c r="P267" s="224"/>
      <c r="Q267" s="224"/>
      <c r="R267" s="224"/>
      <c r="S267" s="224"/>
      <c r="T267" s="224"/>
      <c r="U267" s="227"/>
      <c r="V267" s="230" t="e">
        <f t="shared" si="109"/>
        <v>#DIV/0!</v>
      </c>
      <c r="W267" s="224"/>
      <c r="X267" s="165"/>
      <c r="Y267" s="165"/>
    </row>
    <row r="268" spans="1:25" ht="22.5" customHeight="1" thickTop="1" thickBot="1">
      <c r="A268" s="166">
        <v>1</v>
      </c>
      <c r="B268" s="167" t="s">
        <v>156</v>
      </c>
      <c r="C268" s="167" t="s">
        <v>165</v>
      </c>
      <c r="D268" s="167" t="s">
        <v>177</v>
      </c>
      <c r="E268" s="167" t="s">
        <v>167</v>
      </c>
      <c r="F268" s="167" t="s">
        <v>432</v>
      </c>
      <c r="G268" s="167"/>
      <c r="H268" s="167"/>
      <c r="I268" s="167"/>
      <c r="J268" s="167"/>
      <c r="K268" s="168" t="s">
        <v>433</v>
      </c>
      <c r="L268" s="224"/>
      <c r="M268" s="224"/>
      <c r="N268" s="224"/>
      <c r="O268" s="223">
        <f t="shared" si="108"/>
        <v>0</v>
      </c>
      <c r="P268" s="224"/>
      <c r="Q268" s="224"/>
      <c r="R268" s="224"/>
      <c r="S268" s="224"/>
      <c r="T268" s="224"/>
      <c r="U268" s="227"/>
      <c r="V268" s="230" t="e">
        <f t="shared" si="109"/>
        <v>#DIV/0!</v>
      </c>
      <c r="W268" s="224"/>
      <c r="X268" s="165"/>
      <c r="Y268" s="165"/>
    </row>
    <row r="269" spans="1:25" ht="22.5" customHeight="1" thickTop="1" thickBot="1">
      <c r="A269" s="166">
        <v>1</v>
      </c>
      <c r="B269" s="167" t="s">
        <v>156</v>
      </c>
      <c r="C269" s="167" t="s">
        <v>165</v>
      </c>
      <c r="D269" s="167" t="s">
        <v>177</v>
      </c>
      <c r="E269" s="167" t="s">
        <v>167</v>
      </c>
      <c r="F269" s="167" t="s">
        <v>434</v>
      </c>
      <c r="G269" s="167"/>
      <c r="H269" s="167"/>
      <c r="I269" s="167"/>
      <c r="J269" s="167"/>
      <c r="K269" s="168" t="s">
        <v>435</v>
      </c>
      <c r="L269" s="224"/>
      <c r="M269" s="224"/>
      <c r="N269" s="224"/>
      <c r="O269" s="223">
        <f t="shared" si="108"/>
        <v>0</v>
      </c>
      <c r="P269" s="224"/>
      <c r="Q269" s="224"/>
      <c r="R269" s="224"/>
      <c r="S269" s="224"/>
      <c r="T269" s="224"/>
      <c r="U269" s="227"/>
      <c r="V269" s="230" t="e">
        <f t="shared" si="109"/>
        <v>#DIV/0!</v>
      </c>
      <c r="W269" s="224"/>
      <c r="X269" s="165"/>
      <c r="Y269" s="165"/>
    </row>
    <row r="270" spans="1:25" ht="22.5" customHeight="1" thickTop="1" thickBot="1">
      <c r="A270" s="166">
        <v>1</v>
      </c>
      <c r="B270" s="167" t="s">
        <v>156</v>
      </c>
      <c r="C270" s="167" t="s">
        <v>165</v>
      </c>
      <c r="D270" s="167" t="s">
        <v>177</v>
      </c>
      <c r="E270" s="167" t="s">
        <v>167</v>
      </c>
      <c r="F270" s="167" t="s">
        <v>436</v>
      </c>
      <c r="G270" s="167"/>
      <c r="H270" s="167"/>
      <c r="I270" s="167"/>
      <c r="J270" s="167"/>
      <c r="K270" s="168" t="s">
        <v>437</v>
      </c>
      <c r="L270" s="224"/>
      <c r="M270" s="224"/>
      <c r="N270" s="224"/>
      <c r="O270" s="223">
        <f t="shared" si="108"/>
        <v>0</v>
      </c>
      <c r="P270" s="224"/>
      <c r="Q270" s="224"/>
      <c r="R270" s="224"/>
      <c r="S270" s="224"/>
      <c r="T270" s="224"/>
      <c r="U270" s="227"/>
      <c r="V270" s="230" t="e">
        <f t="shared" si="109"/>
        <v>#DIV/0!</v>
      </c>
      <c r="W270" s="224"/>
      <c r="X270" s="165"/>
      <c r="Y270" s="165"/>
    </row>
    <row r="271" spans="1:25" ht="22.5" customHeight="1" thickTop="1" thickBot="1">
      <c r="A271" s="166">
        <v>1</v>
      </c>
      <c r="B271" s="167" t="s">
        <v>156</v>
      </c>
      <c r="C271" s="167" t="s">
        <v>165</v>
      </c>
      <c r="D271" s="167" t="s">
        <v>177</v>
      </c>
      <c r="E271" s="167" t="s">
        <v>167</v>
      </c>
      <c r="F271" s="167" t="s">
        <v>438</v>
      </c>
      <c r="G271" s="167"/>
      <c r="H271" s="167"/>
      <c r="I271" s="167"/>
      <c r="J271" s="167"/>
      <c r="K271" s="168" t="s">
        <v>439</v>
      </c>
      <c r="L271" s="224"/>
      <c r="M271" s="224"/>
      <c r="N271" s="224"/>
      <c r="O271" s="223">
        <f t="shared" si="108"/>
        <v>0</v>
      </c>
      <c r="P271" s="224"/>
      <c r="Q271" s="224"/>
      <c r="R271" s="224"/>
      <c r="S271" s="224"/>
      <c r="T271" s="224"/>
      <c r="U271" s="227"/>
      <c r="V271" s="230" t="e">
        <f t="shared" si="109"/>
        <v>#DIV/0!</v>
      </c>
      <c r="W271" s="224"/>
      <c r="X271" s="165"/>
      <c r="Y271" s="165"/>
    </row>
    <row r="272" spans="1:25" ht="22.5" customHeight="1" thickTop="1" thickBot="1">
      <c r="A272" s="166">
        <v>1</v>
      </c>
      <c r="B272" s="167" t="s">
        <v>156</v>
      </c>
      <c r="C272" s="167" t="s">
        <v>165</v>
      </c>
      <c r="D272" s="167" t="s">
        <v>177</v>
      </c>
      <c r="E272" s="167" t="s">
        <v>167</v>
      </c>
      <c r="F272" s="167" t="s">
        <v>440</v>
      </c>
      <c r="G272" s="167"/>
      <c r="H272" s="167"/>
      <c r="I272" s="167"/>
      <c r="J272" s="167"/>
      <c r="K272" s="168" t="s">
        <v>441</v>
      </c>
      <c r="L272" s="224"/>
      <c r="M272" s="224"/>
      <c r="N272" s="224"/>
      <c r="O272" s="223">
        <f t="shared" si="108"/>
        <v>0</v>
      </c>
      <c r="P272" s="224"/>
      <c r="Q272" s="224"/>
      <c r="R272" s="224"/>
      <c r="S272" s="224"/>
      <c r="T272" s="224"/>
      <c r="U272" s="227"/>
      <c r="V272" s="230" t="e">
        <f t="shared" si="109"/>
        <v>#DIV/0!</v>
      </c>
      <c r="W272" s="224"/>
      <c r="X272" s="165"/>
      <c r="Y272" s="165"/>
    </row>
    <row r="273" spans="1:26" ht="22.5" customHeight="1" thickTop="1" thickBot="1">
      <c r="A273" s="166">
        <v>1</v>
      </c>
      <c r="B273" s="167" t="s">
        <v>156</v>
      </c>
      <c r="C273" s="167" t="s">
        <v>165</v>
      </c>
      <c r="D273" s="167" t="s">
        <v>177</v>
      </c>
      <c r="E273" s="167" t="s">
        <v>167</v>
      </c>
      <c r="F273" s="167" t="s">
        <v>442</v>
      </c>
      <c r="G273" s="167"/>
      <c r="H273" s="167"/>
      <c r="I273" s="167"/>
      <c r="J273" s="167"/>
      <c r="K273" s="168" t="s">
        <v>443</v>
      </c>
      <c r="L273" s="224"/>
      <c r="M273" s="224"/>
      <c r="N273" s="224"/>
      <c r="O273" s="223">
        <f t="shared" si="108"/>
        <v>0</v>
      </c>
      <c r="P273" s="224"/>
      <c r="Q273" s="224"/>
      <c r="R273" s="224"/>
      <c r="S273" s="224"/>
      <c r="T273" s="224"/>
      <c r="U273" s="227"/>
      <c r="V273" s="230" t="e">
        <f t="shared" si="109"/>
        <v>#DIV/0!</v>
      </c>
      <c r="W273" s="224"/>
      <c r="X273" s="165"/>
      <c r="Y273" s="165"/>
    </row>
    <row r="274" spans="1:26" ht="22.5" customHeight="1" thickTop="1" thickBot="1">
      <c r="A274" s="166">
        <v>1</v>
      </c>
      <c r="B274" s="167" t="s">
        <v>156</v>
      </c>
      <c r="C274" s="167" t="s">
        <v>165</v>
      </c>
      <c r="D274" s="167" t="s">
        <v>177</v>
      </c>
      <c r="E274" s="167" t="s">
        <v>167</v>
      </c>
      <c r="F274" s="167" t="s">
        <v>444</v>
      </c>
      <c r="G274" s="167"/>
      <c r="H274" s="167"/>
      <c r="I274" s="167"/>
      <c r="J274" s="167"/>
      <c r="K274" s="168" t="s">
        <v>445</v>
      </c>
      <c r="L274" s="224"/>
      <c r="M274" s="224"/>
      <c r="N274" s="224"/>
      <c r="O274" s="223">
        <f t="shared" si="108"/>
        <v>0</v>
      </c>
      <c r="P274" s="224"/>
      <c r="Q274" s="224"/>
      <c r="R274" s="224"/>
      <c r="S274" s="224"/>
      <c r="T274" s="224"/>
      <c r="U274" s="227"/>
      <c r="V274" s="230" t="e">
        <f t="shared" si="109"/>
        <v>#DIV/0!</v>
      </c>
      <c r="W274" s="224"/>
      <c r="X274" s="165"/>
      <c r="Y274" s="165"/>
    </row>
    <row r="275" spans="1:26" ht="22.5" customHeight="1" thickTop="1" thickBot="1">
      <c r="A275" s="166">
        <v>1</v>
      </c>
      <c r="B275" s="167" t="s">
        <v>156</v>
      </c>
      <c r="C275" s="167" t="s">
        <v>165</v>
      </c>
      <c r="D275" s="167" t="s">
        <v>177</v>
      </c>
      <c r="E275" s="167" t="s">
        <v>167</v>
      </c>
      <c r="F275" s="167" t="s">
        <v>446</v>
      </c>
      <c r="G275" s="167"/>
      <c r="H275" s="167"/>
      <c r="I275" s="167"/>
      <c r="J275" s="167"/>
      <c r="K275" s="168" t="s">
        <v>447</v>
      </c>
      <c r="L275" s="224"/>
      <c r="M275" s="224"/>
      <c r="N275" s="224"/>
      <c r="O275" s="223">
        <f t="shared" si="108"/>
        <v>0</v>
      </c>
      <c r="P275" s="224"/>
      <c r="Q275" s="224"/>
      <c r="R275" s="224"/>
      <c r="S275" s="224"/>
      <c r="T275" s="224"/>
      <c r="U275" s="227"/>
      <c r="V275" s="230" t="e">
        <f t="shared" si="109"/>
        <v>#DIV/0!</v>
      </c>
      <c r="W275" s="224"/>
      <c r="X275" s="165"/>
      <c r="Y275" s="165"/>
    </row>
    <row r="276" spans="1:26" ht="22.5" customHeight="1" thickTop="1" thickBot="1">
      <c r="A276" s="153">
        <v>1</v>
      </c>
      <c r="B276" s="154" t="s">
        <v>156</v>
      </c>
      <c r="C276" s="154" t="s">
        <v>165</v>
      </c>
      <c r="D276" s="154" t="s">
        <v>177</v>
      </c>
      <c r="E276" s="154" t="s">
        <v>228</v>
      </c>
      <c r="F276" s="154"/>
      <c r="G276" s="154"/>
      <c r="H276" s="155"/>
      <c r="I276" s="155"/>
      <c r="J276" s="155"/>
      <c r="K276" s="156" t="s">
        <v>448</v>
      </c>
      <c r="L276" s="217"/>
      <c r="M276" s="217"/>
      <c r="N276" s="217"/>
      <c r="O276" s="217">
        <f t="shared" si="108"/>
        <v>0</v>
      </c>
      <c r="P276" s="217"/>
      <c r="Q276" s="217"/>
      <c r="R276" s="217"/>
      <c r="S276" s="217"/>
      <c r="T276" s="217"/>
      <c r="U276" s="218"/>
      <c r="V276" s="219" t="e">
        <f t="shared" si="109"/>
        <v>#DIV/0!</v>
      </c>
      <c r="W276" s="217"/>
      <c r="X276" s="153"/>
      <c r="Y276" s="154"/>
      <c r="Z276" s="171"/>
    </row>
    <row r="277" spans="1:26" ht="22.5" customHeight="1" thickTop="1" thickBot="1">
      <c r="A277" s="153">
        <v>1</v>
      </c>
      <c r="B277" s="154" t="s">
        <v>156</v>
      </c>
      <c r="C277" s="154" t="s">
        <v>165</v>
      </c>
      <c r="D277" s="154" t="s">
        <v>177</v>
      </c>
      <c r="E277" s="154" t="s">
        <v>235</v>
      </c>
      <c r="F277" s="154"/>
      <c r="G277" s="154"/>
      <c r="H277" s="155"/>
      <c r="I277" s="155"/>
      <c r="J277" s="155"/>
      <c r="K277" s="156" t="s">
        <v>449</v>
      </c>
      <c r="L277" s="217"/>
      <c r="M277" s="217"/>
      <c r="N277" s="217"/>
      <c r="O277" s="217">
        <f t="shared" si="108"/>
        <v>0</v>
      </c>
      <c r="P277" s="217"/>
      <c r="Q277" s="217"/>
      <c r="R277" s="217"/>
      <c r="S277" s="217"/>
      <c r="T277" s="217"/>
      <c r="U277" s="218"/>
      <c r="V277" s="219" t="e">
        <f t="shared" si="109"/>
        <v>#DIV/0!</v>
      </c>
      <c r="W277" s="217"/>
      <c r="X277" s="153"/>
      <c r="Y277" s="154"/>
      <c r="Z277" s="171"/>
    </row>
    <row r="278" spans="1:26" ht="22.5" customHeight="1" thickTop="1" thickBot="1">
      <c r="A278" s="153">
        <v>1</v>
      </c>
      <c r="B278" s="154" t="s">
        <v>156</v>
      </c>
      <c r="C278" s="154" t="s">
        <v>165</v>
      </c>
      <c r="D278" s="154" t="s">
        <v>177</v>
      </c>
      <c r="E278" s="154" t="s">
        <v>177</v>
      </c>
      <c r="F278" s="154"/>
      <c r="G278" s="154"/>
      <c r="H278" s="155"/>
      <c r="I278" s="155"/>
      <c r="J278" s="155"/>
      <c r="K278" s="156" t="s">
        <v>450</v>
      </c>
      <c r="L278" s="217"/>
      <c r="M278" s="217"/>
      <c r="N278" s="217"/>
      <c r="O278" s="217">
        <f t="shared" si="108"/>
        <v>0</v>
      </c>
      <c r="P278" s="217"/>
      <c r="Q278" s="217"/>
      <c r="R278" s="217"/>
      <c r="S278" s="217"/>
      <c r="T278" s="217"/>
      <c r="U278" s="218"/>
      <c r="V278" s="219" t="e">
        <f t="shared" si="109"/>
        <v>#DIV/0!</v>
      </c>
      <c r="W278" s="217"/>
      <c r="X278" s="153"/>
      <c r="Y278" s="154"/>
      <c r="Z278" s="171"/>
    </row>
    <row r="279" spans="1:26" ht="22.5" customHeight="1" thickTop="1" thickBot="1">
      <c r="A279" s="153">
        <v>1</v>
      </c>
      <c r="B279" s="154" t="s">
        <v>156</v>
      </c>
      <c r="C279" s="154" t="s">
        <v>165</v>
      </c>
      <c r="D279" s="154" t="s">
        <v>177</v>
      </c>
      <c r="E279" s="154" t="s">
        <v>273</v>
      </c>
      <c r="F279" s="154"/>
      <c r="G279" s="154"/>
      <c r="H279" s="155"/>
      <c r="I279" s="155"/>
      <c r="J279" s="155"/>
      <c r="K279" s="156" t="s">
        <v>451</v>
      </c>
      <c r="L279" s="217"/>
      <c r="M279" s="217"/>
      <c r="N279" s="217"/>
      <c r="O279" s="217">
        <f t="shared" si="108"/>
        <v>0</v>
      </c>
      <c r="P279" s="217"/>
      <c r="Q279" s="217"/>
      <c r="R279" s="217"/>
      <c r="S279" s="217"/>
      <c r="T279" s="217"/>
      <c r="U279" s="218"/>
      <c r="V279" s="219" t="e">
        <f t="shared" si="109"/>
        <v>#DIV/0!</v>
      </c>
      <c r="W279" s="217"/>
      <c r="X279" s="153"/>
      <c r="Y279" s="154"/>
      <c r="Z279" s="171"/>
    </row>
    <row r="280" spans="1:26" s="206" customFormat="1" ht="22.5" customHeight="1" thickTop="1" thickBot="1">
      <c r="A280" s="148">
        <v>1</v>
      </c>
      <c r="B280" s="149" t="s">
        <v>156</v>
      </c>
      <c r="C280" s="149" t="s">
        <v>165</v>
      </c>
      <c r="D280" s="149" t="s">
        <v>273</v>
      </c>
      <c r="E280" s="149"/>
      <c r="F280" s="149"/>
      <c r="G280" s="149"/>
      <c r="H280" s="150"/>
      <c r="I280" s="150"/>
      <c r="J280" s="150"/>
      <c r="K280" s="151" t="s">
        <v>452</v>
      </c>
      <c r="L280" s="214">
        <f>+L281+L295+L297</f>
        <v>0</v>
      </c>
      <c r="M280" s="214">
        <f t="shared" ref="M280:U280" si="110">+M281+M295+M297</f>
        <v>0</v>
      </c>
      <c r="N280" s="214">
        <f t="shared" si="110"/>
        <v>0</v>
      </c>
      <c r="O280" s="214">
        <f t="shared" si="108"/>
        <v>0</v>
      </c>
      <c r="P280" s="214">
        <f t="shared" si="110"/>
        <v>0</v>
      </c>
      <c r="Q280" s="214">
        <f t="shared" si="110"/>
        <v>0</v>
      </c>
      <c r="R280" s="214">
        <f t="shared" si="110"/>
        <v>0</v>
      </c>
      <c r="S280" s="214">
        <f t="shared" si="110"/>
        <v>0</v>
      </c>
      <c r="T280" s="214">
        <f t="shared" si="110"/>
        <v>0</v>
      </c>
      <c r="U280" s="215">
        <f t="shared" si="110"/>
        <v>0</v>
      </c>
      <c r="V280" s="216" t="e">
        <f t="shared" si="109"/>
        <v>#DIV/0!</v>
      </c>
      <c r="W280" s="214"/>
      <c r="X280" s="148"/>
      <c r="Y280" s="149"/>
      <c r="Z280" s="171"/>
    </row>
    <row r="281" spans="1:26" ht="22.5" customHeight="1" thickTop="1" thickBot="1">
      <c r="A281" s="153">
        <v>1</v>
      </c>
      <c r="B281" s="154" t="s">
        <v>156</v>
      </c>
      <c r="C281" s="154" t="s">
        <v>165</v>
      </c>
      <c r="D281" s="154" t="s">
        <v>273</v>
      </c>
      <c r="E281" s="154" t="s">
        <v>158</v>
      </c>
      <c r="F281" s="154"/>
      <c r="G281" s="154"/>
      <c r="H281" s="155"/>
      <c r="I281" s="155"/>
      <c r="J281" s="155"/>
      <c r="K281" s="156" t="s">
        <v>453</v>
      </c>
      <c r="L281" s="217">
        <f>+L282+L283+L284+L287+L291</f>
        <v>0</v>
      </c>
      <c r="M281" s="217">
        <f t="shared" ref="M281:U281" si="111">+M282+M283+M284+M287+M291</f>
        <v>0</v>
      </c>
      <c r="N281" s="217">
        <f t="shared" si="111"/>
        <v>0</v>
      </c>
      <c r="O281" s="217">
        <f t="shared" si="108"/>
        <v>0</v>
      </c>
      <c r="P281" s="217">
        <f t="shared" si="111"/>
        <v>0</v>
      </c>
      <c r="Q281" s="217">
        <f t="shared" si="111"/>
        <v>0</v>
      </c>
      <c r="R281" s="217">
        <f t="shared" si="111"/>
        <v>0</v>
      </c>
      <c r="S281" s="217">
        <f t="shared" si="111"/>
        <v>0</v>
      </c>
      <c r="T281" s="217">
        <f t="shared" si="111"/>
        <v>0</v>
      </c>
      <c r="U281" s="218">
        <f t="shared" si="111"/>
        <v>0</v>
      </c>
      <c r="V281" s="219" t="e">
        <f t="shared" si="109"/>
        <v>#DIV/0!</v>
      </c>
      <c r="W281" s="217"/>
      <c r="X281" s="153"/>
      <c r="Y281" s="154"/>
      <c r="Z281" s="171"/>
    </row>
    <row r="282" spans="1:26" ht="22.5" customHeight="1" thickTop="1" thickBot="1">
      <c r="A282" s="158">
        <v>1</v>
      </c>
      <c r="B282" s="159" t="s">
        <v>156</v>
      </c>
      <c r="C282" s="159" t="s">
        <v>165</v>
      </c>
      <c r="D282" s="159" t="s">
        <v>273</v>
      </c>
      <c r="E282" s="159" t="s">
        <v>158</v>
      </c>
      <c r="F282" s="159" t="s">
        <v>230</v>
      </c>
      <c r="G282" s="159"/>
      <c r="H282" s="159"/>
      <c r="I282" s="159"/>
      <c r="J282" s="159"/>
      <c r="K282" s="160" t="s">
        <v>454</v>
      </c>
      <c r="L282" s="220"/>
      <c r="M282" s="220"/>
      <c r="N282" s="220"/>
      <c r="O282" s="220">
        <f t="shared" si="108"/>
        <v>0</v>
      </c>
      <c r="P282" s="220"/>
      <c r="Q282" s="220"/>
      <c r="R282" s="220"/>
      <c r="S282" s="220"/>
      <c r="T282" s="220"/>
      <c r="U282" s="221"/>
      <c r="V282" s="222" t="e">
        <f t="shared" si="109"/>
        <v>#DIV/0!</v>
      </c>
      <c r="W282" s="220"/>
      <c r="X282" s="161"/>
      <c r="Y282" s="161"/>
    </row>
    <row r="283" spans="1:26" ht="22.5" customHeight="1" thickTop="1" thickBot="1">
      <c r="A283" s="158">
        <v>1</v>
      </c>
      <c r="B283" s="159" t="s">
        <v>156</v>
      </c>
      <c r="C283" s="159" t="s">
        <v>165</v>
      </c>
      <c r="D283" s="159" t="s">
        <v>273</v>
      </c>
      <c r="E283" s="159" t="s">
        <v>158</v>
      </c>
      <c r="F283" s="159" t="s">
        <v>250</v>
      </c>
      <c r="G283" s="159"/>
      <c r="H283" s="159"/>
      <c r="I283" s="159"/>
      <c r="J283" s="159"/>
      <c r="K283" s="160" t="s">
        <v>455</v>
      </c>
      <c r="L283" s="220"/>
      <c r="M283" s="220"/>
      <c r="N283" s="220"/>
      <c r="O283" s="220">
        <f t="shared" si="108"/>
        <v>0</v>
      </c>
      <c r="P283" s="220"/>
      <c r="Q283" s="220"/>
      <c r="R283" s="220"/>
      <c r="S283" s="220"/>
      <c r="T283" s="220"/>
      <c r="U283" s="221"/>
      <c r="V283" s="222" t="e">
        <f t="shared" si="109"/>
        <v>#DIV/0!</v>
      </c>
      <c r="W283" s="220"/>
      <c r="X283" s="161"/>
      <c r="Y283" s="161"/>
    </row>
    <row r="284" spans="1:26" ht="22.5" customHeight="1" thickTop="1" thickBot="1">
      <c r="A284" s="158">
        <v>1</v>
      </c>
      <c r="B284" s="159" t="s">
        <v>156</v>
      </c>
      <c r="C284" s="159" t="s">
        <v>165</v>
      </c>
      <c r="D284" s="159" t="s">
        <v>273</v>
      </c>
      <c r="E284" s="159" t="s">
        <v>158</v>
      </c>
      <c r="F284" s="159" t="s">
        <v>297</v>
      </c>
      <c r="G284" s="159"/>
      <c r="H284" s="159"/>
      <c r="I284" s="159"/>
      <c r="J284" s="159"/>
      <c r="K284" s="160" t="s">
        <v>456</v>
      </c>
      <c r="L284" s="220">
        <f>+L285+L286</f>
        <v>0</v>
      </c>
      <c r="M284" s="220">
        <f t="shared" ref="M284:U284" si="112">+M285+M286</f>
        <v>0</v>
      </c>
      <c r="N284" s="220">
        <f t="shared" si="112"/>
        <v>0</v>
      </c>
      <c r="O284" s="220">
        <f t="shared" si="108"/>
        <v>0</v>
      </c>
      <c r="P284" s="220">
        <f t="shared" si="112"/>
        <v>0</v>
      </c>
      <c r="Q284" s="220">
        <f t="shared" si="112"/>
        <v>0</v>
      </c>
      <c r="R284" s="220">
        <f t="shared" si="112"/>
        <v>0</v>
      </c>
      <c r="S284" s="220">
        <f t="shared" si="112"/>
        <v>0</v>
      </c>
      <c r="T284" s="220">
        <f t="shared" si="112"/>
        <v>0</v>
      </c>
      <c r="U284" s="221">
        <f t="shared" si="112"/>
        <v>0</v>
      </c>
      <c r="V284" s="222" t="e">
        <f t="shared" si="109"/>
        <v>#DIV/0!</v>
      </c>
      <c r="W284" s="220"/>
      <c r="X284" s="161"/>
      <c r="Y284" s="161"/>
    </row>
    <row r="285" spans="1:26" ht="22.5" customHeight="1" thickTop="1" thickBot="1">
      <c r="A285" s="166">
        <v>1</v>
      </c>
      <c r="B285" s="167" t="s">
        <v>156</v>
      </c>
      <c r="C285" s="167" t="s">
        <v>165</v>
      </c>
      <c r="D285" s="167" t="s">
        <v>273</v>
      </c>
      <c r="E285" s="167" t="s">
        <v>158</v>
      </c>
      <c r="F285" s="167" t="s">
        <v>297</v>
      </c>
      <c r="G285" s="167" t="s">
        <v>158</v>
      </c>
      <c r="H285" s="167"/>
      <c r="I285" s="167"/>
      <c r="J285" s="167"/>
      <c r="K285" s="168" t="s">
        <v>457</v>
      </c>
      <c r="L285" s="224"/>
      <c r="M285" s="224"/>
      <c r="N285" s="224"/>
      <c r="O285" s="223">
        <f t="shared" si="108"/>
        <v>0</v>
      </c>
      <c r="P285" s="224"/>
      <c r="Q285" s="224"/>
      <c r="R285" s="224"/>
      <c r="S285" s="224"/>
      <c r="T285" s="224"/>
      <c r="U285" s="227"/>
      <c r="V285" s="230" t="e">
        <f t="shared" si="109"/>
        <v>#DIV/0!</v>
      </c>
      <c r="W285" s="224"/>
      <c r="X285" s="165"/>
      <c r="Y285" s="165"/>
    </row>
    <row r="286" spans="1:26" ht="22.5" customHeight="1" thickTop="1" thickBot="1">
      <c r="A286" s="166">
        <v>1</v>
      </c>
      <c r="B286" s="167" t="s">
        <v>156</v>
      </c>
      <c r="C286" s="167" t="s">
        <v>165</v>
      </c>
      <c r="D286" s="167" t="s">
        <v>273</v>
      </c>
      <c r="E286" s="167" t="s">
        <v>158</v>
      </c>
      <c r="F286" s="167" t="s">
        <v>297</v>
      </c>
      <c r="G286" s="167" t="s">
        <v>167</v>
      </c>
      <c r="H286" s="167"/>
      <c r="I286" s="167"/>
      <c r="J286" s="167"/>
      <c r="K286" s="168" t="s">
        <v>456</v>
      </c>
      <c r="L286" s="224"/>
      <c r="M286" s="224"/>
      <c r="N286" s="224"/>
      <c r="O286" s="223">
        <f t="shared" si="108"/>
        <v>0</v>
      </c>
      <c r="P286" s="224"/>
      <c r="Q286" s="224"/>
      <c r="R286" s="224"/>
      <c r="S286" s="224"/>
      <c r="T286" s="224"/>
      <c r="U286" s="227"/>
      <c r="V286" s="230" t="e">
        <f t="shared" si="109"/>
        <v>#DIV/0!</v>
      </c>
      <c r="W286" s="224"/>
      <c r="X286" s="165"/>
      <c r="Y286" s="165"/>
    </row>
    <row r="287" spans="1:26" ht="22.5" customHeight="1" thickTop="1" thickBot="1">
      <c r="A287" s="158">
        <v>1</v>
      </c>
      <c r="B287" s="159" t="s">
        <v>156</v>
      </c>
      <c r="C287" s="159" t="s">
        <v>165</v>
      </c>
      <c r="D287" s="159" t="s">
        <v>273</v>
      </c>
      <c r="E287" s="159" t="s">
        <v>158</v>
      </c>
      <c r="F287" s="159" t="s">
        <v>346</v>
      </c>
      <c r="G287" s="159"/>
      <c r="H287" s="159"/>
      <c r="I287" s="159"/>
      <c r="J287" s="159"/>
      <c r="K287" s="160" t="s">
        <v>458</v>
      </c>
      <c r="L287" s="220">
        <f>+L288+L289+L290</f>
        <v>0</v>
      </c>
      <c r="M287" s="220">
        <f t="shared" ref="M287:U287" si="113">+M288+M289+M290</f>
        <v>0</v>
      </c>
      <c r="N287" s="220">
        <f t="shared" si="113"/>
        <v>0</v>
      </c>
      <c r="O287" s="220">
        <f t="shared" si="108"/>
        <v>0</v>
      </c>
      <c r="P287" s="220">
        <f t="shared" si="113"/>
        <v>0</v>
      </c>
      <c r="Q287" s="220">
        <f t="shared" si="113"/>
        <v>0</v>
      </c>
      <c r="R287" s="220">
        <f t="shared" si="113"/>
        <v>0</v>
      </c>
      <c r="S287" s="220">
        <f t="shared" si="113"/>
        <v>0</v>
      </c>
      <c r="T287" s="220">
        <f t="shared" si="113"/>
        <v>0</v>
      </c>
      <c r="U287" s="221">
        <f t="shared" si="113"/>
        <v>0</v>
      </c>
      <c r="V287" s="222" t="e">
        <f t="shared" si="109"/>
        <v>#DIV/0!</v>
      </c>
      <c r="W287" s="220"/>
      <c r="X287" s="161"/>
      <c r="Y287" s="161"/>
      <c r="Z287" s="172"/>
    </row>
    <row r="288" spans="1:26" ht="22.5" customHeight="1" thickTop="1" thickBot="1">
      <c r="A288" s="166">
        <v>1</v>
      </c>
      <c r="B288" s="167" t="s">
        <v>156</v>
      </c>
      <c r="C288" s="167" t="s">
        <v>165</v>
      </c>
      <c r="D288" s="167" t="s">
        <v>273</v>
      </c>
      <c r="E288" s="167" t="s">
        <v>158</v>
      </c>
      <c r="F288" s="167" t="s">
        <v>346</v>
      </c>
      <c r="G288" s="167" t="s">
        <v>158</v>
      </c>
      <c r="H288" s="167"/>
      <c r="I288" s="167"/>
      <c r="J288" s="167"/>
      <c r="K288" s="168" t="s">
        <v>459</v>
      </c>
      <c r="L288" s="224"/>
      <c r="M288" s="224"/>
      <c r="N288" s="224"/>
      <c r="O288" s="223">
        <f t="shared" si="108"/>
        <v>0</v>
      </c>
      <c r="P288" s="224"/>
      <c r="Q288" s="224"/>
      <c r="R288" s="224"/>
      <c r="S288" s="224"/>
      <c r="T288" s="224"/>
      <c r="U288" s="227"/>
      <c r="V288" s="230" t="e">
        <f t="shared" si="109"/>
        <v>#DIV/0!</v>
      </c>
      <c r="W288" s="224"/>
      <c r="X288" s="165"/>
      <c r="Y288" s="165"/>
    </row>
    <row r="289" spans="1:26" ht="22.5" customHeight="1" thickTop="1" thickBot="1">
      <c r="A289" s="166">
        <v>1</v>
      </c>
      <c r="B289" s="167" t="s">
        <v>156</v>
      </c>
      <c r="C289" s="167" t="s">
        <v>165</v>
      </c>
      <c r="D289" s="167" t="s">
        <v>273</v>
      </c>
      <c r="E289" s="167" t="s">
        <v>158</v>
      </c>
      <c r="F289" s="167" t="s">
        <v>346</v>
      </c>
      <c r="G289" s="167" t="s">
        <v>167</v>
      </c>
      <c r="H289" s="167"/>
      <c r="I289" s="167"/>
      <c r="J289" s="167"/>
      <c r="K289" s="168" t="s">
        <v>460</v>
      </c>
      <c r="L289" s="224"/>
      <c r="M289" s="224"/>
      <c r="N289" s="224"/>
      <c r="O289" s="223">
        <f t="shared" si="108"/>
        <v>0</v>
      </c>
      <c r="P289" s="224"/>
      <c r="Q289" s="224"/>
      <c r="R289" s="224"/>
      <c r="S289" s="224"/>
      <c r="T289" s="224"/>
      <c r="U289" s="227"/>
      <c r="V289" s="230" t="e">
        <f t="shared" si="109"/>
        <v>#DIV/0!</v>
      </c>
      <c r="W289" s="224"/>
      <c r="X289" s="165"/>
      <c r="Y289" s="165"/>
    </row>
    <row r="290" spans="1:26" ht="22.5" customHeight="1" thickTop="1" thickBot="1">
      <c r="A290" s="166">
        <v>1</v>
      </c>
      <c r="B290" s="167" t="s">
        <v>156</v>
      </c>
      <c r="C290" s="167" t="s">
        <v>165</v>
      </c>
      <c r="D290" s="167" t="s">
        <v>273</v>
      </c>
      <c r="E290" s="167" t="s">
        <v>158</v>
      </c>
      <c r="F290" s="167" t="s">
        <v>346</v>
      </c>
      <c r="G290" s="167" t="s">
        <v>228</v>
      </c>
      <c r="H290" s="167"/>
      <c r="I290" s="167"/>
      <c r="J290" s="167"/>
      <c r="K290" s="168" t="s">
        <v>461</v>
      </c>
      <c r="L290" s="224"/>
      <c r="M290" s="224"/>
      <c r="N290" s="224"/>
      <c r="O290" s="223">
        <f t="shared" si="108"/>
        <v>0</v>
      </c>
      <c r="P290" s="224"/>
      <c r="Q290" s="224"/>
      <c r="R290" s="224"/>
      <c r="S290" s="224"/>
      <c r="T290" s="224"/>
      <c r="U290" s="227"/>
      <c r="V290" s="230" t="e">
        <f t="shared" si="109"/>
        <v>#DIV/0!</v>
      </c>
      <c r="W290" s="224"/>
      <c r="X290" s="165"/>
      <c r="Y290" s="165"/>
    </row>
    <row r="291" spans="1:26" ht="22.5" customHeight="1" thickTop="1" thickBot="1">
      <c r="A291" s="158">
        <v>1</v>
      </c>
      <c r="B291" s="159" t="s">
        <v>156</v>
      </c>
      <c r="C291" s="159" t="s">
        <v>165</v>
      </c>
      <c r="D291" s="159" t="s">
        <v>273</v>
      </c>
      <c r="E291" s="159" t="s">
        <v>158</v>
      </c>
      <c r="F291" s="159" t="s">
        <v>462</v>
      </c>
      <c r="G291" s="159"/>
      <c r="H291" s="159"/>
      <c r="I291" s="159"/>
      <c r="J291" s="159"/>
      <c r="K291" s="160" t="s">
        <v>463</v>
      </c>
      <c r="L291" s="220">
        <f>+L292+L293+L294</f>
        <v>0</v>
      </c>
      <c r="M291" s="220">
        <f t="shared" ref="M291:U291" si="114">+M292+M293+M294</f>
        <v>0</v>
      </c>
      <c r="N291" s="220">
        <f t="shared" si="114"/>
        <v>0</v>
      </c>
      <c r="O291" s="220">
        <f t="shared" si="108"/>
        <v>0</v>
      </c>
      <c r="P291" s="220">
        <f t="shared" si="114"/>
        <v>0</v>
      </c>
      <c r="Q291" s="220">
        <f t="shared" si="114"/>
        <v>0</v>
      </c>
      <c r="R291" s="220">
        <f t="shared" si="114"/>
        <v>0</v>
      </c>
      <c r="S291" s="220">
        <f t="shared" si="114"/>
        <v>0</v>
      </c>
      <c r="T291" s="220">
        <f t="shared" si="114"/>
        <v>0</v>
      </c>
      <c r="U291" s="221">
        <f t="shared" si="114"/>
        <v>0</v>
      </c>
      <c r="V291" s="222" t="e">
        <f t="shared" si="109"/>
        <v>#DIV/0!</v>
      </c>
      <c r="W291" s="220"/>
      <c r="X291" s="161"/>
      <c r="Y291" s="161"/>
      <c r="Z291" s="172"/>
    </row>
    <row r="292" spans="1:26" ht="22.5" customHeight="1" thickTop="1" thickBot="1">
      <c r="A292" s="166">
        <v>1</v>
      </c>
      <c r="B292" s="167" t="s">
        <v>156</v>
      </c>
      <c r="C292" s="167" t="s">
        <v>165</v>
      </c>
      <c r="D292" s="167" t="s">
        <v>273</v>
      </c>
      <c r="E292" s="167" t="s">
        <v>158</v>
      </c>
      <c r="F292" s="167" t="s">
        <v>462</v>
      </c>
      <c r="G292" s="167" t="s">
        <v>158</v>
      </c>
      <c r="H292" s="167"/>
      <c r="I292" s="167"/>
      <c r="J292" s="167"/>
      <c r="K292" s="168" t="s">
        <v>464</v>
      </c>
      <c r="L292" s="224"/>
      <c r="M292" s="224"/>
      <c r="N292" s="224"/>
      <c r="O292" s="223">
        <f t="shared" si="108"/>
        <v>0</v>
      </c>
      <c r="P292" s="224"/>
      <c r="Q292" s="224"/>
      <c r="R292" s="224"/>
      <c r="S292" s="224"/>
      <c r="T292" s="224"/>
      <c r="U292" s="227"/>
      <c r="V292" s="230" t="e">
        <f t="shared" si="109"/>
        <v>#DIV/0!</v>
      </c>
      <c r="W292" s="224"/>
      <c r="X292" s="165"/>
      <c r="Y292" s="165"/>
    </row>
    <row r="293" spans="1:26" ht="22.5" customHeight="1" thickTop="1" thickBot="1">
      <c r="A293" s="166">
        <v>1</v>
      </c>
      <c r="B293" s="167" t="s">
        <v>156</v>
      </c>
      <c r="C293" s="167" t="s">
        <v>165</v>
      </c>
      <c r="D293" s="167" t="s">
        <v>273</v>
      </c>
      <c r="E293" s="167" t="s">
        <v>158</v>
      </c>
      <c r="F293" s="167" t="s">
        <v>462</v>
      </c>
      <c r="G293" s="167" t="s">
        <v>167</v>
      </c>
      <c r="H293" s="167"/>
      <c r="I293" s="167"/>
      <c r="J293" s="167"/>
      <c r="K293" s="168" t="s">
        <v>465</v>
      </c>
      <c r="L293" s="224"/>
      <c r="M293" s="224"/>
      <c r="N293" s="224"/>
      <c r="O293" s="223">
        <f t="shared" si="108"/>
        <v>0</v>
      </c>
      <c r="P293" s="224"/>
      <c r="Q293" s="224"/>
      <c r="R293" s="224"/>
      <c r="S293" s="224"/>
      <c r="T293" s="224"/>
      <c r="U293" s="227"/>
      <c r="V293" s="230" t="e">
        <f t="shared" si="109"/>
        <v>#DIV/0!</v>
      </c>
      <c r="W293" s="224"/>
      <c r="X293" s="165"/>
      <c r="Y293" s="165"/>
    </row>
    <row r="294" spans="1:26" ht="22.5" customHeight="1" thickTop="1" thickBot="1">
      <c r="A294" s="166">
        <v>1</v>
      </c>
      <c r="B294" s="167" t="s">
        <v>156</v>
      </c>
      <c r="C294" s="167" t="s">
        <v>165</v>
      </c>
      <c r="D294" s="167" t="s">
        <v>273</v>
      </c>
      <c r="E294" s="167" t="s">
        <v>158</v>
      </c>
      <c r="F294" s="167" t="s">
        <v>462</v>
      </c>
      <c r="G294" s="167" t="s">
        <v>228</v>
      </c>
      <c r="H294" s="167"/>
      <c r="I294" s="167"/>
      <c r="J294" s="167"/>
      <c r="K294" s="168" t="s">
        <v>466</v>
      </c>
      <c r="L294" s="224"/>
      <c r="M294" s="224"/>
      <c r="N294" s="224"/>
      <c r="O294" s="223">
        <f t="shared" si="108"/>
        <v>0</v>
      </c>
      <c r="P294" s="224"/>
      <c r="Q294" s="224"/>
      <c r="R294" s="224"/>
      <c r="S294" s="224"/>
      <c r="T294" s="224"/>
      <c r="U294" s="227"/>
      <c r="V294" s="230" t="e">
        <f t="shared" si="109"/>
        <v>#DIV/0!</v>
      </c>
      <c r="W294" s="224"/>
      <c r="X294" s="165"/>
      <c r="Y294" s="165"/>
    </row>
    <row r="295" spans="1:26" ht="22.5" customHeight="1" thickTop="1" thickBot="1">
      <c r="A295" s="153">
        <v>1</v>
      </c>
      <c r="B295" s="154" t="s">
        <v>156</v>
      </c>
      <c r="C295" s="154" t="s">
        <v>165</v>
      </c>
      <c r="D295" s="154" t="s">
        <v>273</v>
      </c>
      <c r="E295" s="154" t="s">
        <v>167</v>
      </c>
      <c r="F295" s="154"/>
      <c r="G295" s="154"/>
      <c r="H295" s="155"/>
      <c r="I295" s="155"/>
      <c r="J295" s="155"/>
      <c r="K295" s="156" t="s">
        <v>467</v>
      </c>
      <c r="L295" s="217">
        <f>+L296</f>
        <v>0</v>
      </c>
      <c r="M295" s="217">
        <f t="shared" ref="M295:U295" si="115">+M296</f>
        <v>0</v>
      </c>
      <c r="N295" s="217">
        <f t="shared" si="115"/>
        <v>0</v>
      </c>
      <c r="O295" s="217">
        <f t="shared" si="108"/>
        <v>0</v>
      </c>
      <c r="P295" s="217">
        <f t="shared" si="115"/>
        <v>0</v>
      </c>
      <c r="Q295" s="217">
        <f t="shared" si="115"/>
        <v>0</v>
      </c>
      <c r="R295" s="217">
        <f t="shared" si="115"/>
        <v>0</v>
      </c>
      <c r="S295" s="217">
        <f t="shared" si="115"/>
        <v>0</v>
      </c>
      <c r="T295" s="217">
        <f t="shared" si="115"/>
        <v>0</v>
      </c>
      <c r="U295" s="218">
        <f t="shared" si="115"/>
        <v>0</v>
      </c>
      <c r="V295" s="219" t="e">
        <f t="shared" si="109"/>
        <v>#DIV/0!</v>
      </c>
      <c r="W295" s="217"/>
      <c r="X295" s="153"/>
      <c r="Y295" s="154"/>
      <c r="Z295" s="171"/>
    </row>
    <row r="296" spans="1:26" ht="22.5" customHeight="1" thickTop="1" thickBot="1">
      <c r="A296" s="166">
        <v>1</v>
      </c>
      <c r="B296" s="167" t="s">
        <v>156</v>
      </c>
      <c r="C296" s="167" t="s">
        <v>165</v>
      </c>
      <c r="D296" s="167" t="s">
        <v>273</v>
      </c>
      <c r="E296" s="167" t="s">
        <v>167</v>
      </c>
      <c r="F296" s="167" t="s">
        <v>230</v>
      </c>
      <c r="G296" s="167"/>
      <c r="H296" s="167"/>
      <c r="I296" s="167"/>
      <c r="J296" s="167"/>
      <c r="K296" s="168" t="s">
        <v>468</v>
      </c>
      <c r="L296" s="224"/>
      <c r="M296" s="224"/>
      <c r="N296" s="224"/>
      <c r="O296" s="223">
        <f t="shared" si="108"/>
        <v>0</v>
      </c>
      <c r="P296" s="224"/>
      <c r="Q296" s="224"/>
      <c r="R296" s="224"/>
      <c r="S296" s="224"/>
      <c r="T296" s="224"/>
      <c r="U296" s="227"/>
      <c r="V296" s="230" t="e">
        <f t="shared" si="109"/>
        <v>#DIV/0!</v>
      </c>
      <c r="W296" s="224"/>
      <c r="X296" s="165"/>
      <c r="Y296" s="165"/>
    </row>
    <row r="297" spans="1:26" ht="22.5" customHeight="1" thickTop="1" thickBot="1">
      <c r="A297" s="153">
        <v>1</v>
      </c>
      <c r="B297" s="154" t="s">
        <v>156</v>
      </c>
      <c r="C297" s="154" t="s">
        <v>165</v>
      </c>
      <c r="D297" s="154" t="s">
        <v>273</v>
      </c>
      <c r="E297" s="154" t="s">
        <v>228</v>
      </c>
      <c r="F297" s="154"/>
      <c r="G297" s="154"/>
      <c r="H297" s="155"/>
      <c r="I297" s="155"/>
      <c r="J297" s="155"/>
      <c r="K297" s="156" t="s">
        <v>469</v>
      </c>
      <c r="L297" s="217"/>
      <c r="M297" s="217"/>
      <c r="N297" s="217"/>
      <c r="O297" s="217">
        <f t="shared" si="108"/>
        <v>0</v>
      </c>
      <c r="P297" s="217"/>
      <c r="Q297" s="217"/>
      <c r="R297" s="217"/>
      <c r="S297" s="217"/>
      <c r="T297" s="217"/>
      <c r="U297" s="218"/>
      <c r="V297" s="219" t="e">
        <f t="shared" si="109"/>
        <v>#DIV/0!</v>
      </c>
      <c r="W297" s="217"/>
      <c r="X297" s="153"/>
      <c r="Y297" s="154"/>
      <c r="Z297" s="171"/>
    </row>
    <row r="298" spans="1:26" s="206" customFormat="1" ht="22.5" customHeight="1" thickTop="1" thickBot="1">
      <c r="A298" s="148">
        <v>1</v>
      </c>
      <c r="B298" s="149" t="s">
        <v>156</v>
      </c>
      <c r="C298" s="149" t="s">
        <v>165</v>
      </c>
      <c r="D298" s="149" t="s">
        <v>277</v>
      </c>
      <c r="E298" s="149"/>
      <c r="F298" s="149"/>
      <c r="G298" s="149"/>
      <c r="H298" s="150"/>
      <c r="I298" s="150"/>
      <c r="J298" s="150"/>
      <c r="K298" s="151" t="s">
        <v>470</v>
      </c>
      <c r="L298" s="214">
        <f>+L299+L305+L312</f>
        <v>4500000000</v>
      </c>
      <c r="M298" s="214">
        <f t="shared" ref="M298:U298" si="116">+M299+M305+M312</f>
        <v>0</v>
      </c>
      <c r="N298" s="214">
        <f t="shared" si="116"/>
        <v>0</v>
      </c>
      <c r="O298" s="214">
        <f t="shared" si="108"/>
        <v>4500000000</v>
      </c>
      <c r="P298" s="214">
        <f t="shared" si="116"/>
        <v>0</v>
      </c>
      <c r="Q298" s="214">
        <f t="shared" si="116"/>
        <v>4500000000</v>
      </c>
      <c r="R298" s="214">
        <f t="shared" si="116"/>
        <v>0</v>
      </c>
      <c r="S298" s="214">
        <f t="shared" si="116"/>
        <v>0</v>
      </c>
      <c r="T298" s="214">
        <f t="shared" si="116"/>
        <v>0</v>
      </c>
      <c r="U298" s="215">
        <f t="shared" si="116"/>
        <v>0</v>
      </c>
      <c r="V298" s="216" t="e">
        <f t="shared" si="109"/>
        <v>#DIV/0!</v>
      </c>
      <c r="W298" s="214"/>
      <c r="X298" s="148"/>
      <c r="Y298" s="149"/>
      <c r="Z298" s="171"/>
    </row>
    <row r="299" spans="1:26" ht="22.5" customHeight="1" thickTop="1" thickBot="1">
      <c r="A299" s="153">
        <v>1</v>
      </c>
      <c r="B299" s="154" t="s">
        <v>156</v>
      </c>
      <c r="C299" s="154" t="s">
        <v>165</v>
      </c>
      <c r="D299" s="154" t="s">
        <v>277</v>
      </c>
      <c r="E299" s="154" t="s">
        <v>158</v>
      </c>
      <c r="F299" s="154"/>
      <c r="G299" s="154"/>
      <c r="H299" s="155"/>
      <c r="I299" s="155"/>
      <c r="J299" s="155"/>
      <c r="K299" s="156" t="s">
        <v>471</v>
      </c>
      <c r="L299" s="217">
        <f>+L300+L301+L302+L303+L304</f>
        <v>4500000000</v>
      </c>
      <c r="M299" s="217">
        <f t="shared" ref="M299:U299" si="117">+M300+M301+M302+M303+M304</f>
        <v>0</v>
      </c>
      <c r="N299" s="217">
        <f t="shared" si="117"/>
        <v>0</v>
      </c>
      <c r="O299" s="217">
        <f t="shared" si="108"/>
        <v>4500000000</v>
      </c>
      <c r="P299" s="217">
        <f t="shared" si="117"/>
        <v>0</v>
      </c>
      <c r="Q299" s="217">
        <f t="shared" si="117"/>
        <v>4500000000</v>
      </c>
      <c r="R299" s="217">
        <f t="shared" si="117"/>
        <v>0</v>
      </c>
      <c r="S299" s="217">
        <f t="shared" si="117"/>
        <v>0</v>
      </c>
      <c r="T299" s="217">
        <f t="shared" si="117"/>
        <v>0</v>
      </c>
      <c r="U299" s="218">
        <f t="shared" si="117"/>
        <v>0</v>
      </c>
      <c r="V299" s="219" t="e">
        <f t="shared" si="109"/>
        <v>#DIV/0!</v>
      </c>
      <c r="W299" s="217"/>
      <c r="X299" s="153"/>
      <c r="Y299" s="154"/>
      <c r="Z299" s="171"/>
    </row>
    <row r="300" spans="1:26" ht="22.5" customHeight="1" thickTop="1" thickBot="1">
      <c r="A300" s="166">
        <v>1</v>
      </c>
      <c r="B300" s="167" t="s">
        <v>156</v>
      </c>
      <c r="C300" s="167" t="s">
        <v>165</v>
      </c>
      <c r="D300" s="167" t="s">
        <v>277</v>
      </c>
      <c r="E300" s="167" t="s">
        <v>158</v>
      </c>
      <c r="F300" s="167" t="s">
        <v>230</v>
      </c>
      <c r="G300" s="167"/>
      <c r="H300" s="167"/>
      <c r="I300" s="167"/>
      <c r="J300" s="167"/>
      <c r="K300" s="168" t="s">
        <v>472</v>
      </c>
      <c r="L300" s="224">
        <v>4500000000</v>
      </c>
      <c r="M300" s="224"/>
      <c r="N300" s="224"/>
      <c r="O300" s="224">
        <f t="shared" si="108"/>
        <v>4500000000</v>
      </c>
      <c r="P300" s="224"/>
      <c r="Q300" s="224">
        <v>4500000000</v>
      </c>
      <c r="R300" s="224"/>
      <c r="S300" s="224"/>
      <c r="T300" s="224"/>
      <c r="U300" s="227">
        <v>0</v>
      </c>
      <c r="V300" s="230" t="e">
        <f t="shared" si="109"/>
        <v>#DIV/0!</v>
      </c>
      <c r="W300" s="224"/>
      <c r="X300" s="165"/>
      <c r="Y300" s="165"/>
    </row>
    <row r="301" spans="1:26" ht="22.5" customHeight="1" thickTop="1" thickBot="1">
      <c r="A301" s="166">
        <v>1</v>
      </c>
      <c r="B301" s="167" t="s">
        <v>156</v>
      </c>
      <c r="C301" s="167" t="s">
        <v>165</v>
      </c>
      <c r="D301" s="167" t="s">
        <v>277</v>
      </c>
      <c r="E301" s="167" t="s">
        <v>158</v>
      </c>
      <c r="F301" s="167" t="s">
        <v>250</v>
      </c>
      <c r="G301" s="167"/>
      <c r="H301" s="167"/>
      <c r="I301" s="167"/>
      <c r="J301" s="167"/>
      <c r="K301" s="168" t="s">
        <v>473</v>
      </c>
      <c r="L301" s="224"/>
      <c r="M301" s="224"/>
      <c r="N301" s="224"/>
      <c r="O301" s="223">
        <f t="shared" si="108"/>
        <v>0</v>
      </c>
      <c r="P301" s="224"/>
      <c r="Q301" s="224"/>
      <c r="R301" s="224"/>
      <c r="S301" s="224"/>
      <c r="T301" s="224"/>
      <c r="U301" s="227"/>
      <c r="V301" s="230" t="e">
        <f t="shared" si="109"/>
        <v>#DIV/0!</v>
      </c>
      <c r="W301" s="224"/>
      <c r="X301" s="165"/>
      <c r="Y301" s="165"/>
    </row>
    <row r="302" spans="1:26" ht="22.5" customHeight="1" thickTop="1" thickBot="1">
      <c r="A302" s="166">
        <v>1</v>
      </c>
      <c r="B302" s="167" t="s">
        <v>156</v>
      </c>
      <c r="C302" s="167" t="s">
        <v>165</v>
      </c>
      <c r="D302" s="167" t="s">
        <v>277</v>
      </c>
      <c r="E302" s="167" t="s">
        <v>158</v>
      </c>
      <c r="F302" s="167" t="s">
        <v>297</v>
      </c>
      <c r="G302" s="167"/>
      <c r="H302" s="167"/>
      <c r="I302" s="167"/>
      <c r="J302" s="167"/>
      <c r="K302" s="168" t="s">
        <v>474</v>
      </c>
      <c r="L302" s="224"/>
      <c r="M302" s="224"/>
      <c r="N302" s="224"/>
      <c r="O302" s="223">
        <f t="shared" si="108"/>
        <v>0</v>
      </c>
      <c r="P302" s="224"/>
      <c r="Q302" s="224"/>
      <c r="R302" s="224"/>
      <c r="S302" s="224"/>
      <c r="T302" s="224"/>
      <c r="U302" s="227"/>
      <c r="V302" s="230" t="e">
        <f t="shared" si="109"/>
        <v>#DIV/0!</v>
      </c>
      <c r="W302" s="224"/>
      <c r="X302" s="165"/>
      <c r="Y302" s="165"/>
    </row>
    <row r="303" spans="1:26" ht="22.5" customHeight="1" thickTop="1" thickBot="1">
      <c r="A303" s="166">
        <v>1</v>
      </c>
      <c r="B303" s="167" t="s">
        <v>156</v>
      </c>
      <c r="C303" s="167" t="s">
        <v>165</v>
      </c>
      <c r="D303" s="167" t="s">
        <v>277</v>
      </c>
      <c r="E303" s="167" t="s">
        <v>158</v>
      </c>
      <c r="F303" s="167" t="s">
        <v>475</v>
      </c>
      <c r="G303" s="167"/>
      <c r="H303" s="167"/>
      <c r="I303" s="167"/>
      <c r="J303" s="167"/>
      <c r="K303" s="168" t="s">
        <v>463</v>
      </c>
      <c r="L303" s="224"/>
      <c r="M303" s="224"/>
      <c r="N303" s="224"/>
      <c r="O303" s="223">
        <f t="shared" si="108"/>
        <v>0</v>
      </c>
      <c r="P303" s="224"/>
      <c r="Q303" s="224"/>
      <c r="R303" s="224"/>
      <c r="S303" s="224"/>
      <c r="T303" s="224"/>
      <c r="U303" s="227"/>
      <c r="V303" s="230" t="e">
        <f t="shared" si="109"/>
        <v>#DIV/0!</v>
      </c>
      <c r="W303" s="224"/>
      <c r="X303" s="165"/>
      <c r="Y303" s="165"/>
    </row>
    <row r="304" spans="1:26" ht="22.5" customHeight="1" thickTop="1" thickBot="1">
      <c r="A304" s="166">
        <v>1</v>
      </c>
      <c r="B304" s="167" t="s">
        <v>156</v>
      </c>
      <c r="C304" s="167" t="s">
        <v>165</v>
      </c>
      <c r="D304" s="167" t="s">
        <v>277</v>
      </c>
      <c r="E304" s="167" t="s">
        <v>158</v>
      </c>
      <c r="F304" s="167" t="s">
        <v>476</v>
      </c>
      <c r="G304" s="167"/>
      <c r="H304" s="167"/>
      <c r="I304" s="167"/>
      <c r="J304" s="167"/>
      <c r="K304" s="168" t="s">
        <v>477</v>
      </c>
      <c r="L304" s="224"/>
      <c r="M304" s="224"/>
      <c r="N304" s="224"/>
      <c r="O304" s="223">
        <f t="shared" si="108"/>
        <v>0</v>
      </c>
      <c r="P304" s="224"/>
      <c r="Q304" s="224"/>
      <c r="R304" s="224"/>
      <c r="S304" s="224"/>
      <c r="T304" s="224"/>
      <c r="U304" s="227"/>
      <c r="V304" s="230" t="e">
        <f t="shared" si="109"/>
        <v>#DIV/0!</v>
      </c>
      <c r="W304" s="224"/>
      <c r="X304" s="165"/>
      <c r="Y304" s="165"/>
    </row>
    <row r="305" spans="1:26" ht="22.5" customHeight="1" thickTop="1" thickBot="1">
      <c r="A305" s="153">
        <v>1</v>
      </c>
      <c r="B305" s="154" t="s">
        <v>156</v>
      </c>
      <c r="C305" s="154" t="s">
        <v>165</v>
      </c>
      <c r="D305" s="154" t="s">
        <v>277</v>
      </c>
      <c r="E305" s="154" t="s">
        <v>167</v>
      </c>
      <c r="F305" s="154"/>
      <c r="G305" s="154"/>
      <c r="H305" s="155"/>
      <c r="I305" s="155"/>
      <c r="J305" s="155"/>
      <c r="K305" s="156" t="s">
        <v>467</v>
      </c>
      <c r="L305" s="217">
        <f>+L306+L311</f>
        <v>0</v>
      </c>
      <c r="M305" s="217">
        <f t="shared" ref="M305:U305" si="118">+M306+M311</f>
        <v>0</v>
      </c>
      <c r="N305" s="217">
        <f t="shared" si="118"/>
        <v>0</v>
      </c>
      <c r="O305" s="217">
        <f t="shared" si="108"/>
        <v>0</v>
      </c>
      <c r="P305" s="217">
        <f t="shared" si="118"/>
        <v>0</v>
      </c>
      <c r="Q305" s="217">
        <f t="shared" si="118"/>
        <v>0</v>
      </c>
      <c r="R305" s="217">
        <f t="shared" si="118"/>
        <v>0</v>
      </c>
      <c r="S305" s="217">
        <f t="shared" si="118"/>
        <v>0</v>
      </c>
      <c r="T305" s="217">
        <f t="shared" si="118"/>
        <v>0</v>
      </c>
      <c r="U305" s="218">
        <f t="shared" si="118"/>
        <v>0</v>
      </c>
      <c r="V305" s="219" t="e">
        <f t="shared" si="109"/>
        <v>#DIV/0!</v>
      </c>
      <c r="W305" s="217"/>
      <c r="X305" s="153"/>
      <c r="Y305" s="154"/>
      <c r="Z305" s="171"/>
    </row>
    <row r="306" spans="1:26" ht="22.5" customHeight="1" thickTop="1" thickBot="1">
      <c r="A306" s="158">
        <v>1</v>
      </c>
      <c r="B306" s="159" t="s">
        <v>156</v>
      </c>
      <c r="C306" s="159" t="s">
        <v>165</v>
      </c>
      <c r="D306" s="159" t="s">
        <v>277</v>
      </c>
      <c r="E306" s="159" t="s">
        <v>167</v>
      </c>
      <c r="F306" s="159" t="s">
        <v>230</v>
      </c>
      <c r="G306" s="159"/>
      <c r="H306" s="159"/>
      <c r="I306" s="159"/>
      <c r="J306" s="159"/>
      <c r="K306" s="160" t="s">
        <v>478</v>
      </c>
      <c r="L306" s="220">
        <f>+L307+L308+L309+L310</f>
        <v>0</v>
      </c>
      <c r="M306" s="220">
        <f t="shared" ref="M306:U306" si="119">+M307+M308+M309+M310</f>
        <v>0</v>
      </c>
      <c r="N306" s="220">
        <f t="shared" si="119"/>
        <v>0</v>
      </c>
      <c r="O306" s="220">
        <f t="shared" si="108"/>
        <v>0</v>
      </c>
      <c r="P306" s="220">
        <f t="shared" si="119"/>
        <v>0</v>
      </c>
      <c r="Q306" s="220">
        <f t="shared" si="119"/>
        <v>0</v>
      </c>
      <c r="R306" s="220">
        <f t="shared" si="119"/>
        <v>0</v>
      </c>
      <c r="S306" s="220">
        <f t="shared" si="119"/>
        <v>0</v>
      </c>
      <c r="T306" s="220">
        <f t="shared" si="119"/>
        <v>0</v>
      </c>
      <c r="U306" s="221">
        <f t="shared" si="119"/>
        <v>0</v>
      </c>
      <c r="V306" s="222" t="e">
        <f t="shared" si="109"/>
        <v>#DIV/0!</v>
      </c>
      <c r="W306" s="220"/>
      <c r="X306" s="161"/>
      <c r="Y306" s="161"/>
      <c r="Z306" s="172"/>
    </row>
    <row r="307" spans="1:26" ht="22.5" customHeight="1" thickTop="1" thickBot="1">
      <c r="A307" s="166">
        <v>1</v>
      </c>
      <c r="B307" s="167" t="s">
        <v>156</v>
      </c>
      <c r="C307" s="167" t="s">
        <v>165</v>
      </c>
      <c r="D307" s="167" t="s">
        <v>277</v>
      </c>
      <c r="E307" s="167" t="s">
        <v>167</v>
      </c>
      <c r="F307" s="167" t="s">
        <v>230</v>
      </c>
      <c r="G307" s="167" t="s">
        <v>158</v>
      </c>
      <c r="H307" s="167"/>
      <c r="I307" s="167"/>
      <c r="J307" s="167"/>
      <c r="K307" s="168" t="s">
        <v>479</v>
      </c>
      <c r="L307" s="224"/>
      <c r="M307" s="224"/>
      <c r="N307" s="224"/>
      <c r="O307" s="223">
        <f t="shared" si="108"/>
        <v>0</v>
      </c>
      <c r="P307" s="224"/>
      <c r="Q307" s="224"/>
      <c r="R307" s="224"/>
      <c r="S307" s="224"/>
      <c r="T307" s="224"/>
      <c r="U307" s="227"/>
      <c r="V307" s="230" t="e">
        <f t="shared" si="109"/>
        <v>#DIV/0!</v>
      </c>
      <c r="W307" s="224"/>
      <c r="X307" s="165"/>
      <c r="Y307" s="165"/>
    </row>
    <row r="308" spans="1:26" ht="22.5" customHeight="1" thickTop="1" thickBot="1">
      <c r="A308" s="166">
        <v>1</v>
      </c>
      <c r="B308" s="167" t="s">
        <v>156</v>
      </c>
      <c r="C308" s="167" t="s">
        <v>165</v>
      </c>
      <c r="D308" s="167" t="s">
        <v>277</v>
      </c>
      <c r="E308" s="167" t="s">
        <v>167</v>
      </c>
      <c r="F308" s="167" t="s">
        <v>230</v>
      </c>
      <c r="G308" s="167" t="s">
        <v>167</v>
      </c>
      <c r="H308" s="167"/>
      <c r="I308" s="167"/>
      <c r="J308" s="167"/>
      <c r="K308" s="168" t="s">
        <v>480</v>
      </c>
      <c r="L308" s="224"/>
      <c r="M308" s="224"/>
      <c r="N308" s="224"/>
      <c r="O308" s="223">
        <f t="shared" si="108"/>
        <v>0</v>
      </c>
      <c r="P308" s="224"/>
      <c r="Q308" s="224"/>
      <c r="R308" s="224"/>
      <c r="S308" s="224"/>
      <c r="T308" s="224"/>
      <c r="U308" s="227"/>
      <c r="V308" s="230" t="e">
        <f t="shared" si="109"/>
        <v>#DIV/0!</v>
      </c>
      <c r="W308" s="224"/>
      <c r="X308" s="165"/>
      <c r="Y308" s="165"/>
    </row>
    <row r="309" spans="1:26" ht="22.5" customHeight="1" thickTop="1" thickBot="1">
      <c r="A309" s="166">
        <v>1</v>
      </c>
      <c r="B309" s="167" t="s">
        <v>156</v>
      </c>
      <c r="C309" s="167" t="s">
        <v>165</v>
      </c>
      <c r="D309" s="167" t="s">
        <v>277</v>
      </c>
      <c r="E309" s="167" t="s">
        <v>167</v>
      </c>
      <c r="F309" s="167" t="s">
        <v>230</v>
      </c>
      <c r="G309" s="167" t="s">
        <v>228</v>
      </c>
      <c r="H309" s="167"/>
      <c r="I309" s="167"/>
      <c r="J309" s="167"/>
      <c r="K309" s="168" t="s">
        <v>854</v>
      </c>
      <c r="L309" s="224"/>
      <c r="M309" s="224"/>
      <c r="N309" s="224"/>
      <c r="O309" s="223">
        <f t="shared" si="108"/>
        <v>0</v>
      </c>
      <c r="P309" s="224"/>
      <c r="Q309" s="224"/>
      <c r="R309" s="224"/>
      <c r="S309" s="224"/>
      <c r="T309" s="224"/>
      <c r="U309" s="227"/>
      <c r="V309" s="230" t="e">
        <f t="shared" si="109"/>
        <v>#DIV/0!</v>
      </c>
      <c r="W309" s="224"/>
      <c r="X309" s="165"/>
      <c r="Y309" s="165"/>
    </row>
    <row r="310" spans="1:26" ht="22.5" customHeight="1" thickTop="1" thickBot="1">
      <c r="A310" s="166">
        <v>1</v>
      </c>
      <c r="B310" s="167" t="s">
        <v>156</v>
      </c>
      <c r="C310" s="167" t="s">
        <v>165</v>
      </c>
      <c r="D310" s="167" t="s">
        <v>277</v>
      </c>
      <c r="E310" s="167" t="s">
        <v>167</v>
      </c>
      <c r="F310" s="167" t="s">
        <v>230</v>
      </c>
      <c r="G310" s="167" t="s">
        <v>235</v>
      </c>
      <c r="H310" s="167"/>
      <c r="I310" s="167"/>
      <c r="J310" s="167"/>
      <c r="K310" s="168" t="s">
        <v>855</v>
      </c>
      <c r="L310" s="224"/>
      <c r="M310" s="224"/>
      <c r="N310" s="224"/>
      <c r="O310" s="223">
        <f t="shared" si="108"/>
        <v>0</v>
      </c>
      <c r="P310" s="224"/>
      <c r="Q310" s="224"/>
      <c r="R310" s="224"/>
      <c r="S310" s="224"/>
      <c r="T310" s="224"/>
      <c r="U310" s="227"/>
      <c r="V310" s="230" t="e">
        <f t="shared" si="109"/>
        <v>#DIV/0!</v>
      </c>
      <c r="W310" s="224"/>
      <c r="X310" s="165"/>
      <c r="Y310" s="165"/>
    </row>
    <row r="311" spans="1:26" ht="22.5" customHeight="1" thickTop="1" thickBot="1">
      <c r="A311" s="158">
        <v>1</v>
      </c>
      <c r="B311" s="159" t="s">
        <v>156</v>
      </c>
      <c r="C311" s="159" t="s">
        <v>165</v>
      </c>
      <c r="D311" s="159" t="s">
        <v>277</v>
      </c>
      <c r="E311" s="159" t="s">
        <v>167</v>
      </c>
      <c r="F311" s="159" t="s">
        <v>250</v>
      </c>
      <c r="G311" s="159"/>
      <c r="H311" s="159"/>
      <c r="I311" s="159"/>
      <c r="J311" s="159"/>
      <c r="K311" s="160" t="s">
        <v>481</v>
      </c>
      <c r="L311" s="220"/>
      <c r="M311" s="220"/>
      <c r="N311" s="220"/>
      <c r="O311" s="220">
        <f t="shared" si="108"/>
        <v>0</v>
      </c>
      <c r="P311" s="220"/>
      <c r="Q311" s="220"/>
      <c r="R311" s="220"/>
      <c r="S311" s="220"/>
      <c r="T311" s="220"/>
      <c r="U311" s="221"/>
      <c r="V311" s="222" t="e">
        <f t="shared" si="109"/>
        <v>#DIV/0!</v>
      </c>
      <c r="W311" s="220"/>
      <c r="X311" s="161"/>
      <c r="Y311" s="161"/>
      <c r="Z311" s="172"/>
    </row>
    <row r="312" spans="1:26" ht="22.5" customHeight="1" thickTop="1" thickBot="1">
      <c r="A312" s="153">
        <v>1</v>
      </c>
      <c r="B312" s="154" t="s">
        <v>156</v>
      </c>
      <c r="C312" s="154" t="s">
        <v>165</v>
      </c>
      <c r="D312" s="154" t="s">
        <v>277</v>
      </c>
      <c r="E312" s="154" t="s">
        <v>228</v>
      </c>
      <c r="F312" s="154"/>
      <c r="G312" s="154"/>
      <c r="H312" s="155"/>
      <c r="I312" s="155"/>
      <c r="J312" s="155"/>
      <c r="K312" s="156" t="s">
        <v>469</v>
      </c>
      <c r="L312" s="217"/>
      <c r="M312" s="217"/>
      <c r="N312" s="217"/>
      <c r="O312" s="217">
        <f t="shared" si="108"/>
        <v>0</v>
      </c>
      <c r="P312" s="217"/>
      <c r="Q312" s="217"/>
      <c r="R312" s="217"/>
      <c r="S312" s="217"/>
      <c r="T312" s="217"/>
      <c r="U312" s="218"/>
      <c r="V312" s="219" t="e">
        <f t="shared" si="109"/>
        <v>#DIV/0!</v>
      </c>
      <c r="W312" s="217"/>
      <c r="X312" s="153"/>
      <c r="Y312" s="154"/>
      <c r="Z312" s="171"/>
    </row>
    <row r="313" spans="1:26" s="206" customFormat="1" ht="22.5" customHeight="1" thickTop="1" thickBot="1">
      <c r="A313" s="148">
        <v>1</v>
      </c>
      <c r="B313" s="149" t="s">
        <v>156</v>
      </c>
      <c r="C313" s="149" t="s">
        <v>165</v>
      </c>
      <c r="D313" s="149" t="s">
        <v>281</v>
      </c>
      <c r="E313" s="149"/>
      <c r="F313" s="149"/>
      <c r="G313" s="149"/>
      <c r="H313" s="150"/>
      <c r="I313" s="150"/>
      <c r="J313" s="150"/>
      <c r="K313" s="151" t="s">
        <v>482</v>
      </c>
      <c r="L313" s="214">
        <f>+L314+L324+L325+L328</f>
        <v>0</v>
      </c>
      <c r="M313" s="214">
        <f t="shared" ref="M313:U313" si="120">+M314+M324+M325+M328</f>
        <v>237672140</v>
      </c>
      <c r="N313" s="214">
        <f t="shared" si="120"/>
        <v>0</v>
      </c>
      <c r="O313" s="214">
        <f t="shared" si="108"/>
        <v>237672140</v>
      </c>
      <c r="P313" s="214">
        <f t="shared" si="120"/>
        <v>0</v>
      </c>
      <c r="Q313" s="214">
        <f t="shared" si="120"/>
        <v>237672140</v>
      </c>
      <c r="R313" s="214">
        <f t="shared" si="120"/>
        <v>0</v>
      </c>
      <c r="S313" s="214">
        <f t="shared" si="120"/>
        <v>0</v>
      </c>
      <c r="T313" s="214">
        <f t="shared" si="120"/>
        <v>0</v>
      </c>
      <c r="U313" s="215">
        <f t="shared" si="120"/>
        <v>0</v>
      </c>
      <c r="V313" s="216" t="e">
        <f t="shared" si="109"/>
        <v>#DIV/0!</v>
      </c>
      <c r="W313" s="214"/>
      <c r="X313" s="148"/>
      <c r="Y313" s="149"/>
      <c r="Z313" s="171"/>
    </row>
    <row r="314" spans="1:26" ht="22.5" customHeight="1" thickTop="1" thickBot="1">
      <c r="A314" s="153">
        <v>1</v>
      </c>
      <c r="B314" s="154" t="s">
        <v>156</v>
      </c>
      <c r="C314" s="154" t="s">
        <v>165</v>
      </c>
      <c r="D314" s="154" t="s">
        <v>281</v>
      </c>
      <c r="E314" s="154" t="s">
        <v>158</v>
      </c>
      <c r="F314" s="154"/>
      <c r="G314" s="154"/>
      <c r="H314" s="155"/>
      <c r="I314" s="155"/>
      <c r="J314" s="155"/>
      <c r="K314" s="156" t="s">
        <v>483</v>
      </c>
      <c r="L314" s="217">
        <f>+L315+L318+L321</f>
        <v>0</v>
      </c>
      <c r="M314" s="217">
        <f t="shared" ref="M314:U314" si="121">+M315+M318+M321</f>
        <v>37672140</v>
      </c>
      <c r="N314" s="217">
        <f t="shared" si="121"/>
        <v>0</v>
      </c>
      <c r="O314" s="217">
        <f t="shared" si="108"/>
        <v>37672140</v>
      </c>
      <c r="P314" s="217">
        <f t="shared" si="121"/>
        <v>0</v>
      </c>
      <c r="Q314" s="217">
        <f t="shared" si="121"/>
        <v>37672140</v>
      </c>
      <c r="R314" s="217">
        <f t="shared" si="121"/>
        <v>0</v>
      </c>
      <c r="S314" s="217">
        <f t="shared" si="121"/>
        <v>0</v>
      </c>
      <c r="T314" s="217">
        <f t="shared" si="121"/>
        <v>0</v>
      </c>
      <c r="U314" s="218">
        <f t="shared" si="121"/>
        <v>0</v>
      </c>
      <c r="V314" s="219" t="e">
        <f t="shared" si="109"/>
        <v>#DIV/0!</v>
      </c>
      <c r="W314" s="217"/>
      <c r="X314" s="153"/>
      <c r="Y314" s="154"/>
      <c r="Z314" s="171"/>
    </row>
    <row r="315" spans="1:26" s="206" customFormat="1" ht="22.5" customHeight="1" thickTop="1" thickBot="1">
      <c r="A315" s="158">
        <v>1</v>
      </c>
      <c r="B315" s="158" t="s">
        <v>156</v>
      </c>
      <c r="C315" s="158" t="s">
        <v>165</v>
      </c>
      <c r="D315" s="159" t="s">
        <v>281</v>
      </c>
      <c r="E315" s="159" t="s">
        <v>158</v>
      </c>
      <c r="F315" s="159" t="s">
        <v>230</v>
      </c>
      <c r="G315" s="169"/>
      <c r="H315" s="159"/>
      <c r="I315" s="159"/>
      <c r="J315" s="159"/>
      <c r="K315" s="160" t="s">
        <v>484</v>
      </c>
      <c r="L315" s="220">
        <f>+L316+L317</f>
        <v>0</v>
      </c>
      <c r="M315" s="220">
        <f t="shared" ref="M315:U315" si="122">+M316+M317</f>
        <v>37672140</v>
      </c>
      <c r="N315" s="220">
        <f t="shared" si="122"/>
        <v>0</v>
      </c>
      <c r="O315" s="220">
        <f t="shared" si="108"/>
        <v>37672140</v>
      </c>
      <c r="P315" s="220">
        <f t="shared" si="122"/>
        <v>0</v>
      </c>
      <c r="Q315" s="220">
        <f t="shared" si="122"/>
        <v>37672140</v>
      </c>
      <c r="R315" s="220">
        <f t="shared" si="122"/>
        <v>0</v>
      </c>
      <c r="S315" s="220">
        <f t="shared" si="122"/>
        <v>0</v>
      </c>
      <c r="T315" s="220">
        <f t="shared" si="122"/>
        <v>0</v>
      </c>
      <c r="U315" s="221">
        <f t="shared" si="122"/>
        <v>0</v>
      </c>
      <c r="V315" s="222" t="e">
        <f t="shared" si="109"/>
        <v>#DIV/0!</v>
      </c>
      <c r="W315" s="220"/>
      <c r="X315" s="158"/>
      <c r="Y315" s="158"/>
      <c r="Z315" s="172"/>
    </row>
    <row r="316" spans="1:26" ht="22.5" customHeight="1" thickTop="1" thickBot="1">
      <c r="A316" s="166">
        <v>1</v>
      </c>
      <c r="B316" s="167" t="s">
        <v>156</v>
      </c>
      <c r="C316" s="167" t="s">
        <v>165</v>
      </c>
      <c r="D316" s="167" t="s">
        <v>281</v>
      </c>
      <c r="E316" s="167" t="s">
        <v>158</v>
      </c>
      <c r="F316" s="167" t="s">
        <v>230</v>
      </c>
      <c r="G316" s="167" t="s">
        <v>158</v>
      </c>
      <c r="H316" s="167"/>
      <c r="I316" s="167"/>
      <c r="J316" s="167"/>
      <c r="K316" s="168" t="s">
        <v>485</v>
      </c>
      <c r="L316" s="224"/>
      <c r="M316" s="224">
        <v>37672140</v>
      </c>
      <c r="N316" s="224"/>
      <c r="O316" s="223">
        <f t="shared" si="108"/>
        <v>37672140</v>
      </c>
      <c r="P316" s="224"/>
      <c r="Q316" s="224">
        <v>37672140</v>
      </c>
      <c r="R316" s="224"/>
      <c r="S316" s="224"/>
      <c r="T316" s="224"/>
      <c r="U316" s="227">
        <v>0</v>
      </c>
      <c r="V316" s="230" t="e">
        <f t="shared" si="109"/>
        <v>#DIV/0!</v>
      </c>
      <c r="W316" s="224"/>
      <c r="X316" s="165"/>
      <c r="Y316" s="165"/>
    </row>
    <row r="317" spans="1:26" ht="22.5" customHeight="1" thickTop="1" thickBot="1">
      <c r="A317" s="166">
        <v>1</v>
      </c>
      <c r="B317" s="167" t="s">
        <v>156</v>
      </c>
      <c r="C317" s="167" t="s">
        <v>165</v>
      </c>
      <c r="D317" s="167" t="s">
        <v>281</v>
      </c>
      <c r="E317" s="167" t="s">
        <v>158</v>
      </c>
      <c r="F317" s="167" t="s">
        <v>230</v>
      </c>
      <c r="G317" s="167" t="s">
        <v>167</v>
      </c>
      <c r="H317" s="167"/>
      <c r="I317" s="167"/>
      <c r="J317" s="167"/>
      <c r="K317" s="168" t="s">
        <v>486</v>
      </c>
      <c r="L317" s="224"/>
      <c r="M317" s="224"/>
      <c r="N317" s="224"/>
      <c r="O317" s="223">
        <f t="shared" si="108"/>
        <v>0</v>
      </c>
      <c r="P317" s="224"/>
      <c r="Q317" s="224"/>
      <c r="R317" s="224"/>
      <c r="S317" s="224"/>
      <c r="T317" s="224"/>
      <c r="U317" s="227"/>
      <c r="V317" s="230" t="e">
        <f t="shared" si="109"/>
        <v>#DIV/0!</v>
      </c>
      <c r="W317" s="224"/>
      <c r="X317" s="165"/>
      <c r="Y317" s="165"/>
    </row>
    <row r="318" spans="1:26" s="206" customFormat="1" ht="22.5" customHeight="1" thickTop="1" thickBot="1">
      <c r="A318" s="158">
        <v>1</v>
      </c>
      <c r="B318" s="158" t="s">
        <v>156</v>
      </c>
      <c r="C318" s="158" t="s">
        <v>165</v>
      </c>
      <c r="D318" s="159" t="s">
        <v>281</v>
      </c>
      <c r="E318" s="159" t="s">
        <v>158</v>
      </c>
      <c r="F318" s="159" t="s">
        <v>250</v>
      </c>
      <c r="G318" s="169"/>
      <c r="H318" s="159"/>
      <c r="I318" s="159"/>
      <c r="J318" s="159"/>
      <c r="K318" s="160" t="s">
        <v>487</v>
      </c>
      <c r="L318" s="220">
        <f>+L319+L320</f>
        <v>0</v>
      </c>
      <c r="M318" s="220">
        <f t="shared" ref="M318:U318" si="123">+M319+M320</f>
        <v>0</v>
      </c>
      <c r="N318" s="220">
        <f t="shared" si="123"/>
        <v>0</v>
      </c>
      <c r="O318" s="220">
        <f t="shared" si="108"/>
        <v>0</v>
      </c>
      <c r="P318" s="220">
        <f t="shared" si="123"/>
        <v>0</v>
      </c>
      <c r="Q318" s="220">
        <f t="shared" si="123"/>
        <v>0</v>
      </c>
      <c r="R318" s="220">
        <f t="shared" si="123"/>
        <v>0</v>
      </c>
      <c r="S318" s="220">
        <f t="shared" si="123"/>
        <v>0</v>
      </c>
      <c r="T318" s="220">
        <f t="shared" si="123"/>
        <v>0</v>
      </c>
      <c r="U318" s="221">
        <f t="shared" si="123"/>
        <v>0</v>
      </c>
      <c r="V318" s="222" t="e">
        <f t="shared" si="109"/>
        <v>#DIV/0!</v>
      </c>
      <c r="W318" s="220"/>
      <c r="X318" s="158"/>
      <c r="Y318" s="158"/>
      <c r="Z318" s="172"/>
    </row>
    <row r="319" spans="1:26" ht="22.5" customHeight="1" thickTop="1" thickBot="1">
      <c r="A319" s="166">
        <v>1</v>
      </c>
      <c r="B319" s="167" t="s">
        <v>156</v>
      </c>
      <c r="C319" s="167" t="s">
        <v>165</v>
      </c>
      <c r="D319" s="167" t="s">
        <v>281</v>
      </c>
      <c r="E319" s="167" t="s">
        <v>158</v>
      </c>
      <c r="F319" s="167" t="s">
        <v>250</v>
      </c>
      <c r="G319" s="167" t="s">
        <v>158</v>
      </c>
      <c r="H319" s="167"/>
      <c r="I319" s="167"/>
      <c r="J319" s="167"/>
      <c r="K319" s="168" t="s">
        <v>485</v>
      </c>
      <c r="L319" s="224"/>
      <c r="M319" s="224"/>
      <c r="N319" s="224"/>
      <c r="O319" s="223">
        <f t="shared" si="108"/>
        <v>0</v>
      </c>
      <c r="P319" s="224"/>
      <c r="Q319" s="224"/>
      <c r="R319" s="224"/>
      <c r="S319" s="224"/>
      <c r="T319" s="224"/>
      <c r="U319" s="227"/>
      <c r="V319" s="230" t="e">
        <f t="shared" si="109"/>
        <v>#DIV/0!</v>
      </c>
      <c r="W319" s="224"/>
      <c r="X319" s="165"/>
      <c r="Y319" s="165"/>
    </row>
    <row r="320" spans="1:26" ht="22.5" customHeight="1" thickTop="1" thickBot="1">
      <c r="A320" s="166">
        <v>1</v>
      </c>
      <c r="B320" s="167" t="s">
        <v>156</v>
      </c>
      <c r="C320" s="167" t="s">
        <v>165</v>
      </c>
      <c r="D320" s="167" t="s">
        <v>281</v>
      </c>
      <c r="E320" s="167" t="s">
        <v>158</v>
      </c>
      <c r="F320" s="167" t="s">
        <v>250</v>
      </c>
      <c r="G320" s="167" t="s">
        <v>167</v>
      </c>
      <c r="H320" s="167"/>
      <c r="I320" s="167"/>
      <c r="J320" s="167"/>
      <c r="K320" s="168" t="s">
        <v>486</v>
      </c>
      <c r="L320" s="224"/>
      <c r="M320" s="224"/>
      <c r="N320" s="224"/>
      <c r="O320" s="223">
        <f t="shared" si="108"/>
        <v>0</v>
      </c>
      <c r="P320" s="224"/>
      <c r="Q320" s="224"/>
      <c r="R320" s="224"/>
      <c r="S320" s="224"/>
      <c r="T320" s="224"/>
      <c r="U320" s="227"/>
      <c r="V320" s="230" t="e">
        <f t="shared" si="109"/>
        <v>#DIV/0!</v>
      </c>
      <c r="W320" s="224"/>
      <c r="X320" s="165"/>
      <c r="Y320" s="165"/>
    </row>
    <row r="321" spans="1:26" s="206" customFormat="1" ht="22.5" customHeight="1" thickTop="1" thickBot="1">
      <c r="A321" s="158">
        <v>1</v>
      </c>
      <c r="B321" s="158" t="s">
        <v>156</v>
      </c>
      <c r="C321" s="158" t="s">
        <v>165</v>
      </c>
      <c r="D321" s="159" t="s">
        <v>281</v>
      </c>
      <c r="E321" s="159" t="s">
        <v>158</v>
      </c>
      <c r="F321" s="159" t="s">
        <v>297</v>
      </c>
      <c r="G321" s="169"/>
      <c r="H321" s="159"/>
      <c r="I321" s="159"/>
      <c r="J321" s="159"/>
      <c r="K321" s="160" t="s">
        <v>488</v>
      </c>
      <c r="L321" s="220">
        <f>+L322+L323</f>
        <v>0</v>
      </c>
      <c r="M321" s="220">
        <f t="shared" ref="M321:U321" si="124">+M322+M323</f>
        <v>0</v>
      </c>
      <c r="N321" s="220">
        <f t="shared" si="124"/>
        <v>0</v>
      </c>
      <c r="O321" s="220">
        <f t="shared" si="108"/>
        <v>0</v>
      </c>
      <c r="P321" s="220">
        <f t="shared" si="124"/>
        <v>0</v>
      </c>
      <c r="Q321" s="220">
        <f t="shared" si="124"/>
        <v>0</v>
      </c>
      <c r="R321" s="220">
        <f t="shared" si="124"/>
        <v>0</v>
      </c>
      <c r="S321" s="220">
        <f t="shared" si="124"/>
        <v>0</v>
      </c>
      <c r="T321" s="220">
        <f t="shared" si="124"/>
        <v>0</v>
      </c>
      <c r="U321" s="221">
        <f t="shared" si="124"/>
        <v>0</v>
      </c>
      <c r="V321" s="222" t="e">
        <f t="shared" si="109"/>
        <v>#DIV/0!</v>
      </c>
      <c r="W321" s="220"/>
      <c r="X321" s="158"/>
      <c r="Y321" s="158"/>
      <c r="Z321" s="172"/>
    </row>
    <row r="322" spans="1:26" ht="22.5" customHeight="1" thickTop="1" thickBot="1">
      <c r="A322" s="166">
        <v>1</v>
      </c>
      <c r="B322" s="167" t="s">
        <v>156</v>
      </c>
      <c r="C322" s="167" t="s">
        <v>165</v>
      </c>
      <c r="D322" s="167" t="s">
        <v>281</v>
      </c>
      <c r="E322" s="167" t="s">
        <v>158</v>
      </c>
      <c r="F322" s="167" t="s">
        <v>297</v>
      </c>
      <c r="G322" s="167" t="s">
        <v>158</v>
      </c>
      <c r="H322" s="167"/>
      <c r="I322" s="167"/>
      <c r="J322" s="167"/>
      <c r="K322" s="168" t="s">
        <v>485</v>
      </c>
      <c r="L322" s="224"/>
      <c r="M322" s="224"/>
      <c r="N322" s="224"/>
      <c r="O322" s="223">
        <f t="shared" si="108"/>
        <v>0</v>
      </c>
      <c r="P322" s="224"/>
      <c r="Q322" s="224"/>
      <c r="R322" s="224"/>
      <c r="S322" s="224"/>
      <c r="T322" s="224"/>
      <c r="U322" s="227"/>
      <c r="V322" s="230" t="e">
        <f t="shared" si="109"/>
        <v>#DIV/0!</v>
      </c>
      <c r="W322" s="224"/>
      <c r="X322" s="165"/>
      <c r="Y322" s="165"/>
    </row>
    <row r="323" spans="1:26" ht="22.5" customHeight="1" thickTop="1" thickBot="1">
      <c r="A323" s="166">
        <v>1</v>
      </c>
      <c r="B323" s="167" t="s">
        <v>156</v>
      </c>
      <c r="C323" s="167" t="s">
        <v>165</v>
      </c>
      <c r="D323" s="167" t="s">
        <v>281</v>
      </c>
      <c r="E323" s="167" t="s">
        <v>158</v>
      </c>
      <c r="F323" s="167" t="s">
        <v>297</v>
      </c>
      <c r="G323" s="167" t="s">
        <v>167</v>
      </c>
      <c r="H323" s="167"/>
      <c r="I323" s="167"/>
      <c r="J323" s="167"/>
      <c r="K323" s="168" t="s">
        <v>486</v>
      </c>
      <c r="L323" s="224"/>
      <c r="M323" s="224"/>
      <c r="N323" s="224"/>
      <c r="O323" s="223">
        <f t="shared" si="108"/>
        <v>0</v>
      </c>
      <c r="P323" s="224"/>
      <c r="Q323" s="224"/>
      <c r="R323" s="224"/>
      <c r="S323" s="224"/>
      <c r="T323" s="224"/>
      <c r="U323" s="227"/>
      <c r="V323" s="230" t="e">
        <f t="shared" si="109"/>
        <v>#DIV/0!</v>
      </c>
      <c r="W323" s="224"/>
      <c r="X323" s="165"/>
      <c r="Y323" s="165"/>
    </row>
    <row r="324" spans="1:26" ht="22.5" customHeight="1" thickTop="1" thickBot="1">
      <c r="A324" s="153">
        <v>1</v>
      </c>
      <c r="B324" s="154" t="s">
        <v>156</v>
      </c>
      <c r="C324" s="154" t="s">
        <v>165</v>
      </c>
      <c r="D324" s="154" t="s">
        <v>281</v>
      </c>
      <c r="E324" s="154" t="s">
        <v>167</v>
      </c>
      <c r="F324" s="154"/>
      <c r="G324" s="154"/>
      <c r="H324" s="155"/>
      <c r="I324" s="155"/>
      <c r="J324" s="155"/>
      <c r="K324" s="156" t="s">
        <v>327</v>
      </c>
      <c r="L324" s="217"/>
      <c r="M324" s="217"/>
      <c r="N324" s="217"/>
      <c r="O324" s="217">
        <f t="shared" si="108"/>
        <v>0</v>
      </c>
      <c r="P324" s="217"/>
      <c r="Q324" s="217"/>
      <c r="R324" s="217"/>
      <c r="S324" s="217"/>
      <c r="T324" s="217"/>
      <c r="U324" s="218"/>
      <c r="V324" s="219" t="e">
        <f t="shared" si="109"/>
        <v>#DIV/0!</v>
      </c>
      <c r="W324" s="217"/>
      <c r="X324" s="153"/>
      <c r="Y324" s="154"/>
      <c r="Z324" s="171"/>
    </row>
    <row r="325" spans="1:26" ht="22.5" customHeight="1" thickTop="1" thickBot="1">
      <c r="A325" s="153">
        <v>1</v>
      </c>
      <c r="B325" s="154" t="s">
        <v>156</v>
      </c>
      <c r="C325" s="154" t="s">
        <v>165</v>
      </c>
      <c r="D325" s="154" t="s">
        <v>281</v>
      </c>
      <c r="E325" s="154" t="s">
        <v>228</v>
      </c>
      <c r="F325" s="154"/>
      <c r="G325" s="154"/>
      <c r="H325" s="155"/>
      <c r="I325" s="155"/>
      <c r="J325" s="155"/>
      <c r="K325" s="156" t="s">
        <v>489</v>
      </c>
      <c r="L325" s="217">
        <f>+L326+L327</f>
        <v>0</v>
      </c>
      <c r="M325" s="217">
        <f t="shared" ref="M325:U325" si="125">+M326+M327</f>
        <v>0</v>
      </c>
      <c r="N325" s="217">
        <f t="shared" si="125"/>
        <v>0</v>
      </c>
      <c r="O325" s="217">
        <f t="shared" si="108"/>
        <v>0</v>
      </c>
      <c r="P325" s="217">
        <f t="shared" si="125"/>
        <v>0</v>
      </c>
      <c r="Q325" s="217">
        <f t="shared" si="125"/>
        <v>0</v>
      </c>
      <c r="R325" s="217">
        <f t="shared" si="125"/>
        <v>0</v>
      </c>
      <c r="S325" s="217">
        <f t="shared" si="125"/>
        <v>0</v>
      </c>
      <c r="T325" s="217">
        <f t="shared" si="125"/>
        <v>0</v>
      </c>
      <c r="U325" s="218">
        <f t="shared" si="125"/>
        <v>0</v>
      </c>
      <c r="V325" s="219" t="e">
        <f t="shared" si="109"/>
        <v>#DIV/0!</v>
      </c>
      <c r="W325" s="217"/>
      <c r="X325" s="153"/>
      <c r="Y325" s="154"/>
      <c r="Z325" s="171"/>
    </row>
    <row r="326" spans="1:26" ht="22.5" customHeight="1" thickTop="1" thickBot="1">
      <c r="A326" s="166">
        <v>1</v>
      </c>
      <c r="B326" s="167" t="s">
        <v>156</v>
      </c>
      <c r="C326" s="167" t="s">
        <v>165</v>
      </c>
      <c r="D326" s="167" t="s">
        <v>281</v>
      </c>
      <c r="E326" s="167" t="s">
        <v>228</v>
      </c>
      <c r="F326" s="167" t="s">
        <v>230</v>
      </c>
      <c r="G326" s="167"/>
      <c r="H326" s="167"/>
      <c r="I326" s="167"/>
      <c r="J326" s="167"/>
      <c r="K326" s="168" t="s">
        <v>490</v>
      </c>
      <c r="L326" s="224"/>
      <c r="M326" s="224"/>
      <c r="N326" s="224"/>
      <c r="O326" s="223">
        <f t="shared" si="108"/>
        <v>0</v>
      </c>
      <c r="P326" s="224"/>
      <c r="Q326" s="224"/>
      <c r="R326" s="224"/>
      <c r="S326" s="224"/>
      <c r="T326" s="224"/>
      <c r="U326" s="227"/>
      <c r="V326" s="230" t="e">
        <f t="shared" si="109"/>
        <v>#DIV/0!</v>
      </c>
      <c r="W326" s="224"/>
      <c r="X326" s="165"/>
      <c r="Y326" s="165"/>
    </row>
    <row r="327" spans="1:26" ht="22.5" customHeight="1" thickTop="1" thickBot="1">
      <c r="A327" s="166">
        <v>1</v>
      </c>
      <c r="B327" s="167" t="s">
        <v>156</v>
      </c>
      <c r="C327" s="167" t="s">
        <v>165</v>
      </c>
      <c r="D327" s="167" t="s">
        <v>281</v>
      </c>
      <c r="E327" s="167" t="s">
        <v>228</v>
      </c>
      <c r="F327" s="167" t="s">
        <v>250</v>
      </c>
      <c r="G327" s="167"/>
      <c r="H327" s="167"/>
      <c r="I327" s="167"/>
      <c r="J327" s="167"/>
      <c r="K327" s="168" t="s">
        <v>491</v>
      </c>
      <c r="L327" s="224"/>
      <c r="M327" s="224"/>
      <c r="N327" s="224"/>
      <c r="O327" s="223">
        <f t="shared" si="108"/>
        <v>0</v>
      </c>
      <c r="P327" s="224"/>
      <c r="Q327" s="224"/>
      <c r="R327" s="224"/>
      <c r="S327" s="224"/>
      <c r="T327" s="224"/>
      <c r="U327" s="227"/>
      <c r="V327" s="230" t="e">
        <f t="shared" si="109"/>
        <v>#DIV/0!</v>
      </c>
      <c r="W327" s="224"/>
      <c r="X327" s="165"/>
      <c r="Y327" s="165"/>
    </row>
    <row r="328" spans="1:26" ht="22.5" customHeight="1" thickTop="1" thickBot="1">
      <c r="A328" s="153">
        <v>1</v>
      </c>
      <c r="B328" s="154" t="s">
        <v>156</v>
      </c>
      <c r="C328" s="154" t="s">
        <v>165</v>
      </c>
      <c r="D328" s="154" t="s">
        <v>281</v>
      </c>
      <c r="E328" s="154" t="s">
        <v>273</v>
      </c>
      <c r="F328" s="154"/>
      <c r="G328" s="154"/>
      <c r="H328" s="155"/>
      <c r="I328" s="155"/>
      <c r="J328" s="155"/>
      <c r="K328" s="156" t="s">
        <v>492</v>
      </c>
      <c r="L328" s="217">
        <f>+L329+L330</f>
        <v>0</v>
      </c>
      <c r="M328" s="217">
        <f t="shared" ref="M328:U328" si="126">+M329+M330</f>
        <v>200000000</v>
      </c>
      <c r="N328" s="217">
        <f t="shared" si="126"/>
        <v>0</v>
      </c>
      <c r="O328" s="217">
        <f t="shared" ref="O328:O391" si="127">+L328+M328-N328</f>
        <v>200000000</v>
      </c>
      <c r="P328" s="217">
        <f t="shared" si="126"/>
        <v>0</v>
      </c>
      <c r="Q328" s="217">
        <f t="shared" si="126"/>
        <v>200000000</v>
      </c>
      <c r="R328" s="217">
        <f t="shared" si="126"/>
        <v>0</v>
      </c>
      <c r="S328" s="217">
        <f t="shared" si="126"/>
        <v>0</v>
      </c>
      <c r="T328" s="217">
        <f t="shared" si="126"/>
        <v>0</v>
      </c>
      <c r="U328" s="218">
        <f t="shared" si="126"/>
        <v>0</v>
      </c>
      <c r="V328" s="219" t="e">
        <f t="shared" ref="V328:V391" si="128">+U328/T328</f>
        <v>#DIV/0!</v>
      </c>
      <c r="W328" s="217"/>
      <c r="X328" s="153"/>
      <c r="Y328" s="154"/>
      <c r="Z328" s="171"/>
    </row>
    <row r="329" spans="1:26" ht="22.5" customHeight="1" thickTop="1" thickBot="1">
      <c r="A329" s="166">
        <v>1</v>
      </c>
      <c r="B329" s="167" t="s">
        <v>156</v>
      </c>
      <c r="C329" s="167" t="s">
        <v>165</v>
      </c>
      <c r="D329" s="167" t="s">
        <v>281</v>
      </c>
      <c r="E329" s="167" t="s">
        <v>273</v>
      </c>
      <c r="F329" s="167" t="s">
        <v>230</v>
      </c>
      <c r="G329" s="167"/>
      <c r="H329" s="167"/>
      <c r="I329" s="167"/>
      <c r="J329" s="167"/>
      <c r="K329" s="168" t="s">
        <v>493</v>
      </c>
      <c r="L329" s="224"/>
      <c r="M329" s="224">
        <v>200000000</v>
      </c>
      <c r="N329" s="224"/>
      <c r="O329" s="223">
        <f t="shared" si="127"/>
        <v>200000000</v>
      </c>
      <c r="P329" s="224"/>
      <c r="Q329" s="224">
        <v>200000000</v>
      </c>
      <c r="R329" s="224"/>
      <c r="S329" s="224"/>
      <c r="T329" s="224"/>
      <c r="U329" s="227">
        <v>0</v>
      </c>
      <c r="V329" s="230" t="e">
        <f t="shared" si="128"/>
        <v>#DIV/0!</v>
      </c>
      <c r="W329" s="224"/>
      <c r="X329" s="165"/>
      <c r="Y329" s="165"/>
    </row>
    <row r="330" spans="1:26" ht="22.5" customHeight="1" thickTop="1" thickBot="1">
      <c r="A330" s="166">
        <v>1</v>
      </c>
      <c r="B330" s="167" t="s">
        <v>156</v>
      </c>
      <c r="C330" s="167" t="s">
        <v>165</v>
      </c>
      <c r="D330" s="167" t="s">
        <v>281</v>
      </c>
      <c r="E330" s="167" t="s">
        <v>273</v>
      </c>
      <c r="F330" s="167" t="s">
        <v>250</v>
      </c>
      <c r="G330" s="167"/>
      <c r="H330" s="167"/>
      <c r="I330" s="167"/>
      <c r="J330" s="167"/>
      <c r="K330" s="168" t="s">
        <v>494</v>
      </c>
      <c r="L330" s="224"/>
      <c r="M330" s="224"/>
      <c r="N330" s="224"/>
      <c r="O330" s="223">
        <f t="shared" si="127"/>
        <v>0</v>
      </c>
      <c r="P330" s="224"/>
      <c r="Q330" s="224"/>
      <c r="R330" s="224"/>
      <c r="S330" s="224"/>
      <c r="T330" s="224"/>
      <c r="U330" s="227"/>
      <c r="V330" s="230" t="e">
        <f t="shared" si="128"/>
        <v>#DIV/0!</v>
      </c>
      <c r="W330" s="224"/>
      <c r="X330" s="165"/>
      <c r="Y330" s="165"/>
    </row>
    <row r="331" spans="1:26" s="206" customFormat="1" ht="22.5" customHeight="1" thickTop="1" thickBot="1">
      <c r="A331" s="148">
        <v>1</v>
      </c>
      <c r="B331" s="149" t="s">
        <v>156</v>
      </c>
      <c r="C331" s="149" t="s">
        <v>165</v>
      </c>
      <c r="D331" s="149" t="s">
        <v>285</v>
      </c>
      <c r="E331" s="149"/>
      <c r="F331" s="149"/>
      <c r="G331" s="149"/>
      <c r="H331" s="150"/>
      <c r="I331" s="150"/>
      <c r="J331" s="150"/>
      <c r="K331" s="151" t="s">
        <v>495</v>
      </c>
      <c r="L331" s="214">
        <f>+L332+L333+L334+L335+L336</f>
        <v>0</v>
      </c>
      <c r="M331" s="214">
        <f t="shared" ref="M331:U331" si="129">+M332+M333+M334+M335+M336</f>
        <v>0</v>
      </c>
      <c r="N331" s="214">
        <f t="shared" si="129"/>
        <v>0</v>
      </c>
      <c r="O331" s="214">
        <f t="shared" si="127"/>
        <v>0</v>
      </c>
      <c r="P331" s="214">
        <f t="shared" si="129"/>
        <v>0</v>
      </c>
      <c r="Q331" s="214">
        <f t="shared" si="129"/>
        <v>0</v>
      </c>
      <c r="R331" s="214">
        <f t="shared" si="129"/>
        <v>0</v>
      </c>
      <c r="S331" s="214">
        <f t="shared" si="129"/>
        <v>0</v>
      </c>
      <c r="T331" s="214">
        <f t="shared" si="129"/>
        <v>0</v>
      </c>
      <c r="U331" s="215">
        <f t="shared" si="129"/>
        <v>0</v>
      </c>
      <c r="V331" s="216" t="e">
        <f t="shared" si="128"/>
        <v>#DIV/0!</v>
      </c>
      <c r="W331" s="214"/>
      <c r="X331" s="148"/>
      <c r="Y331" s="149"/>
      <c r="Z331" s="171"/>
    </row>
    <row r="332" spans="1:26" ht="22.5" customHeight="1" thickTop="1" thickBot="1">
      <c r="A332" s="153">
        <v>1</v>
      </c>
      <c r="B332" s="154" t="s">
        <v>156</v>
      </c>
      <c r="C332" s="154" t="s">
        <v>165</v>
      </c>
      <c r="D332" s="154" t="s">
        <v>285</v>
      </c>
      <c r="E332" s="154" t="s">
        <v>158</v>
      </c>
      <c r="F332" s="154"/>
      <c r="G332" s="154"/>
      <c r="H332" s="155"/>
      <c r="I332" s="155"/>
      <c r="J332" s="155"/>
      <c r="K332" s="156" t="s">
        <v>496</v>
      </c>
      <c r="L332" s="217"/>
      <c r="M332" s="217"/>
      <c r="N332" s="217"/>
      <c r="O332" s="217">
        <f t="shared" si="127"/>
        <v>0</v>
      </c>
      <c r="P332" s="217"/>
      <c r="Q332" s="217"/>
      <c r="R332" s="217"/>
      <c r="S332" s="217"/>
      <c r="T332" s="217"/>
      <c r="U332" s="218"/>
      <c r="V332" s="219" t="e">
        <f t="shared" si="128"/>
        <v>#DIV/0!</v>
      </c>
      <c r="W332" s="217"/>
      <c r="X332" s="153"/>
      <c r="Y332" s="154"/>
      <c r="Z332" s="171"/>
    </row>
    <row r="333" spans="1:26" ht="22.5" customHeight="1" thickTop="1" thickBot="1">
      <c r="A333" s="153">
        <v>1</v>
      </c>
      <c r="B333" s="154" t="s">
        <v>156</v>
      </c>
      <c r="C333" s="154" t="s">
        <v>165</v>
      </c>
      <c r="D333" s="154" t="s">
        <v>285</v>
      </c>
      <c r="E333" s="154" t="s">
        <v>167</v>
      </c>
      <c r="F333" s="154"/>
      <c r="G333" s="154"/>
      <c r="H333" s="155"/>
      <c r="I333" s="155"/>
      <c r="J333" s="155"/>
      <c r="K333" s="156" t="s">
        <v>497</v>
      </c>
      <c r="L333" s="217"/>
      <c r="M333" s="217"/>
      <c r="N333" s="217"/>
      <c r="O333" s="217">
        <f t="shared" si="127"/>
        <v>0</v>
      </c>
      <c r="P333" s="217"/>
      <c r="Q333" s="217"/>
      <c r="R333" s="217"/>
      <c r="S333" s="217"/>
      <c r="T333" s="217"/>
      <c r="U333" s="218"/>
      <c r="V333" s="219" t="e">
        <f t="shared" si="128"/>
        <v>#DIV/0!</v>
      </c>
      <c r="W333" s="217"/>
      <c r="X333" s="153"/>
      <c r="Y333" s="154"/>
      <c r="Z333" s="171"/>
    </row>
    <row r="334" spans="1:26" ht="22.5" customHeight="1" thickTop="1" thickBot="1">
      <c r="A334" s="153">
        <v>1</v>
      </c>
      <c r="B334" s="154" t="s">
        <v>156</v>
      </c>
      <c r="C334" s="154" t="s">
        <v>165</v>
      </c>
      <c r="D334" s="154" t="s">
        <v>285</v>
      </c>
      <c r="E334" s="154" t="s">
        <v>228</v>
      </c>
      <c r="F334" s="154"/>
      <c r="G334" s="154"/>
      <c r="H334" s="155"/>
      <c r="I334" s="155"/>
      <c r="J334" s="155"/>
      <c r="K334" s="156" t="s">
        <v>498</v>
      </c>
      <c r="L334" s="217"/>
      <c r="M334" s="217"/>
      <c r="N334" s="217"/>
      <c r="O334" s="217">
        <f t="shared" si="127"/>
        <v>0</v>
      </c>
      <c r="P334" s="217"/>
      <c r="Q334" s="217"/>
      <c r="R334" s="217"/>
      <c r="S334" s="217"/>
      <c r="T334" s="217"/>
      <c r="U334" s="218"/>
      <c r="V334" s="219" t="e">
        <f t="shared" si="128"/>
        <v>#DIV/0!</v>
      </c>
      <c r="W334" s="217"/>
      <c r="X334" s="153"/>
      <c r="Y334" s="154"/>
      <c r="Z334" s="171"/>
    </row>
    <row r="335" spans="1:26" ht="22.5" customHeight="1" thickTop="1" thickBot="1">
      <c r="A335" s="153">
        <v>1</v>
      </c>
      <c r="B335" s="154" t="s">
        <v>156</v>
      </c>
      <c r="C335" s="154" t="s">
        <v>165</v>
      </c>
      <c r="D335" s="154" t="s">
        <v>285</v>
      </c>
      <c r="E335" s="154" t="s">
        <v>235</v>
      </c>
      <c r="F335" s="154"/>
      <c r="G335" s="154"/>
      <c r="H335" s="155"/>
      <c r="I335" s="155"/>
      <c r="J335" s="155"/>
      <c r="K335" s="156" t="s">
        <v>499</v>
      </c>
      <c r="L335" s="217"/>
      <c r="M335" s="217"/>
      <c r="N335" s="217"/>
      <c r="O335" s="217">
        <f t="shared" si="127"/>
        <v>0</v>
      </c>
      <c r="P335" s="217"/>
      <c r="Q335" s="217"/>
      <c r="R335" s="217"/>
      <c r="S335" s="217"/>
      <c r="T335" s="217"/>
      <c r="U335" s="218"/>
      <c r="V335" s="219" t="e">
        <f t="shared" si="128"/>
        <v>#DIV/0!</v>
      </c>
      <c r="W335" s="217"/>
      <c r="X335" s="153"/>
      <c r="Y335" s="154"/>
      <c r="Z335" s="171"/>
    </row>
    <row r="336" spans="1:26" ht="22.5" customHeight="1" thickTop="1" thickBot="1">
      <c r="A336" s="153">
        <v>1</v>
      </c>
      <c r="B336" s="154" t="s">
        <v>156</v>
      </c>
      <c r="C336" s="154" t="s">
        <v>165</v>
      </c>
      <c r="D336" s="154" t="s">
        <v>285</v>
      </c>
      <c r="E336" s="154" t="s">
        <v>177</v>
      </c>
      <c r="F336" s="154"/>
      <c r="G336" s="154"/>
      <c r="H336" s="155"/>
      <c r="I336" s="155"/>
      <c r="J336" s="155"/>
      <c r="K336" s="156" t="s">
        <v>500</v>
      </c>
      <c r="L336" s="217"/>
      <c r="M336" s="217"/>
      <c r="N336" s="217"/>
      <c r="O336" s="217">
        <f t="shared" si="127"/>
        <v>0</v>
      </c>
      <c r="P336" s="217"/>
      <c r="Q336" s="217"/>
      <c r="R336" s="217"/>
      <c r="S336" s="217"/>
      <c r="T336" s="217"/>
      <c r="U336" s="218"/>
      <c r="V336" s="219" t="e">
        <f t="shared" si="128"/>
        <v>#DIV/0!</v>
      </c>
      <c r="W336" s="217"/>
      <c r="X336" s="153"/>
      <c r="Y336" s="154"/>
      <c r="Z336" s="171"/>
    </row>
    <row r="337" spans="1:26" s="206" customFormat="1" ht="22.5" customHeight="1" thickTop="1" thickBot="1">
      <c r="A337" s="148">
        <v>1</v>
      </c>
      <c r="B337" s="149" t="s">
        <v>156</v>
      </c>
      <c r="C337" s="149" t="s">
        <v>165</v>
      </c>
      <c r="D337" s="149" t="s">
        <v>289</v>
      </c>
      <c r="E337" s="149"/>
      <c r="F337" s="149"/>
      <c r="G337" s="149"/>
      <c r="H337" s="150"/>
      <c r="I337" s="150"/>
      <c r="J337" s="150"/>
      <c r="K337" s="151" t="s">
        <v>501</v>
      </c>
      <c r="L337" s="214">
        <f>+L338+L339</f>
        <v>0</v>
      </c>
      <c r="M337" s="214">
        <f t="shared" ref="M337:U337" si="130">+M338+M339</f>
        <v>11454962887</v>
      </c>
      <c r="N337" s="214">
        <f t="shared" si="130"/>
        <v>0</v>
      </c>
      <c r="O337" s="214">
        <f t="shared" si="127"/>
        <v>11454962887</v>
      </c>
      <c r="P337" s="214">
        <f t="shared" si="130"/>
        <v>4267774871</v>
      </c>
      <c r="Q337" s="214">
        <f t="shared" si="130"/>
        <v>5654061646</v>
      </c>
      <c r="R337" s="214">
        <f t="shared" si="130"/>
        <v>975761112</v>
      </c>
      <c r="S337" s="214">
        <f t="shared" si="130"/>
        <v>557365258</v>
      </c>
      <c r="T337" s="214">
        <f t="shared" si="130"/>
        <v>11454962887</v>
      </c>
      <c r="U337" s="215">
        <f t="shared" si="130"/>
        <v>11454962887</v>
      </c>
      <c r="V337" s="216">
        <f t="shared" si="128"/>
        <v>1</v>
      </c>
      <c r="W337" s="214"/>
      <c r="X337" s="148"/>
      <c r="Y337" s="149"/>
      <c r="Z337" s="171"/>
    </row>
    <row r="338" spans="1:26" ht="22.5" customHeight="1" thickTop="1" thickBot="1">
      <c r="A338" s="153">
        <v>1</v>
      </c>
      <c r="B338" s="154" t="s">
        <v>156</v>
      </c>
      <c r="C338" s="154" t="s">
        <v>165</v>
      </c>
      <c r="D338" s="154" t="s">
        <v>289</v>
      </c>
      <c r="E338" s="154" t="s">
        <v>158</v>
      </c>
      <c r="F338" s="154"/>
      <c r="G338" s="154"/>
      <c r="H338" s="155"/>
      <c r="I338" s="155"/>
      <c r="J338" s="155"/>
      <c r="K338" s="156" t="s">
        <v>502</v>
      </c>
      <c r="L338" s="217"/>
      <c r="M338" s="217">
        <v>349323723</v>
      </c>
      <c r="N338" s="217"/>
      <c r="O338" s="217">
        <f t="shared" si="127"/>
        <v>349323723</v>
      </c>
      <c r="P338" s="217"/>
      <c r="Q338" s="236">
        <f>48300480+104489508+391426+50838252+1001+4230802+97011308+44060946</f>
        <v>349323723</v>
      </c>
      <c r="R338" s="236"/>
      <c r="S338" s="217"/>
      <c r="T338" s="218">
        <v>349323723</v>
      </c>
      <c r="U338" s="218">
        <v>349323723</v>
      </c>
      <c r="V338" s="219">
        <f t="shared" si="128"/>
        <v>1</v>
      </c>
      <c r="W338" s="217"/>
      <c r="X338" s="153"/>
      <c r="Y338" s="154"/>
      <c r="Z338" s="171"/>
    </row>
    <row r="339" spans="1:26" ht="22.5" customHeight="1" thickTop="1" thickBot="1">
      <c r="A339" s="153">
        <v>1</v>
      </c>
      <c r="B339" s="154" t="s">
        <v>156</v>
      </c>
      <c r="C339" s="154" t="s">
        <v>165</v>
      </c>
      <c r="D339" s="154" t="s">
        <v>289</v>
      </c>
      <c r="E339" s="154" t="s">
        <v>167</v>
      </c>
      <c r="F339" s="154"/>
      <c r="G339" s="154"/>
      <c r="H339" s="155"/>
      <c r="I339" s="155"/>
      <c r="J339" s="155"/>
      <c r="K339" s="156" t="s">
        <v>503</v>
      </c>
      <c r="L339" s="217">
        <f>+L340+L372+L404</f>
        <v>0</v>
      </c>
      <c r="M339" s="217">
        <f>+M340+M372+M404</f>
        <v>11105639164</v>
      </c>
      <c r="N339" s="217">
        <f>+N340+N372+N404</f>
        <v>0</v>
      </c>
      <c r="O339" s="217">
        <f t="shared" si="127"/>
        <v>11105639164</v>
      </c>
      <c r="P339" s="217">
        <f t="shared" ref="P339:U339" si="131">+P340+P372+P404</f>
        <v>4267774871</v>
      </c>
      <c r="Q339" s="217">
        <f t="shared" si="131"/>
        <v>5304737923</v>
      </c>
      <c r="R339" s="217">
        <f t="shared" si="131"/>
        <v>975761112</v>
      </c>
      <c r="S339" s="217">
        <f t="shared" si="131"/>
        <v>557365258</v>
      </c>
      <c r="T339" s="217">
        <f t="shared" si="131"/>
        <v>11105639164</v>
      </c>
      <c r="U339" s="218">
        <f t="shared" si="131"/>
        <v>11105639164</v>
      </c>
      <c r="V339" s="219">
        <f t="shared" si="128"/>
        <v>1</v>
      </c>
      <c r="W339" s="217"/>
      <c r="X339" s="153"/>
      <c r="Y339" s="154"/>
      <c r="Z339" s="171"/>
    </row>
    <row r="340" spans="1:26" ht="22.5" customHeight="1" thickTop="1" thickBot="1">
      <c r="A340" s="158">
        <v>1</v>
      </c>
      <c r="B340" s="159" t="s">
        <v>156</v>
      </c>
      <c r="C340" s="159" t="s">
        <v>165</v>
      </c>
      <c r="D340" s="159" t="s">
        <v>289</v>
      </c>
      <c r="E340" s="159" t="s">
        <v>167</v>
      </c>
      <c r="F340" s="159" t="s">
        <v>158</v>
      </c>
      <c r="G340" s="159"/>
      <c r="H340" s="159"/>
      <c r="I340" s="159"/>
      <c r="J340" s="159"/>
      <c r="K340" s="160" t="s">
        <v>504</v>
      </c>
      <c r="L340" s="220">
        <f>SUM(L341:L371)</f>
        <v>0</v>
      </c>
      <c r="M340" s="220">
        <f>SUM(M341:M371)</f>
        <v>8787582907</v>
      </c>
      <c r="N340" s="220">
        <f>SUM(N341:N371)</f>
        <v>0</v>
      </c>
      <c r="O340" s="220">
        <f t="shared" si="127"/>
        <v>8787582907</v>
      </c>
      <c r="P340" s="220">
        <f t="shared" ref="P340:U340" si="132">SUM(P341:P371)</f>
        <v>4114688763</v>
      </c>
      <c r="Q340" s="220">
        <f t="shared" si="132"/>
        <v>3697133033</v>
      </c>
      <c r="R340" s="220">
        <f t="shared" si="132"/>
        <v>975761112</v>
      </c>
      <c r="S340" s="220">
        <f t="shared" si="132"/>
        <v>0</v>
      </c>
      <c r="T340" s="220">
        <f t="shared" si="132"/>
        <v>8787582907</v>
      </c>
      <c r="U340" s="221">
        <f t="shared" si="132"/>
        <v>8787582907</v>
      </c>
      <c r="V340" s="222">
        <f t="shared" si="128"/>
        <v>1</v>
      </c>
      <c r="W340" s="220"/>
      <c r="X340" s="161"/>
      <c r="Y340" s="161"/>
      <c r="Z340" s="172"/>
    </row>
    <row r="341" spans="1:26" ht="22.5" customHeight="1" thickTop="1" thickBot="1">
      <c r="A341" s="166">
        <v>1</v>
      </c>
      <c r="B341" s="167" t="s">
        <v>156</v>
      </c>
      <c r="C341" s="167" t="s">
        <v>165</v>
      </c>
      <c r="D341" s="167" t="s">
        <v>289</v>
      </c>
      <c r="E341" s="167" t="s">
        <v>167</v>
      </c>
      <c r="F341" s="167" t="s">
        <v>158</v>
      </c>
      <c r="G341" s="167" t="s">
        <v>158</v>
      </c>
      <c r="H341" s="167"/>
      <c r="I341" s="167"/>
      <c r="J341" s="167"/>
      <c r="K341" s="168" t="s">
        <v>505</v>
      </c>
      <c r="L341" s="224"/>
      <c r="M341" s="227">
        <f>445607462+38458276</f>
        <v>484065738</v>
      </c>
      <c r="N341" s="224"/>
      <c r="O341" s="223">
        <f t="shared" si="127"/>
        <v>484065738</v>
      </c>
      <c r="P341" s="224">
        <v>191500000</v>
      </c>
      <c r="Q341" s="224">
        <v>292565738</v>
      </c>
      <c r="R341" s="224"/>
      <c r="S341" s="224"/>
      <c r="T341" s="227">
        <v>484065738</v>
      </c>
      <c r="U341" s="227">
        <v>484065738</v>
      </c>
      <c r="V341" s="230">
        <f t="shared" si="128"/>
        <v>1</v>
      </c>
      <c r="W341" s="224"/>
      <c r="X341" s="165"/>
      <c r="Y341" s="165"/>
    </row>
    <row r="342" spans="1:26" ht="22.5" customHeight="1" thickTop="1" thickBot="1">
      <c r="A342" s="166">
        <v>1</v>
      </c>
      <c r="B342" s="167" t="s">
        <v>156</v>
      </c>
      <c r="C342" s="167" t="s">
        <v>165</v>
      </c>
      <c r="D342" s="167" t="s">
        <v>289</v>
      </c>
      <c r="E342" s="167" t="s">
        <v>167</v>
      </c>
      <c r="F342" s="167" t="s">
        <v>158</v>
      </c>
      <c r="G342" s="167" t="s">
        <v>167</v>
      </c>
      <c r="H342" s="167"/>
      <c r="I342" s="167"/>
      <c r="J342" s="167"/>
      <c r="K342" s="168" t="s">
        <v>506</v>
      </c>
      <c r="L342" s="224"/>
      <c r="M342" s="227">
        <f>445607462+38458276</f>
        <v>484065738</v>
      </c>
      <c r="N342" s="224"/>
      <c r="O342" s="223">
        <f>+L342+M342-N342</f>
        <v>484065738</v>
      </c>
      <c r="P342" s="224">
        <v>191500000</v>
      </c>
      <c r="Q342" s="224">
        <v>292565739</v>
      </c>
      <c r="R342" s="224"/>
      <c r="S342" s="224"/>
      <c r="T342" s="227">
        <v>484065738</v>
      </c>
      <c r="U342" s="227">
        <v>484065738</v>
      </c>
      <c r="V342" s="230">
        <f t="shared" si="128"/>
        <v>1</v>
      </c>
      <c r="W342" s="224"/>
      <c r="X342" s="165"/>
      <c r="Y342" s="165"/>
    </row>
    <row r="343" spans="1:26" ht="22.5" customHeight="1" thickTop="1" thickBot="1">
      <c r="A343" s="166">
        <v>1</v>
      </c>
      <c r="B343" s="167" t="s">
        <v>156</v>
      </c>
      <c r="C343" s="167" t="s">
        <v>165</v>
      </c>
      <c r="D343" s="167" t="s">
        <v>289</v>
      </c>
      <c r="E343" s="167" t="s">
        <v>167</v>
      </c>
      <c r="F343" s="167" t="s">
        <v>158</v>
      </c>
      <c r="G343" s="167" t="s">
        <v>228</v>
      </c>
      <c r="H343" s="167"/>
      <c r="I343" s="167"/>
      <c r="J343" s="167"/>
      <c r="K343" s="168" t="s">
        <v>507</v>
      </c>
      <c r="L343" s="224"/>
      <c r="M343" s="224"/>
      <c r="N343" s="224"/>
      <c r="O343" s="223">
        <f t="shared" si="127"/>
        <v>0</v>
      </c>
      <c r="P343" s="224"/>
      <c r="Q343" s="224"/>
      <c r="R343" s="224"/>
      <c r="S343" s="224"/>
      <c r="T343" s="224"/>
      <c r="U343" s="227"/>
      <c r="V343" s="230" t="e">
        <f t="shared" si="128"/>
        <v>#DIV/0!</v>
      </c>
      <c r="W343" s="224"/>
      <c r="X343" s="165"/>
      <c r="Y343" s="165"/>
    </row>
    <row r="344" spans="1:26" ht="22.5" customHeight="1" thickTop="1" thickBot="1">
      <c r="A344" s="166">
        <v>1</v>
      </c>
      <c r="B344" s="167" t="s">
        <v>156</v>
      </c>
      <c r="C344" s="167" t="s">
        <v>165</v>
      </c>
      <c r="D344" s="167" t="s">
        <v>289</v>
      </c>
      <c r="E344" s="167" t="s">
        <v>167</v>
      </c>
      <c r="F344" s="167" t="s">
        <v>158</v>
      </c>
      <c r="G344" s="167" t="s">
        <v>235</v>
      </c>
      <c r="H344" s="167"/>
      <c r="I344" s="167"/>
      <c r="J344" s="167"/>
      <c r="K344" s="168" t="s">
        <v>508</v>
      </c>
      <c r="L344" s="224"/>
      <c r="M344" s="224">
        <v>1627508965</v>
      </c>
      <c r="N344" s="224"/>
      <c r="O344" s="223">
        <f t="shared" si="127"/>
        <v>1627508965</v>
      </c>
      <c r="P344" s="224">
        <v>162750896</v>
      </c>
      <c r="Q344" s="224">
        <f>168183729+970805486</f>
        <v>1138989215</v>
      </c>
      <c r="R344" s="224">
        <v>325768854</v>
      </c>
      <c r="S344" s="224"/>
      <c r="T344" s="227">
        <v>1627508965</v>
      </c>
      <c r="U344" s="227">
        <v>1627508965</v>
      </c>
      <c r="V344" s="230">
        <f t="shared" si="128"/>
        <v>1</v>
      </c>
      <c r="W344" s="224"/>
      <c r="X344" s="165"/>
      <c r="Y344" s="165"/>
    </row>
    <row r="345" spans="1:26" ht="22.5" customHeight="1" thickTop="1" thickBot="1">
      <c r="A345" s="166">
        <v>1</v>
      </c>
      <c r="B345" s="167" t="s">
        <v>156</v>
      </c>
      <c r="C345" s="167" t="s">
        <v>165</v>
      </c>
      <c r="D345" s="167" t="s">
        <v>289</v>
      </c>
      <c r="E345" s="167" t="s">
        <v>167</v>
      </c>
      <c r="F345" s="167" t="s">
        <v>158</v>
      </c>
      <c r="G345" s="167" t="s">
        <v>177</v>
      </c>
      <c r="H345" s="167"/>
      <c r="I345" s="167"/>
      <c r="J345" s="167"/>
      <c r="K345" s="168" t="s">
        <v>509</v>
      </c>
      <c r="L345" s="224"/>
      <c r="M345" s="224"/>
      <c r="N345" s="224"/>
      <c r="O345" s="223">
        <f t="shared" si="127"/>
        <v>0</v>
      </c>
      <c r="P345" s="224"/>
      <c r="Q345" s="224"/>
      <c r="R345" s="224"/>
      <c r="S345" s="224"/>
      <c r="T345" s="227"/>
      <c r="U345" s="227"/>
      <c r="V345" s="230" t="e">
        <f t="shared" si="128"/>
        <v>#DIV/0!</v>
      </c>
      <c r="W345" s="224"/>
      <c r="X345" s="165"/>
      <c r="Y345" s="165"/>
    </row>
    <row r="346" spans="1:26" ht="22.5" customHeight="1" thickTop="1" thickBot="1">
      <c r="A346" s="166">
        <v>1</v>
      </c>
      <c r="B346" s="167" t="s">
        <v>156</v>
      </c>
      <c r="C346" s="167" t="s">
        <v>165</v>
      </c>
      <c r="D346" s="167" t="s">
        <v>289</v>
      </c>
      <c r="E346" s="167" t="s">
        <v>167</v>
      </c>
      <c r="F346" s="167" t="s">
        <v>158</v>
      </c>
      <c r="G346" s="167" t="s">
        <v>273</v>
      </c>
      <c r="H346" s="167"/>
      <c r="I346" s="167"/>
      <c r="J346" s="167"/>
      <c r="K346" s="168" t="s">
        <v>510</v>
      </c>
      <c r="L346" s="224"/>
      <c r="M346" s="224"/>
      <c r="N346" s="224"/>
      <c r="O346" s="223">
        <f t="shared" si="127"/>
        <v>0</v>
      </c>
      <c r="P346" s="224"/>
      <c r="Q346" s="224"/>
      <c r="R346" s="224"/>
      <c r="S346" s="224"/>
      <c r="T346" s="227"/>
      <c r="U346" s="227"/>
      <c r="V346" s="230" t="e">
        <f t="shared" si="128"/>
        <v>#DIV/0!</v>
      </c>
      <c r="W346" s="224"/>
      <c r="X346" s="165"/>
      <c r="Y346" s="165"/>
    </row>
    <row r="347" spans="1:26" ht="22.5" customHeight="1" thickTop="1" thickBot="1">
      <c r="A347" s="166">
        <v>1</v>
      </c>
      <c r="B347" s="167" t="s">
        <v>156</v>
      </c>
      <c r="C347" s="167" t="s">
        <v>165</v>
      </c>
      <c r="D347" s="167" t="s">
        <v>289</v>
      </c>
      <c r="E347" s="167" t="s">
        <v>167</v>
      </c>
      <c r="F347" s="167" t="s">
        <v>158</v>
      </c>
      <c r="G347" s="167" t="s">
        <v>277</v>
      </c>
      <c r="H347" s="167"/>
      <c r="I347" s="167"/>
      <c r="J347" s="167"/>
      <c r="K347" s="168" t="s">
        <v>511</v>
      </c>
      <c r="L347" s="224"/>
      <c r="M347" s="224">
        <v>930387417</v>
      </c>
      <c r="N347" s="224"/>
      <c r="O347" s="223">
        <f t="shared" si="127"/>
        <v>930387417</v>
      </c>
      <c r="P347" s="224">
        <v>309755898</v>
      </c>
      <c r="Q347" s="224">
        <v>527162818</v>
      </c>
      <c r="R347" s="224">
        <v>93468701</v>
      </c>
      <c r="S347" s="224"/>
      <c r="T347" s="227">
        <v>930387417</v>
      </c>
      <c r="U347" s="227">
        <v>930387417</v>
      </c>
      <c r="V347" s="230">
        <f t="shared" si="128"/>
        <v>1</v>
      </c>
      <c r="W347" s="224"/>
      <c r="X347" s="165"/>
      <c r="Y347" s="165"/>
    </row>
    <row r="348" spans="1:26" ht="22.5" customHeight="1" thickTop="1" thickBot="1">
      <c r="A348" s="166">
        <v>1</v>
      </c>
      <c r="B348" s="167" t="s">
        <v>156</v>
      </c>
      <c r="C348" s="167" t="s">
        <v>165</v>
      </c>
      <c r="D348" s="167" t="s">
        <v>289</v>
      </c>
      <c r="E348" s="167" t="s">
        <v>167</v>
      </c>
      <c r="F348" s="167" t="s">
        <v>158</v>
      </c>
      <c r="G348" s="167" t="s">
        <v>281</v>
      </c>
      <c r="H348" s="167"/>
      <c r="I348" s="167"/>
      <c r="J348" s="167"/>
      <c r="K348" s="168" t="s">
        <v>512</v>
      </c>
      <c r="L348" s="224"/>
      <c r="M348" s="224">
        <v>341915204</v>
      </c>
      <c r="N348" s="224"/>
      <c r="O348" s="223">
        <f t="shared" si="127"/>
        <v>341915204</v>
      </c>
      <c r="P348" s="224"/>
      <c r="Q348" s="224">
        <v>307565081</v>
      </c>
      <c r="R348" s="224">
        <v>34350123</v>
      </c>
      <c r="S348" s="224"/>
      <c r="T348" s="227">
        <v>341915204</v>
      </c>
      <c r="U348" s="227">
        <v>341915204</v>
      </c>
      <c r="V348" s="230">
        <f t="shared" si="128"/>
        <v>1</v>
      </c>
      <c r="W348" s="224"/>
      <c r="X348" s="165"/>
      <c r="Y348" s="165"/>
    </row>
    <row r="349" spans="1:26" ht="22.5" customHeight="1" thickTop="1" thickBot="1">
      <c r="A349" s="166">
        <v>1</v>
      </c>
      <c r="B349" s="167" t="s">
        <v>156</v>
      </c>
      <c r="C349" s="167" t="s">
        <v>165</v>
      </c>
      <c r="D349" s="167" t="s">
        <v>289</v>
      </c>
      <c r="E349" s="167" t="s">
        <v>167</v>
      </c>
      <c r="F349" s="167" t="s">
        <v>158</v>
      </c>
      <c r="G349" s="167" t="s">
        <v>285</v>
      </c>
      <c r="H349" s="167"/>
      <c r="I349" s="167"/>
      <c r="J349" s="167"/>
      <c r="K349" s="168" t="s">
        <v>513</v>
      </c>
      <c r="L349" s="224"/>
      <c r="M349" s="224">
        <v>675403058</v>
      </c>
      <c r="N349" s="224"/>
      <c r="O349" s="223">
        <f t="shared" si="127"/>
        <v>675403058</v>
      </c>
      <c r="P349" s="224"/>
      <c r="Q349" s="224">
        <v>600207191</v>
      </c>
      <c r="R349" s="224">
        <v>75195867</v>
      </c>
      <c r="S349" s="224"/>
      <c r="T349" s="227">
        <v>675403058</v>
      </c>
      <c r="U349" s="227">
        <v>675403058</v>
      </c>
      <c r="V349" s="230">
        <f t="shared" si="128"/>
        <v>1</v>
      </c>
      <c r="W349" s="224"/>
      <c r="X349" s="165"/>
      <c r="Y349" s="165"/>
    </row>
    <row r="350" spans="1:26" ht="22.5" customHeight="1" thickTop="1" thickBot="1">
      <c r="A350" s="166">
        <v>1</v>
      </c>
      <c r="B350" s="167" t="s">
        <v>156</v>
      </c>
      <c r="C350" s="167" t="s">
        <v>165</v>
      </c>
      <c r="D350" s="167" t="s">
        <v>289</v>
      </c>
      <c r="E350" s="167" t="s">
        <v>167</v>
      </c>
      <c r="F350" s="167" t="s">
        <v>158</v>
      </c>
      <c r="G350" s="167" t="s">
        <v>289</v>
      </c>
      <c r="H350" s="167"/>
      <c r="I350" s="167"/>
      <c r="J350" s="167"/>
      <c r="K350" s="168" t="s">
        <v>514</v>
      </c>
      <c r="L350" s="224"/>
      <c r="M350" s="224">
        <v>84811872</v>
      </c>
      <c r="N350" s="224"/>
      <c r="O350" s="223">
        <f t="shared" si="127"/>
        <v>84811872</v>
      </c>
      <c r="P350" s="224"/>
      <c r="Q350" s="224">
        <v>76296761</v>
      </c>
      <c r="R350" s="224">
        <v>8515111</v>
      </c>
      <c r="S350" s="224"/>
      <c r="T350" s="227">
        <v>84811872</v>
      </c>
      <c r="U350" s="227">
        <v>84811872</v>
      </c>
      <c r="V350" s="230">
        <f t="shared" si="128"/>
        <v>1</v>
      </c>
      <c r="W350" s="224"/>
      <c r="X350" s="165"/>
      <c r="Y350" s="165"/>
    </row>
    <row r="351" spans="1:26" ht="22.5" customHeight="1" thickTop="1" thickBot="1">
      <c r="A351" s="166">
        <v>1</v>
      </c>
      <c r="B351" s="167" t="s">
        <v>156</v>
      </c>
      <c r="C351" s="167" t="s">
        <v>165</v>
      </c>
      <c r="D351" s="167" t="s">
        <v>289</v>
      </c>
      <c r="E351" s="167" t="s">
        <v>167</v>
      </c>
      <c r="F351" s="167" t="s">
        <v>158</v>
      </c>
      <c r="G351" s="167" t="s">
        <v>411</v>
      </c>
      <c r="H351" s="167"/>
      <c r="I351" s="167"/>
      <c r="J351" s="167"/>
      <c r="K351" s="168" t="s">
        <v>515</v>
      </c>
      <c r="L351" s="224"/>
      <c r="M351" s="224">
        <v>32738349</v>
      </c>
      <c r="N351" s="224"/>
      <c r="O351" s="223">
        <f t="shared" si="127"/>
        <v>32738349</v>
      </c>
      <c r="P351" s="224"/>
      <c r="Q351" s="224">
        <v>29451419</v>
      </c>
      <c r="R351" s="224">
        <v>3286930</v>
      </c>
      <c r="S351" s="224"/>
      <c r="T351" s="227">
        <v>32738349</v>
      </c>
      <c r="U351" s="227">
        <v>32738349</v>
      </c>
      <c r="V351" s="230">
        <f t="shared" si="128"/>
        <v>1</v>
      </c>
      <c r="W351" s="224"/>
      <c r="X351" s="165"/>
      <c r="Y351" s="165"/>
    </row>
    <row r="352" spans="1:26" ht="22.5" customHeight="1" thickTop="1" thickBot="1">
      <c r="A352" s="166">
        <v>1</v>
      </c>
      <c r="B352" s="167" t="s">
        <v>156</v>
      </c>
      <c r="C352" s="167" t="s">
        <v>165</v>
      </c>
      <c r="D352" s="167" t="s">
        <v>289</v>
      </c>
      <c r="E352" s="167" t="s">
        <v>167</v>
      </c>
      <c r="F352" s="167" t="s">
        <v>158</v>
      </c>
      <c r="G352" s="167" t="s">
        <v>413</v>
      </c>
      <c r="H352" s="167"/>
      <c r="I352" s="167"/>
      <c r="J352" s="167"/>
      <c r="K352" s="168" t="s">
        <v>516</v>
      </c>
      <c r="L352" s="224"/>
      <c r="M352" s="224"/>
      <c r="N352" s="224"/>
      <c r="O352" s="223">
        <f t="shared" si="127"/>
        <v>0</v>
      </c>
      <c r="P352" s="224"/>
      <c r="Q352" s="224"/>
      <c r="R352" s="224"/>
      <c r="S352" s="224"/>
      <c r="T352" s="227"/>
      <c r="U352" s="227"/>
      <c r="V352" s="230" t="e">
        <f t="shared" si="128"/>
        <v>#DIV/0!</v>
      </c>
      <c r="W352" s="224"/>
      <c r="X352" s="165"/>
      <c r="Y352" s="165"/>
    </row>
    <row r="353" spans="1:25" ht="22.5" customHeight="1" thickTop="1" thickBot="1">
      <c r="A353" s="166">
        <v>1</v>
      </c>
      <c r="B353" s="167" t="s">
        <v>156</v>
      </c>
      <c r="C353" s="167" t="s">
        <v>165</v>
      </c>
      <c r="D353" s="167" t="s">
        <v>289</v>
      </c>
      <c r="E353" s="167" t="s">
        <v>167</v>
      </c>
      <c r="F353" s="167" t="s">
        <v>158</v>
      </c>
      <c r="G353" s="167" t="s">
        <v>242</v>
      </c>
      <c r="H353" s="167"/>
      <c r="I353" s="167"/>
      <c r="J353" s="167"/>
      <c r="K353" s="168" t="s">
        <v>517</v>
      </c>
      <c r="L353" s="224"/>
      <c r="M353" s="224"/>
      <c r="N353" s="224"/>
      <c r="O353" s="223">
        <f t="shared" si="127"/>
        <v>0</v>
      </c>
      <c r="P353" s="224"/>
      <c r="Q353" s="224"/>
      <c r="R353" s="224"/>
      <c r="S353" s="224"/>
      <c r="T353" s="227"/>
      <c r="U353" s="227"/>
      <c r="V353" s="230" t="e">
        <f t="shared" si="128"/>
        <v>#DIV/0!</v>
      </c>
      <c r="W353" s="224"/>
      <c r="X353" s="165"/>
      <c r="Y353" s="165"/>
    </row>
    <row r="354" spans="1:25" ht="22.5" customHeight="1" thickTop="1" thickBot="1">
      <c r="A354" s="166">
        <v>1</v>
      </c>
      <c r="B354" s="167" t="s">
        <v>156</v>
      </c>
      <c r="C354" s="167" t="s">
        <v>165</v>
      </c>
      <c r="D354" s="167" t="s">
        <v>289</v>
      </c>
      <c r="E354" s="167" t="s">
        <v>167</v>
      </c>
      <c r="F354" s="167" t="s">
        <v>158</v>
      </c>
      <c r="G354" s="167" t="s">
        <v>300</v>
      </c>
      <c r="H354" s="167"/>
      <c r="I354" s="167"/>
      <c r="J354" s="167"/>
      <c r="K354" s="168" t="s">
        <v>518</v>
      </c>
      <c r="L354" s="224"/>
      <c r="M354" s="224"/>
      <c r="N354" s="224"/>
      <c r="O354" s="223">
        <f t="shared" si="127"/>
        <v>0</v>
      </c>
      <c r="P354" s="224"/>
      <c r="Q354" s="224"/>
      <c r="R354" s="224"/>
      <c r="S354" s="224"/>
      <c r="T354" s="227"/>
      <c r="U354" s="227"/>
      <c r="V354" s="230" t="e">
        <f t="shared" si="128"/>
        <v>#DIV/0!</v>
      </c>
      <c r="W354" s="224"/>
      <c r="X354" s="165"/>
      <c r="Y354" s="165"/>
    </row>
    <row r="355" spans="1:25" ht="22.5" customHeight="1" thickTop="1" thickBot="1">
      <c r="A355" s="166">
        <v>1</v>
      </c>
      <c r="B355" s="167" t="s">
        <v>156</v>
      </c>
      <c r="C355" s="167" t="s">
        <v>165</v>
      </c>
      <c r="D355" s="167" t="s">
        <v>289</v>
      </c>
      <c r="E355" s="167" t="s">
        <v>167</v>
      </c>
      <c r="F355" s="167" t="s">
        <v>158</v>
      </c>
      <c r="G355" s="167" t="s">
        <v>417</v>
      </c>
      <c r="H355" s="167"/>
      <c r="I355" s="167"/>
      <c r="J355" s="167"/>
      <c r="K355" s="168" t="s">
        <v>519</v>
      </c>
      <c r="L355" s="224"/>
      <c r="M355" s="224"/>
      <c r="N355" s="224"/>
      <c r="O355" s="223">
        <f t="shared" si="127"/>
        <v>0</v>
      </c>
      <c r="P355" s="224"/>
      <c r="Q355" s="224"/>
      <c r="R355" s="224"/>
      <c r="S355" s="224"/>
      <c r="T355" s="227"/>
      <c r="U355" s="227"/>
      <c r="V355" s="230" t="e">
        <f t="shared" si="128"/>
        <v>#DIV/0!</v>
      </c>
      <c r="W355" s="224"/>
      <c r="X355" s="165"/>
      <c r="Y355" s="165"/>
    </row>
    <row r="356" spans="1:25" ht="22.5" customHeight="1" thickTop="1" thickBot="1">
      <c r="A356" s="166">
        <v>1</v>
      </c>
      <c r="B356" s="167" t="s">
        <v>156</v>
      </c>
      <c r="C356" s="167" t="s">
        <v>165</v>
      </c>
      <c r="D356" s="167" t="s">
        <v>289</v>
      </c>
      <c r="E356" s="167" t="s">
        <v>167</v>
      </c>
      <c r="F356" s="167" t="s">
        <v>158</v>
      </c>
      <c r="G356" s="167" t="s">
        <v>419</v>
      </c>
      <c r="H356" s="167"/>
      <c r="I356" s="167"/>
      <c r="J356" s="167"/>
      <c r="K356" s="168" t="s">
        <v>520</v>
      </c>
      <c r="L356" s="224"/>
      <c r="M356" s="224">
        <v>4126686566</v>
      </c>
      <c r="N356" s="224"/>
      <c r="O356" s="223">
        <f t="shared" si="127"/>
        <v>4126686566</v>
      </c>
      <c r="P356" s="224">
        <v>3259181969</v>
      </c>
      <c r="Q356" s="224">
        <v>432329071</v>
      </c>
      <c r="R356" s="224">
        <v>435175526</v>
      </c>
      <c r="S356" s="224"/>
      <c r="T356" s="227">
        <v>4126686566</v>
      </c>
      <c r="U356" s="227">
        <v>4126686566</v>
      </c>
      <c r="V356" s="230">
        <f t="shared" si="128"/>
        <v>1</v>
      </c>
      <c r="W356" s="224"/>
      <c r="X356" s="165"/>
      <c r="Y356" s="165"/>
    </row>
    <row r="357" spans="1:25" ht="22.5" customHeight="1" thickTop="1" thickBot="1">
      <c r="A357" s="166">
        <v>1</v>
      </c>
      <c r="B357" s="167" t="s">
        <v>156</v>
      </c>
      <c r="C357" s="167" t="s">
        <v>165</v>
      </c>
      <c r="D357" s="167" t="s">
        <v>289</v>
      </c>
      <c r="E357" s="167" t="s">
        <v>167</v>
      </c>
      <c r="F357" s="167" t="s">
        <v>158</v>
      </c>
      <c r="G357" s="167" t="s">
        <v>421</v>
      </c>
      <c r="H357" s="167"/>
      <c r="I357" s="167"/>
      <c r="J357" s="167"/>
      <c r="K357" s="168" t="s">
        <v>521</v>
      </c>
      <c r="L357" s="224"/>
      <c r="M357" s="224"/>
      <c r="N357" s="224"/>
      <c r="O357" s="223">
        <f t="shared" si="127"/>
        <v>0</v>
      </c>
      <c r="P357" s="224"/>
      <c r="Q357" s="224"/>
      <c r="R357" s="224"/>
      <c r="S357" s="224"/>
      <c r="T357" s="224"/>
      <c r="U357" s="227"/>
      <c r="V357" s="230" t="e">
        <f t="shared" si="128"/>
        <v>#DIV/0!</v>
      </c>
      <c r="W357" s="224"/>
      <c r="X357" s="165"/>
      <c r="Y357" s="165"/>
    </row>
    <row r="358" spans="1:25" ht="22.5" customHeight="1" thickTop="1" thickBot="1">
      <c r="A358" s="166">
        <v>1</v>
      </c>
      <c r="B358" s="167" t="s">
        <v>156</v>
      </c>
      <c r="C358" s="167" t="s">
        <v>165</v>
      </c>
      <c r="D358" s="167" t="s">
        <v>289</v>
      </c>
      <c r="E358" s="167" t="s">
        <v>167</v>
      </c>
      <c r="F358" s="167" t="s">
        <v>158</v>
      </c>
      <c r="G358" s="167" t="s">
        <v>423</v>
      </c>
      <c r="H358" s="167"/>
      <c r="I358" s="167"/>
      <c r="J358" s="167"/>
      <c r="K358" s="168" t="s">
        <v>522</v>
      </c>
      <c r="L358" s="224"/>
      <c r="M358" s="224"/>
      <c r="N358" s="224"/>
      <c r="O358" s="223">
        <f t="shared" si="127"/>
        <v>0</v>
      </c>
      <c r="P358" s="224"/>
      <c r="Q358" s="224"/>
      <c r="R358" s="224"/>
      <c r="S358" s="224"/>
      <c r="T358" s="224"/>
      <c r="U358" s="227"/>
      <c r="V358" s="230" t="e">
        <f t="shared" si="128"/>
        <v>#DIV/0!</v>
      </c>
      <c r="W358" s="224"/>
      <c r="X358" s="165"/>
      <c r="Y358" s="165"/>
    </row>
    <row r="359" spans="1:25" ht="22.5" customHeight="1" thickTop="1" thickBot="1">
      <c r="A359" s="166">
        <v>1</v>
      </c>
      <c r="B359" s="167" t="s">
        <v>156</v>
      </c>
      <c r="C359" s="167" t="s">
        <v>165</v>
      </c>
      <c r="D359" s="167" t="s">
        <v>289</v>
      </c>
      <c r="E359" s="167" t="s">
        <v>167</v>
      </c>
      <c r="F359" s="167" t="s">
        <v>158</v>
      </c>
      <c r="G359" s="167" t="s">
        <v>425</v>
      </c>
      <c r="H359" s="167"/>
      <c r="I359" s="167"/>
      <c r="J359" s="167"/>
      <c r="K359" s="168" t="s">
        <v>523</v>
      </c>
      <c r="L359" s="224"/>
      <c r="M359" s="224"/>
      <c r="N359" s="224"/>
      <c r="O359" s="223">
        <f t="shared" si="127"/>
        <v>0</v>
      </c>
      <c r="P359" s="224"/>
      <c r="Q359" s="224"/>
      <c r="R359" s="224"/>
      <c r="S359" s="224"/>
      <c r="T359" s="224"/>
      <c r="U359" s="227"/>
      <c r="V359" s="230" t="e">
        <f t="shared" si="128"/>
        <v>#DIV/0!</v>
      </c>
      <c r="W359" s="224"/>
      <c r="X359" s="165"/>
      <c r="Y359" s="165"/>
    </row>
    <row r="360" spans="1:25" ht="22.5" customHeight="1" thickTop="1" thickBot="1">
      <c r="A360" s="166">
        <v>1</v>
      </c>
      <c r="B360" s="167" t="s">
        <v>156</v>
      </c>
      <c r="C360" s="167" t="s">
        <v>165</v>
      </c>
      <c r="D360" s="167" t="s">
        <v>289</v>
      </c>
      <c r="E360" s="167" t="s">
        <v>167</v>
      </c>
      <c r="F360" s="167" t="s">
        <v>158</v>
      </c>
      <c r="G360" s="167" t="s">
        <v>427</v>
      </c>
      <c r="H360" s="167"/>
      <c r="I360" s="167"/>
      <c r="J360" s="167"/>
      <c r="K360" s="168" t="s">
        <v>524</v>
      </c>
      <c r="L360" s="224"/>
      <c r="M360" s="224"/>
      <c r="N360" s="224"/>
      <c r="O360" s="223">
        <f t="shared" si="127"/>
        <v>0</v>
      </c>
      <c r="P360" s="224"/>
      <c r="Q360" s="224"/>
      <c r="R360" s="224"/>
      <c r="S360" s="224"/>
      <c r="T360" s="224"/>
      <c r="U360" s="227"/>
      <c r="V360" s="230" t="e">
        <f t="shared" si="128"/>
        <v>#DIV/0!</v>
      </c>
      <c r="W360" s="224"/>
      <c r="X360" s="165"/>
      <c r="Y360" s="165"/>
    </row>
    <row r="361" spans="1:25" ht="22.5" customHeight="1" thickTop="1" thickBot="1">
      <c r="A361" s="166">
        <v>1</v>
      </c>
      <c r="B361" s="167" t="s">
        <v>156</v>
      </c>
      <c r="C361" s="167" t="s">
        <v>165</v>
      </c>
      <c r="D361" s="167" t="s">
        <v>289</v>
      </c>
      <c r="E361" s="167" t="s">
        <v>167</v>
      </c>
      <c r="F361" s="167" t="s">
        <v>158</v>
      </c>
      <c r="G361" s="167" t="s">
        <v>429</v>
      </c>
      <c r="H361" s="167"/>
      <c r="I361" s="167"/>
      <c r="J361" s="167"/>
      <c r="K361" s="168" t="s">
        <v>525</v>
      </c>
      <c r="L361" s="224"/>
      <c r="M361" s="224"/>
      <c r="N361" s="224"/>
      <c r="O361" s="223">
        <f t="shared" si="127"/>
        <v>0</v>
      </c>
      <c r="P361" s="224"/>
      <c r="Q361" s="224"/>
      <c r="R361" s="224"/>
      <c r="S361" s="224"/>
      <c r="T361" s="224"/>
      <c r="U361" s="227"/>
      <c r="V361" s="230" t="e">
        <f t="shared" si="128"/>
        <v>#DIV/0!</v>
      </c>
      <c r="W361" s="224"/>
      <c r="X361" s="165"/>
      <c r="Y361" s="165"/>
    </row>
    <row r="362" spans="1:25" ht="22.5" customHeight="1" thickTop="1" thickBot="1">
      <c r="A362" s="166">
        <v>1</v>
      </c>
      <c r="B362" s="167" t="s">
        <v>156</v>
      </c>
      <c r="C362" s="167" t="s">
        <v>165</v>
      </c>
      <c r="D362" s="167" t="s">
        <v>289</v>
      </c>
      <c r="E362" s="167" t="s">
        <v>167</v>
      </c>
      <c r="F362" s="167" t="s">
        <v>158</v>
      </c>
      <c r="G362" s="167" t="s">
        <v>246</v>
      </c>
      <c r="H362" s="167"/>
      <c r="I362" s="167"/>
      <c r="J362" s="167"/>
      <c r="K362" s="168" t="s">
        <v>526</v>
      </c>
      <c r="L362" s="224"/>
      <c r="M362" s="224"/>
      <c r="N362" s="224"/>
      <c r="O362" s="223">
        <f t="shared" si="127"/>
        <v>0</v>
      </c>
      <c r="P362" s="224"/>
      <c r="Q362" s="224"/>
      <c r="R362" s="224"/>
      <c r="S362" s="224"/>
      <c r="T362" s="224"/>
      <c r="U362" s="227"/>
      <c r="V362" s="230" t="e">
        <f t="shared" si="128"/>
        <v>#DIV/0!</v>
      </c>
      <c r="W362" s="224"/>
      <c r="X362" s="165"/>
      <c r="Y362" s="165"/>
    </row>
    <row r="363" spans="1:25" ht="22.5" customHeight="1" thickTop="1" thickBot="1">
      <c r="A363" s="166">
        <v>1</v>
      </c>
      <c r="B363" s="167" t="s">
        <v>156</v>
      </c>
      <c r="C363" s="167" t="s">
        <v>165</v>
      </c>
      <c r="D363" s="167" t="s">
        <v>289</v>
      </c>
      <c r="E363" s="167" t="s">
        <v>167</v>
      </c>
      <c r="F363" s="167" t="s">
        <v>158</v>
      </c>
      <c r="G363" s="167" t="s">
        <v>432</v>
      </c>
      <c r="H363" s="167"/>
      <c r="I363" s="167"/>
      <c r="J363" s="167"/>
      <c r="K363" s="168" t="s">
        <v>527</v>
      </c>
      <c r="L363" s="224"/>
      <c r="M363" s="224"/>
      <c r="N363" s="224"/>
      <c r="O363" s="223">
        <f t="shared" si="127"/>
        <v>0</v>
      </c>
      <c r="P363" s="224"/>
      <c r="Q363" s="224"/>
      <c r="R363" s="224"/>
      <c r="S363" s="224"/>
      <c r="T363" s="224"/>
      <c r="U363" s="227"/>
      <c r="V363" s="230" t="e">
        <f t="shared" si="128"/>
        <v>#DIV/0!</v>
      </c>
      <c r="W363" s="224"/>
      <c r="X363" s="165"/>
      <c r="Y363" s="165"/>
    </row>
    <row r="364" spans="1:25" ht="22.5" customHeight="1" thickTop="1" thickBot="1">
      <c r="A364" s="166">
        <v>1</v>
      </c>
      <c r="B364" s="167" t="s">
        <v>156</v>
      </c>
      <c r="C364" s="167" t="s">
        <v>165</v>
      </c>
      <c r="D364" s="167" t="s">
        <v>289</v>
      </c>
      <c r="E364" s="167" t="s">
        <v>167</v>
      </c>
      <c r="F364" s="167" t="s">
        <v>158</v>
      </c>
      <c r="G364" s="167" t="s">
        <v>434</v>
      </c>
      <c r="H364" s="167"/>
      <c r="I364" s="167"/>
      <c r="J364" s="167"/>
      <c r="K364" s="168" t="s">
        <v>528</v>
      </c>
      <c r="L364" s="224"/>
      <c r="M364" s="224"/>
      <c r="N364" s="224"/>
      <c r="O364" s="223">
        <f t="shared" si="127"/>
        <v>0</v>
      </c>
      <c r="P364" s="224"/>
      <c r="Q364" s="224"/>
      <c r="R364" s="224"/>
      <c r="S364" s="224"/>
      <c r="T364" s="224"/>
      <c r="U364" s="227"/>
      <c r="V364" s="230" t="e">
        <f t="shared" si="128"/>
        <v>#DIV/0!</v>
      </c>
      <c r="W364" s="224"/>
      <c r="X364" s="165"/>
      <c r="Y364" s="165"/>
    </row>
    <row r="365" spans="1:25" ht="22.5" customHeight="1" thickTop="1" thickBot="1">
      <c r="A365" s="166">
        <v>1</v>
      </c>
      <c r="B365" s="167" t="s">
        <v>156</v>
      </c>
      <c r="C365" s="167" t="s">
        <v>165</v>
      </c>
      <c r="D365" s="167" t="s">
        <v>289</v>
      </c>
      <c r="E365" s="167" t="s">
        <v>167</v>
      </c>
      <c r="F365" s="167" t="s">
        <v>158</v>
      </c>
      <c r="G365" s="167" t="s">
        <v>436</v>
      </c>
      <c r="H365" s="167"/>
      <c r="I365" s="167"/>
      <c r="J365" s="167"/>
      <c r="K365" s="168" t="s">
        <v>529</v>
      </c>
      <c r="L365" s="224"/>
      <c r="M365" s="224"/>
      <c r="N365" s="224"/>
      <c r="O365" s="223">
        <f t="shared" si="127"/>
        <v>0</v>
      </c>
      <c r="P365" s="224"/>
      <c r="Q365" s="224"/>
      <c r="R365" s="224"/>
      <c r="S365" s="224"/>
      <c r="T365" s="224"/>
      <c r="U365" s="227"/>
      <c r="V365" s="230" t="e">
        <f t="shared" si="128"/>
        <v>#DIV/0!</v>
      </c>
      <c r="W365" s="224"/>
      <c r="X365" s="165"/>
      <c r="Y365" s="165"/>
    </row>
    <row r="366" spans="1:25" ht="22.5" customHeight="1" thickTop="1" thickBot="1">
      <c r="A366" s="166">
        <v>1</v>
      </c>
      <c r="B366" s="167" t="s">
        <v>156</v>
      </c>
      <c r="C366" s="167" t="s">
        <v>165</v>
      </c>
      <c r="D366" s="167" t="s">
        <v>289</v>
      </c>
      <c r="E366" s="167" t="s">
        <v>167</v>
      </c>
      <c r="F366" s="167" t="s">
        <v>158</v>
      </c>
      <c r="G366" s="167" t="s">
        <v>438</v>
      </c>
      <c r="H366" s="167"/>
      <c r="I366" s="167"/>
      <c r="J366" s="167"/>
      <c r="K366" s="168" t="s">
        <v>530</v>
      </c>
      <c r="L366" s="224"/>
      <c r="M366" s="224"/>
      <c r="N366" s="224"/>
      <c r="O366" s="223">
        <f t="shared" si="127"/>
        <v>0</v>
      </c>
      <c r="P366" s="224"/>
      <c r="Q366" s="224"/>
      <c r="R366" s="224"/>
      <c r="S366" s="224"/>
      <c r="T366" s="224"/>
      <c r="U366" s="227"/>
      <c r="V366" s="230" t="e">
        <f t="shared" si="128"/>
        <v>#DIV/0!</v>
      </c>
      <c r="W366" s="224"/>
      <c r="X366" s="165"/>
      <c r="Y366" s="165"/>
    </row>
    <row r="367" spans="1:25" ht="22.5" customHeight="1" thickTop="1" thickBot="1">
      <c r="A367" s="166">
        <v>1</v>
      </c>
      <c r="B367" s="167" t="s">
        <v>156</v>
      </c>
      <c r="C367" s="167" t="s">
        <v>165</v>
      </c>
      <c r="D367" s="167" t="s">
        <v>289</v>
      </c>
      <c r="E367" s="167" t="s">
        <v>167</v>
      </c>
      <c r="F367" s="167" t="s">
        <v>158</v>
      </c>
      <c r="G367" s="167" t="s">
        <v>440</v>
      </c>
      <c r="H367" s="167"/>
      <c r="I367" s="167"/>
      <c r="J367" s="167"/>
      <c r="K367" s="168" t="s">
        <v>531</v>
      </c>
      <c r="L367" s="224"/>
      <c r="M367" s="224"/>
      <c r="N367" s="224"/>
      <c r="O367" s="223">
        <f t="shared" si="127"/>
        <v>0</v>
      </c>
      <c r="P367" s="224"/>
      <c r="Q367" s="224"/>
      <c r="R367" s="224"/>
      <c r="S367" s="224"/>
      <c r="T367" s="224"/>
      <c r="U367" s="227"/>
      <c r="V367" s="230" t="e">
        <f t="shared" si="128"/>
        <v>#DIV/0!</v>
      </c>
      <c r="W367" s="224"/>
      <c r="X367" s="165"/>
      <c r="Y367" s="165"/>
    </row>
    <row r="368" spans="1:25" ht="22.5" customHeight="1" thickTop="1" thickBot="1">
      <c r="A368" s="166">
        <v>1</v>
      </c>
      <c r="B368" s="167" t="s">
        <v>156</v>
      </c>
      <c r="C368" s="167" t="s">
        <v>165</v>
      </c>
      <c r="D368" s="167" t="s">
        <v>289</v>
      </c>
      <c r="E368" s="167" t="s">
        <v>167</v>
      </c>
      <c r="F368" s="167" t="s">
        <v>158</v>
      </c>
      <c r="G368" s="167" t="s">
        <v>442</v>
      </c>
      <c r="H368" s="167"/>
      <c r="I368" s="167"/>
      <c r="J368" s="167"/>
      <c r="K368" s="168" t="s">
        <v>532</v>
      </c>
      <c r="L368" s="224"/>
      <c r="M368" s="224"/>
      <c r="N368" s="224"/>
      <c r="O368" s="223">
        <f t="shared" si="127"/>
        <v>0</v>
      </c>
      <c r="P368" s="224"/>
      <c r="Q368" s="224"/>
      <c r="R368" s="224"/>
      <c r="S368" s="224"/>
      <c r="T368" s="224"/>
      <c r="U368" s="227"/>
      <c r="V368" s="230" t="e">
        <f t="shared" si="128"/>
        <v>#DIV/0!</v>
      </c>
      <c r="W368" s="224"/>
      <c r="X368" s="165"/>
      <c r="Y368" s="165"/>
    </row>
    <row r="369" spans="1:26" ht="22.5" customHeight="1" thickTop="1" thickBot="1">
      <c r="A369" s="166">
        <v>1</v>
      </c>
      <c r="B369" s="167" t="s">
        <v>156</v>
      </c>
      <c r="C369" s="167" t="s">
        <v>165</v>
      </c>
      <c r="D369" s="167" t="s">
        <v>289</v>
      </c>
      <c r="E369" s="167" t="s">
        <v>167</v>
      </c>
      <c r="F369" s="167" t="s">
        <v>158</v>
      </c>
      <c r="G369" s="167" t="s">
        <v>444</v>
      </c>
      <c r="H369" s="167"/>
      <c r="I369" s="167"/>
      <c r="J369" s="167"/>
      <c r="K369" s="168" t="s">
        <v>533</v>
      </c>
      <c r="L369" s="224"/>
      <c r="M369" s="224"/>
      <c r="N369" s="224"/>
      <c r="O369" s="223">
        <f t="shared" si="127"/>
        <v>0</v>
      </c>
      <c r="P369" s="224"/>
      <c r="Q369" s="224"/>
      <c r="R369" s="224"/>
      <c r="S369" s="224"/>
      <c r="T369" s="224"/>
      <c r="U369" s="227"/>
      <c r="V369" s="230" t="e">
        <f t="shared" si="128"/>
        <v>#DIV/0!</v>
      </c>
      <c r="W369" s="224"/>
      <c r="X369" s="165"/>
      <c r="Y369" s="165"/>
    </row>
    <row r="370" spans="1:26" ht="22.5" customHeight="1" thickTop="1" thickBot="1">
      <c r="A370" s="166">
        <v>1</v>
      </c>
      <c r="B370" s="167" t="s">
        <v>156</v>
      </c>
      <c r="C370" s="167" t="s">
        <v>165</v>
      </c>
      <c r="D370" s="167" t="s">
        <v>289</v>
      </c>
      <c r="E370" s="167" t="s">
        <v>167</v>
      </c>
      <c r="F370" s="167" t="s">
        <v>158</v>
      </c>
      <c r="G370" s="167" t="s">
        <v>446</v>
      </c>
      <c r="H370" s="167"/>
      <c r="I370" s="167"/>
      <c r="J370" s="167"/>
      <c r="K370" s="168" t="s">
        <v>534</v>
      </c>
      <c r="L370" s="224"/>
      <c r="M370" s="224"/>
      <c r="N370" s="224"/>
      <c r="O370" s="223">
        <f t="shared" si="127"/>
        <v>0</v>
      </c>
      <c r="P370" s="224"/>
      <c r="Q370" s="224"/>
      <c r="R370" s="224"/>
      <c r="S370" s="224"/>
      <c r="T370" s="224"/>
      <c r="U370" s="227"/>
      <c r="V370" s="230" t="e">
        <f t="shared" si="128"/>
        <v>#DIV/0!</v>
      </c>
      <c r="W370" s="224"/>
      <c r="X370" s="165"/>
      <c r="Y370" s="165"/>
    </row>
    <row r="371" spans="1:26" ht="22.5" customHeight="1" thickTop="1" thickBot="1">
      <c r="A371" s="166">
        <v>1</v>
      </c>
      <c r="B371" s="167" t="s">
        <v>156</v>
      </c>
      <c r="C371" s="167" t="s">
        <v>165</v>
      </c>
      <c r="D371" s="167" t="s">
        <v>289</v>
      </c>
      <c r="E371" s="167" t="s">
        <v>167</v>
      </c>
      <c r="F371" s="167" t="s">
        <v>158</v>
      </c>
      <c r="G371" s="167" t="s">
        <v>535</v>
      </c>
      <c r="H371" s="167"/>
      <c r="I371" s="167"/>
      <c r="J371" s="167"/>
      <c r="K371" s="168" t="s">
        <v>536</v>
      </c>
      <c r="L371" s="224"/>
      <c r="M371" s="224"/>
      <c r="N371" s="224"/>
      <c r="O371" s="223">
        <f t="shared" si="127"/>
        <v>0</v>
      </c>
      <c r="P371" s="224"/>
      <c r="Q371" s="224"/>
      <c r="R371" s="224"/>
      <c r="S371" s="224"/>
      <c r="T371" s="224"/>
      <c r="U371" s="227"/>
      <c r="V371" s="230" t="e">
        <f t="shared" si="128"/>
        <v>#DIV/0!</v>
      </c>
      <c r="W371" s="224"/>
      <c r="X371" s="165"/>
      <c r="Y371" s="165"/>
    </row>
    <row r="372" spans="1:26" ht="22.5" customHeight="1" thickTop="1" thickBot="1">
      <c r="A372" s="158">
        <v>1</v>
      </c>
      <c r="B372" s="159" t="s">
        <v>156</v>
      </c>
      <c r="C372" s="159" t="s">
        <v>165</v>
      </c>
      <c r="D372" s="159" t="s">
        <v>289</v>
      </c>
      <c r="E372" s="159" t="s">
        <v>167</v>
      </c>
      <c r="F372" s="159" t="s">
        <v>167</v>
      </c>
      <c r="G372" s="159"/>
      <c r="H372" s="159"/>
      <c r="I372" s="159"/>
      <c r="J372" s="159"/>
      <c r="K372" s="160" t="s">
        <v>537</v>
      </c>
      <c r="L372" s="220">
        <f>SUM(L373:L403)</f>
        <v>0</v>
      </c>
      <c r="M372" s="220">
        <f t="shared" ref="M372:U372" si="133">SUM(M373:M403)</f>
        <v>0</v>
      </c>
      <c r="N372" s="220">
        <f t="shared" si="133"/>
        <v>0</v>
      </c>
      <c r="O372" s="220">
        <f t="shared" si="127"/>
        <v>0</v>
      </c>
      <c r="P372" s="220">
        <f t="shared" si="133"/>
        <v>0</v>
      </c>
      <c r="Q372" s="220">
        <f t="shared" si="133"/>
        <v>0</v>
      </c>
      <c r="R372" s="220">
        <f t="shared" si="133"/>
        <v>0</v>
      </c>
      <c r="S372" s="220">
        <f t="shared" si="133"/>
        <v>0</v>
      </c>
      <c r="T372" s="220">
        <f t="shared" si="133"/>
        <v>0</v>
      </c>
      <c r="U372" s="221">
        <f t="shared" si="133"/>
        <v>0</v>
      </c>
      <c r="V372" s="222" t="e">
        <f t="shared" si="128"/>
        <v>#DIV/0!</v>
      </c>
      <c r="W372" s="220"/>
      <c r="X372" s="161"/>
      <c r="Y372" s="161"/>
      <c r="Z372" s="172"/>
    </row>
    <row r="373" spans="1:26" ht="22.5" customHeight="1" thickTop="1" thickBot="1">
      <c r="A373" s="166">
        <v>1</v>
      </c>
      <c r="B373" s="167" t="s">
        <v>156</v>
      </c>
      <c r="C373" s="167" t="s">
        <v>165</v>
      </c>
      <c r="D373" s="167" t="s">
        <v>289</v>
      </c>
      <c r="E373" s="167" t="s">
        <v>167</v>
      </c>
      <c r="F373" s="167" t="s">
        <v>167</v>
      </c>
      <c r="G373" s="167" t="s">
        <v>158</v>
      </c>
      <c r="H373" s="167"/>
      <c r="I373" s="167"/>
      <c r="J373" s="167"/>
      <c r="K373" s="168" t="s">
        <v>538</v>
      </c>
      <c r="L373" s="224"/>
      <c r="M373" s="224"/>
      <c r="N373" s="224"/>
      <c r="O373" s="223">
        <f t="shared" si="127"/>
        <v>0</v>
      </c>
      <c r="P373" s="224"/>
      <c r="Q373" s="224"/>
      <c r="R373" s="224"/>
      <c r="S373" s="224"/>
      <c r="T373" s="224"/>
      <c r="U373" s="227"/>
      <c r="V373" s="230" t="e">
        <f t="shared" si="128"/>
        <v>#DIV/0!</v>
      </c>
      <c r="W373" s="224"/>
      <c r="X373" s="165"/>
      <c r="Y373" s="165"/>
    </row>
    <row r="374" spans="1:26" ht="22.5" customHeight="1" thickTop="1" thickBot="1">
      <c r="A374" s="166">
        <v>1</v>
      </c>
      <c r="B374" s="167" t="s">
        <v>156</v>
      </c>
      <c r="C374" s="167" t="s">
        <v>165</v>
      </c>
      <c r="D374" s="167" t="s">
        <v>289</v>
      </c>
      <c r="E374" s="167" t="s">
        <v>167</v>
      </c>
      <c r="F374" s="167" t="s">
        <v>167</v>
      </c>
      <c r="G374" s="167" t="s">
        <v>167</v>
      </c>
      <c r="H374" s="167"/>
      <c r="I374" s="167"/>
      <c r="J374" s="167"/>
      <c r="K374" s="168" t="s">
        <v>539</v>
      </c>
      <c r="L374" s="224"/>
      <c r="M374" s="224"/>
      <c r="N374" s="224"/>
      <c r="O374" s="223">
        <f t="shared" si="127"/>
        <v>0</v>
      </c>
      <c r="P374" s="224"/>
      <c r="Q374" s="224"/>
      <c r="R374" s="224"/>
      <c r="S374" s="224"/>
      <c r="T374" s="224"/>
      <c r="U374" s="227"/>
      <c r="V374" s="230" t="e">
        <f t="shared" si="128"/>
        <v>#DIV/0!</v>
      </c>
      <c r="W374" s="224"/>
      <c r="X374" s="165"/>
      <c r="Y374" s="165"/>
    </row>
    <row r="375" spans="1:26" ht="22.5" customHeight="1" thickTop="1" thickBot="1">
      <c r="A375" s="166">
        <v>1</v>
      </c>
      <c r="B375" s="167" t="s">
        <v>156</v>
      </c>
      <c r="C375" s="167" t="s">
        <v>165</v>
      </c>
      <c r="D375" s="167" t="s">
        <v>289</v>
      </c>
      <c r="E375" s="167" t="s">
        <v>167</v>
      </c>
      <c r="F375" s="167" t="s">
        <v>167</v>
      </c>
      <c r="G375" s="167" t="s">
        <v>228</v>
      </c>
      <c r="H375" s="167"/>
      <c r="I375" s="167"/>
      <c r="J375" s="167"/>
      <c r="K375" s="168" t="s">
        <v>540</v>
      </c>
      <c r="L375" s="224"/>
      <c r="M375" s="224"/>
      <c r="N375" s="224"/>
      <c r="O375" s="223">
        <f t="shared" si="127"/>
        <v>0</v>
      </c>
      <c r="P375" s="224"/>
      <c r="Q375" s="224"/>
      <c r="R375" s="224"/>
      <c r="S375" s="224"/>
      <c r="T375" s="224"/>
      <c r="U375" s="227"/>
      <c r="V375" s="230" t="e">
        <f t="shared" si="128"/>
        <v>#DIV/0!</v>
      </c>
      <c r="W375" s="224"/>
      <c r="X375" s="165"/>
      <c r="Y375" s="165"/>
    </row>
    <row r="376" spans="1:26" ht="22.5" customHeight="1" thickTop="1" thickBot="1">
      <c r="A376" s="166">
        <v>1</v>
      </c>
      <c r="B376" s="167" t="s">
        <v>156</v>
      </c>
      <c r="C376" s="167" t="s">
        <v>165</v>
      </c>
      <c r="D376" s="167" t="s">
        <v>289</v>
      </c>
      <c r="E376" s="167" t="s">
        <v>167</v>
      </c>
      <c r="F376" s="167" t="s">
        <v>167</v>
      </c>
      <c r="G376" s="167" t="s">
        <v>235</v>
      </c>
      <c r="H376" s="167"/>
      <c r="I376" s="167"/>
      <c r="J376" s="167"/>
      <c r="K376" s="168" t="s">
        <v>541</v>
      </c>
      <c r="L376" s="224"/>
      <c r="M376" s="224"/>
      <c r="N376" s="224"/>
      <c r="O376" s="223">
        <f t="shared" si="127"/>
        <v>0</v>
      </c>
      <c r="P376" s="224"/>
      <c r="Q376" s="224"/>
      <c r="R376" s="224"/>
      <c r="S376" s="224"/>
      <c r="T376" s="224"/>
      <c r="U376" s="227"/>
      <c r="V376" s="230" t="e">
        <f t="shared" si="128"/>
        <v>#DIV/0!</v>
      </c>
      <c r="W376" s="224"/>
      <c r="X376" s="165"/>
      <c r="Y376" s="165"/>
    </row>
    <row r="377" spans="1:26" ht="22.5" customHeight="1" thickTop="1" thickBot="1">
      <c r="A377" s="166">
        <v>1</v>
      </c>
      <c r="B377" s="167" t="s">
        <v>156</v>
      </c>
      <c r="C377" s="167" t="s">
        <v>165</v>
      </c>
      <c r="D377" s="167" t="s">
        <v>289</v>
      </c>
      <c r="E377" s="167" t="s">
        <v>167</v>
      </c>
      <c r="F377" s="167" t="s">
        <v>167</v>
      </c>
      <c r="G377" s="167" t="s">
        <v>177</v>
      </c>
      <c r="H377" s="167"/>
      <c r="I377" s="167"/>
      <c r="J377" s="167"/>
      <c r="K377" s="168" t="s">
        <v>542</v>
      </c>
      <c r="L377" s="224"/>
      <c r="M377" s="224"/>
      <c r="N377" s="224"/>
      <c r="O377" s="223">
        <f t="shared" si="127"/>
        <v>0</v>
      </c>
      <c r="P377" s="224"/>
      <c r="Q377" s="224"/>
      <c r="R377" s="224"/>
      <c r="S377" s="224"/>
      <c r="T377" s="224"/>
      <c r="U377" s="227"/>
      <c r="V377" s="230" t="e">
        <f t="shared" si="128"/>
        <v>#DIV/0!</v>
      </c>
      <c r="W377" s="224"/>
      <c r="X377" s="165"/>
      <c r="Y377" s="165"/>
    </row>
    <row r="378" spans="1:26" ht="22.5" customHeight="1" thickTop="1" thickBot="1">
      <c r="A378" s="166">
        <v>1</v>
      </c>
      <c r="B378" s="167" t="s">
        <v>156</v>
      </c>
      <c r="C378" s="167" t="s">
        <v>165</v>
      </c>
      <c r="D378" s="167" t="s">
        <v>289</v>
      </c>
      <c r="E378" s="167" t="s">
        <v>167</v>
      </c>
      <c r="F378" s="167" t="s">
        <v>167</v>
      </c>
      <c r="G378" s="167" t="s">
        <v>273</v>
      </c>
      <c r="H378" s="167"/>
      <c r="I378" s="167"/>
      <c r="J378" s="167"/>
      <c r="K378" s="168" t="s">
        <v>543</v>
      </c>
      <c r="L378" s="224"/>
      <c r="M378" s="224"/>
      <c r="N378" s="224"/>
      <c r="O378" s="223">
        <f t="shared" si="127"/>
        <v>0</v>
      </c>
      <c r="P378" s="224"/>
      <c r="Q378" s="224"/>
      <c r="R378" s="224"/>
      <c r="S378" s="224"/>
      <c r="T378" s="224"/>
      <c r="U378" s="227"/>
      <c r="V378" s="230" t="e">
        <f t="shared" si="128"/>
        <v>#DIV/0!</v>
      </c>
      <c r="W378" s="224"/>
      <c r="X378" s="165"/>
      <c r="Y378" s="165"/>
    </row>
    <row r="379" spans="1:26" ht="22.5" customHeight="1" thickTop="1" thickBot="1">
      <c r="A379" s="166">
        <v>1</v>
      </c>
      <c r="B379" s="167" t="s">
        <v>156</v>
      </c>
      <c r="C379" s="167" t="s">
        <v>165</v>
      </c>
      <c r="D379" s="167" t="s">
        <v>289</v>
      </c>
      <c r="E379" s="167" t="s">
        <v>167</v>
      </c>
      <c r="F379" s="167" t="s">
        <v>167</v>
      </c>
      <c r="G379" s="167" t="s">
        <v>277</v>
      </c>
      <c r="H379" s="167"/>
      <c r="I379" s="167"/>
      <c r="J379" s="167"/>
      <c r="K379" s="168" t="s">
        <v>544</v>
      </c>
      <c r="L379" s="224"/>
      <c r="M379" s="224"/>
      <c r="N379" s="224"/>
      <c r="O379" s="223">
        <f t="shared" si="127"/>
        <v>0</v>
      </c>
      <c r="P379" s="224"/>
      <c r="Q379" s="224"/>
      <c r="R379" s="224"/>
      <c r="S379" s="224"/>
      <c r="T379" s="224"/>
      <c r="U379" s="227"/>
      <c r="V379" s="230" t="e">
        <f t="shared" si="128"/>
        <v>#DIV/0!</v>
      </c>
      <c r="W379" s="224"/>
      <c r="X379" s="165"/>
      <c r="Y379" s="165"/>
    </row>
    <row r="380" spans="1:26" ht="22.5" customHeight="1" thickTop="1" thickBot="1">
      <c r="A380" s="166">
        <v>1</v>
      </c>
      <c r="B380" s="167" t="s">
        <v>156</v>
      </c>
      <c r="C380" s="167" t="s">
        <v>165</v>
      </c>
      <c r="D380" s="167" t="s">
        <v>289</v>
      </c>
      <c r="E380" s="167" t="s">
        <v>167</v>
      </c>
      <c r="F380" s="167" t="s">
        <v>167</v>
      </c>
      <c r="G380" s="167" t="s">
        <v>281</v>
      </c>
      <c r="H380" s="167"/>
      <c r="I380" s="167"/>
      <c r="J380" s="167"/>
      <c r="K380" s="168" t="s">
        <v>545</v>
      </c>
      <c r="L380" s="224"/>
      <c r="M380" s="224"/>
      <c r="N380" s="224"/>
      <c r="O380" s="223">
        <f t="shared" si="127"/>
        <v>0</v>
      </c>
      <c r="P380" s="224"/>
      <c r="Q380" s="224"/>
      <c r="R380" s="224"/>
      <c r="S380" s="224"/>
      <c r="T380" s="224"/>
      <c r="U380" s="227"/>
      <c r="V380" s="230" t="e">
        <f t="shared" si="128"/>
        <v>#DIV/0!</v>
      </c>
      <c r="W380" s="224"/>
      <c r="X380" s="165"/>
      <c r="Y380" s="165"/>
    </row>
    <row r="381" spans="1:26" ht="22.5" customHeight="1" thickTop="1" thickBot="1">
      <c r="A381" s="166">
        <v>1</v>
      </c>
      <c r="B381" s="167" t="s">
        <v>156</v>
      </c>
      <c r="C381" s="167" t="s">
        <v>165</v>
      </c>
      <c r="D381" s="167" t="s">
        <v>289</v>
      </c>
      <c r="E381" s="167" t="s">
        <v>167</v>
      </c>
      <c r="F381" s="167" t="s">
        <v>167</v>
      </c>
      <c r="G381" s="167" t="s">
        <v>285</v>
      </c>
      <c r="H381" s="167"/>
      <c r="I381" s="167"/>
      <c r="J381" s="167"/>
      <c r="K381" s="168" t="s">
        <v>546</v>
      </c>
      <c r="L381" s="224"/>
      <c r="M381" s="224"/>
      <c r="N381" s="224"/>
      <c r="O381" s="223">
        <f t="shared" si="127"/>
        <v>0</v>
      </c>
      <c r="P381" s="224"/>
      <c r="Q381" s="224"/>
      <c r="R381" s="224"/>
      <c r="S381" s="224"/>
      <c r="T381" s="224"/>
      <c r="U381" s="227"/>
      <c r="V381" s="230" t="e">
        <f t="shared" si="128"/>
        <v>#DIV/0!</v>
      </c>
      <c r="W381" s="224"/>
      <c r="X381" s="165"/>
      <c r="Y381" s="165"/>
    </row>
    <row r="382" spans="1:26" ht="22.5" customHeight="1" thickTop="1" thickBot="1">
      <c r="A382" s="166">
        <v>1</v>
      </c>
      <c r="B382" s="167" t="s">
        <v>156</v>
      </c>
      <c r="C382" s="167" t="s">
        <v>165</v>
      </c>
      <c r="D382" s="167" t="s">
        <v>289</v>
      </c>
      <c r="E382" s="167" t="s">
        <v>167</v>
      </c>
      <c r="F382" s="167" t="s">
        <v>167</v>
      </c>
      <c r="G382" s="167" t="s">
        <v>289</v>
      </c>
      <c r="H382" s="167"/>
      <c r="I382" s="167"/>
      <c r="J382" s="167"/>
      <c r="K382" s="168" t="s">
        <v>547</v>
      </c>
      <c r="L382" s="224"/>
      <c r="M382" s="224"/>
      <c r="N382" s="224"/>
      <c r="O382" s="223">
        <f t="shared" si="127"/>
        <v>0</v>
      </c>
      <c r="P382" s="224"/>
      <c r="Q382" s="224"/>
      <c r="R382" s="224"/>
      <c r="S382" s="224"/>
      <c r="T382" s="224"/>
      <c r="U382" s="227"/>
      <c r="V382" s="230" t="e">
        <f t="shared" si="128"/>
        <v>#DIV/0!</v>
      </c>
      <c r="W382" s="224"/>
      <c r="X382" s="165"/>
      <c r="Y382" s="165"/>
    </row>
    <row r="383" spans="1:26" ht="22.5" customHeight="1" thickTop="1" thickBot="1">
      <c r="A383" s="166">
        <v>1</v>
      </c>
      <c r="B383" s="167" t="s">
        <v>156</v>
      </c>
      <c r="C383" s="167" t="s">
        <v>165</v>
      </c>
      <c r="D383" s="167" t="s">
        <v>289</v>
      </c>
      <c r="E383" s="167" t="s">
        <v>167</v>
      </c>
      <c r="F383" s="167" t="s">
        <v>167</v>
      </c>
      <c r="G383" s="167" t="s">
        <v>411</v>
      </c>
      <c r="H383" s="167"/>
      <c r="I383" s="167"/>
      <c r="J383" s="167"/>
      <c r="K383" s="168" t="s">
        <v>548</v>
      </c>
      <c r="L383" s="224"/>
      <c r="M383" s="224"/>
      <c r="N383" s="224"/>
      <c r="O383" s="223">
        <f t="shared" si="127"/>
        <v>0</v>
      </c>
      <c r="P383" s="224"/>
      <c r="Q383" s="224"/>
      <c r="R383" s="224"/>
      <c r="S383" s="224"/>
      <c r="T383" s="224"/>
      <c r="U383" s="227"/>
      <c r="V383" s="230" t="e">
        <f t="shared" si="128"/>
        <v>#DIV/0!</v>
      </c>
      <c r="W383" s="224"/>
      <c r="X383" s="165"/>
      <c r="Y383" s="165"/>
    </row>
    <row r="384" spans="1:26" ht="22.5" customHeight="1" thickTop="1" thickBot="1">
      <c r="A384" s="166">
        <v>1</v>
      </c>
      <c r="B384" s="167" t="s">
        <v>156</v>
      </c>
      <c r="C384" s="167" t="s">
        <v>165</v>
      </c>
      <c r="D384" s="167" t="s">
        <v>289</v>
      </c>
      <c r="E384" s="167" t="s">
        <v>167</v>
      </c>
      <c r="F384" s="167" t="s">
        <v>167</v>
      </c>
      <c r="G384" s="167" t="s">
        <v>413</v>
      </c>
      <c r="H384" s="167"/>
      <c r="I384" s="167"/>
      <c r="J384" s="167"/>
      <c r="K384" s="168" t="s">
        <v>549</v>
      </c>
      <c r="L384" s="224"/>
      <c r="M384" s="224"/>
      <c r="N384" s="224"/>
      <c r="O384" s="223">
        <f t="shared" si="127"/>
        <v>0</v>
      </c>
      <c r="P384" s="224"/>
      <c r="Q384" s="224"/>
      <c r="R384" s="224"/>
      <c r="S384" s="224"/>
      <c r="T384" s="224"/>
      <c r="U384" s="227"/>
      <c r="V384" s="230" t="e">
        <f t="shared" si="128"/>
        <v>#DIV/0!</v>
      </c>
      <c r="W384" s="224"/>
      <c r="X384" s="165"/>
      <c r="Y384" s="165"/>
    </row>
    <row r="385" spans="1:25" ht="22.5" customHeight="1" thickTop="1" thickBot="1">
      <c r="A385" s="166">
        <v>1</v>
      </c>
      <c r="B385" s="167" t="s">
        <v>156</v>
      </c>
      <c r="C385" s="167" t="s">
        <v>165</v>
      </c>
      <c r="D385" s="167" t="s">
        <v>289</v>
      </c>
      <c r="E385" s="167" t="s">
        <v>167</v>
      </c>
      <c r="F385" s="167" t="s">
        <v>167</v>
      </c>
      <c r="G385" s="167" t="s">
        <v>242</v>
      </c>
      <c r="H385" s="167"/>
      <c r="I385" s="167"/>
      <c r="J385" s="167"/>
      <c r="K385" s="168" t="s">
        <v>550</v>
      </c>
      <c r="L385" s="224"/>
      <c r="M385" s="224"/>
      <c r="N385" s="224"/>
      <c r="O385" s="223">
        <f t="shared" si="127"/>
        <v>0</v>
      </c>
      <c r="P385" s="224"/>
      <c r="Q385" s="224"/>
      <c r="R385" s="224"/>
      <c r="S385" s="224"/>
      <c r="T385" s="224"/>
      <c r="U385" s="227"/>
      <c r="V385" s="230" t="e">
        <f t="shared" si="128"/>
        <v>#DIV/0!</v>
      </c>
      <c r="W385" s="224"/>
      <c r="X385" s="165"/>
      <c r="Y385" s="165"/>
    </row>
    <row r="386" spans="1:25" ht="22.5" customHeight="1" thickTop="1" thickBot="1">
      <c r="A386" s="166">
        <v>1</v>
      </c>
      <c r="B386" s="167" t="s">
        <v>156</v>
      </c>
      <c r="C386" s="167" t="s">
        <v>165</v>
      </c>
      <c r="D386" s="167" t="s">
        <v>289</v>
      </c>
      <c r="E386" s="167" t="s">
        <v>167</v>
      </c>
      <c r="F386" s="167" t="s">
        <v>167</v>
      </c>
      <c r="G386" s="167" t="s">
        <v>300</v>
      </c>
      <c r="H386" s="167"/>
      <c r="I386" s="167"/>
      <c r="J386" s="167"/>
      <c r="K386" s="168" t="s">
        <v>551</v>
      </c>
      <c r="L386" s="224"/>
      <c r="M386" s="224"/>
      <c r="N386" s="224"/>
      <c r="O386" s="223">
        <f t="shared" si="127"/>
        <v>0</v>
      </c>
      <c r="P386" s="224"/>
      <c r="Q386" s="224"/>
      <c r="R386" s="224"/>
      <c r="S386" s="224"/>
      <c r="T386" s="224"/>
      <c r="U386" s="227"/>
      <c r="V386" s="230" t="e">
        <f t="shared" si="128"/>
        <v>#DIV/0!</v>
      </c>
      <c r="W386" s="224"/>
      <c r="X386" s="165"/>
      <c r="Y386" s="165"/>
    </row>
    <row r="387" spans="1:25" ht="22.5" customHeight="1" thickTop="1" thickBot="1">
      <c r="A387" s="166">
        <v>1</v>
      </c>
      <c r="B387" s="167" t="s">
        <v>156</v>
      </c>
      <c r="C387" s="167" t="s">
        <v>165</v>
      </c>
      <c r="D387" s="167" t="s">
        <v>289</v>
      </c>
      <c r="E387" s="167" t="s">
        <v>167</v>
      </c>
      <c r="F387" s="167" t="s">
        <v>167</v>
      </c>
      <c r="G387" s="167" t="s">
        <v>417</v>
      </c>
      <c r="H387" s="167"/>
      <c r="I387" s="167"/>
      <c r="J387" s="167"/>
      <c r="K387" s="168" t="s">
        <v>552</v>
      </c>
      <c r="L387" s="224"/>
      <c r="M387" s="224"/>
      <c r="N387" s="224"/>
      <c r="O387" s="223">
        <f t="shared" si="127"/>
        <v>0</v>
      </c>
      <c r="P387" s="224"/>
      <c r="Q387" s="224"/>
      <c r="R387" s="224"/>
      <c r="S387" s="224"/>
      <c r="T387" s="224"/>
      <c r="U387" s="227"/>
      <c r="V387" s="230" t="e">
        <f t="shared" si="128"/>
        <v>#DIV/0!</v>
      </c>
      <c r="W387" s="224"/>
      <c r="X387" s="165"/>
      <c r="Y387" s="165"/>
    </row>
    <row r="388" spans="1:25" ht="22.5" customHeight="1" thickTop="1" thickBot="1">
      <c r="A388" s="166">
        <v>1</v>
      </c>
      <c r="B388" s="167" t="s">
        <v>156</v>
      </c>
      <c r="C388" s="167" t="s">
        <v>165</v>
      </c>
      <c r="D388" s="167" t="s">
        <v>289</v>
      </c>
      <c r="E388" s="167" t="s">
        <v>167</v>
      </c>
      <c r="F388" s="167" t="s">
        <v>167</v>
      </c>
      <c r="G388" s="167" t="s">
        <v>419</v>
      </c>
      <c r="H388" s="167"/>
      <c r="I388" s="167"/>
      <c r="J388" s="167"/>
      <c r="K388" s="168" t="s">
        <v>553</v>
      </c>
      <c r="L388" s="224"/>
      <c r="M388" s="224"/>
      <c r="N388" s="224"/>
      <c r="O388" s="223">
        <f t="shared" si="127"/>
        <v>0</v>
      </c>
      <c r="P388" s="224"/>
      <c r="Q388" s="224"/>
      <c r="R388" s="224"/>
      <c r="S388" s="224"/>
      <c r="T388" s="224"/>
      <c r="U388" s="227"/>
      <c r="V388" s="230" t="e">
        <f t="shared" si="128"/>
        <v>#DIV/0!</v>
      </c>
      <c r="W388" s="224"/>
      <c r="X388" s="165"/>
      <c r="Y388" s="165"/>
    </row>
    <row r="389" spans="1:25" ht="22.5" customHeight="1" thickTop="1" thickBot="1">
      <c r="A389" s="166">
        <v>1</v>
      </c>
      <c r="B389" s="167" t="s">
        <v>156</v>
      </c>
      <c r="C389" s="167" t="s">
        <v>165</v>
      </c>
      <c r="D389" s="167" t="s">
        <v>289</v>
      </c>
      <c r="E389" s="167" t="s">
        <v>167</v>
      </c>
      <c r="F389" s="167" t="s">
        <v>167</v>
      </c>
      <c r="G389" s="167" t="s">
        <v>421</v>
      </c>
      <c r="H389" s="167"/>
      <c r="I389" s="167"/>
      <c r="J389" s="167"/>
      <c r="K389" s="168" t="s">
        <v>554</v>
      </c>
      <c r="L389" s="224"/>
      <c r="M389" s="224"/>
      <c r="N389" s="224"/>
      <c r="O389" s="223">
        <f t="shared" si="127"/>
        <v>0</v>
      </c>
      <c r="P389" s="224"/>
      <c r="Q389" s="224"/>
      <c r="R389" s="224"/>
      <c r="S389" s="224"/>
      <c r="T389" s="224"/>
      <c r="U389" s="227"/>
      <c r="V389" s="230" t="e">
        <f t="shared" si="128"/>
        <v>#DIV/0!</v>
      </c>
      <c r="W389" s="224"/>
      <c r="X389" s="165"/>
      <c r="Y389" s="165"/>
    </row>
    <row r="390" spans="1:25" ht="22.5" customHeight="1" thickTop="1" thickBot="1">
      <c r="A390" s="166">
        <v>1</v>
      </c>
      <c r="B390" s="167" t="s">
        <v>156</v>
      </c>
      <c r="C390" s="167" t="s">
        <v>165</v>
      </c>
      <c r="D390" s="167" t="s">
        <v>289</v>
      </c>
      <c r="E390" s="167" t="s">
        <v>167</v>
      </c>
      <c r="F390" s="167" t="s">
        <v>167</v>
      </c>
      <c r="G390" s="167" t="s">
        <v>423</v>
      </c>
      <c r="H390" s="167"/>
      <c r="I390" s="167"/>
      <c r="J390" s="167"/>
      <c r="K390" s="168" t="s">
        <v>555</v>
      </c>
      <c r="L390" s="224"/>
      <c r="M390" s="224"/>
      <c r="N390" s="224"/>
      <c r="O390" s="223">
        <f t="shared" si="127"/>
        <v>0</v>
      </c>
      <c r="P390" s="224"/>
      <c r="Q390" s="224"/>
      <c r="R390" s="224"/>
      <c r="S390" s="224"/>
      <c r="T390" s="224"/>
      <c r="U390" s="227"/>
      <c r="V390" s="230" t="e">
        <f t="shared" si="128"/>
        <v>#DIV/0!</v>
      </c>
      <c r="W390" s="224"/>
      <c r="X390" s="165"/>
      <c r="Y390" s="165"/>
    </row>
    <row r="391" spans="1:25" ht="22.5" customHeight="1" thickTop="1" thickBot="1">
      <c r="A391" s="166">
        <v>1</v>
      </c>
      <c r="B391" s="167" t="s">
        <v>156</v>
      </c>
      <c r="C391" s="167" t="s">
        <v>165</v>
      </c>
      <c r="D391" s="167" t="s">
        <v>289</v>
      </c>
      <c r="E391" s="167" t="s">
        <v>167</v>
      </c>
      <c r="F391" s="167" t="s">
        <v>167</v>
      </c>
      <c r="G391" s="167" t="s">
        <v>425</v>
      </c>
      <c r="H391" s="167"/>
      <c r="I391" s="167"/>
      <c r="J391" s="167"/>
      <c r="K391" s="168" t="s">
        <v>556</v>
      </c>
      <c r="L391" s="224"/>
      <c r="M391" s="224"/>
      <c r="N391" s="224"/>
      <c r="O391" s="223">
        <f t="shared" si="127"/>
        <v>0</v>
      </c>
      <c r="P391" s="224"/>
      <c r="Q391" s="224"/>
      <c r="R391" s="224"/>
      <c r="S391" s="224"/>
      <c r="T391" s="224"/>
      <c r="U391" s="227"/>
      <c r="V391" s="230" t="e">
        <f t="shared" si="128"/>
        <v>#DIV/0!</v>
      </c>
      <c r="W391" s="224"/>
      <c r="X391" s="165"/>
      <c r="Y391" s="165"/>
    </row>
    <row r="392" spans="1:25" ht="22.5" customHeight="1" thickTop="1" thickBot="1">
      <c r="A392" s="166">
        <v>1</v>
      </c>
      <c r="B392" s="167" t="s">
        <v>156</v>
      </c>
      <c r="C392" s="167" t="s">
        <v>165</v>
      </c>
      <c r="D392" s="167" t="s">
        <v>289</v>
      </c>
      <c r="E392" s="167" t="s">
        <v>167</v>
      </c>
      <c r="F392" s="167" t="s">
        <v>167</v>
      </c>
      <c r="G392" s="167" t="s">
        <v>427</v>
      </c>
      <c r="H392" s="167"/>
      <c r="I392" s="167"/>
      <c r="J392" s="167"/>
      <c r="K392" s="168" t="s">
        <v>557</v>
      </c>
      <c r="L392" s="224"/>
      <c r="M392" s="224"/>
      <c r="N392" s="224"/>
      <c r="O392" s="223">
        <f t="shared" ref="O392:O437" si="134">+L392+M392-N392</f>
        <v>0</v>
      </c>
      <c r="P392" s="224"/>
      <c r="Q392" s="224"/>
      <c r="R392" s="224"/>
      <c r="S392" s="224"/>
      <c r="T392" s="224"/>
      <c r="U392" s="227"/>
      <c r="V392" s="230" t="e">
        <f t="shared" ref="V392:V458" si="135">+U392/T392</f>
        <v>#DIV/0!</v>
      </c>
      <c r="W392" s="224"/>
      <c r="X392" s="165"/>
      <c r="Y392" s="165"/>
    </row>
    <row r="393" spans="1:25" ht="22.5" customHeight="1" thickTop="1" thickBot="1">
      <c r="A393" s="166">
        <v>1</v>
      </c>
      <c r="B393" s="167" t="s">
        <v>156</v>
      </c>
      <c r="C393" s="167" t="s">
        <v>165</v>
      </c>
      <c r="D393" s="167" t="s">
        <v>289</v>
      </c>
      <c r="E393" s="167" t="s">
        <v>167</v>
      </c>
      <c r="F393" s="167" t="s">
        <v>167</v>
      </c>
      <c r="G393" s="167" t="s">
        <v>429</v>
      </c>
      <c r="H393" s="167"/>
      <c r="I393" s="167"/>
      <c r="J393" s="167"/>
      <c r="K393" s="168" t="s">
        <v>558</v>
      </c>
      <c r="L393" s="224"/>
      <c r="M393" s="224"/>
      <c r="N393" s="224"/>
      <c r="O393" s="223">
        <f t="shared" si="134"/>
        <v>0</v>
      </c>
      <c r="P393" s="224"/>
      <c r="Q393" s="224"/>
      <c r="R393" s="224"/>
      <c r="S393" s="224"/>
      <c r="T393" s="224"/>
      <c r="U393" s="227"/>
      <c r="V393" s="230" t="e">
        <f t="shared" si="135"/>
        <v>#DIV/0!</v>
      </c>
      <c r="W393" s="224"/>
      <c r="X393" s="165"/>
      <c r="Y393" s="165"/>
    </row>
    <row r="394" spans="1:25" ht="22.5" customHeight="1" thickTop="1" thickBot="1">
      <c r="A394" s="166">
        <v>1</v>
      </c>
      <c r="B394" s="167" t="s">
        <v>156</v>
      </c>
      <c r="C394" s="167" t="s">
        <v>165</v>
      </c>
      <c r="D394" s="167" t="s">
        <v>289</v>
      </c>
      <c r="E394" s="167" t="s">
        <v>167</v>
      </c>
      <c r="F394" s="167" t="s">
        <v>167</v>
      </c>
      <c r="G394" s="167" t="s">
        <v>246</v>
      </c>
      <c r="H394" s="167"/>
      <c r="I394" s="167"/>
      <c r="J394" s="167"/>
      <c r="K394" s="168" t="s">
        <v>559</v>
      </c>
      <c r="L394" s="224"/>
      <c r="M394" s="224"/>
      <c r="N394" s="224"/>
      <c r="O394" s="223">
        <f t="shared" si="134"/>
        <v>0</v>
      </c>
      <c r="P394" s="224"/>
      <c r="Q394" s="224"/>
      <c r="R394" s="224"/>
      <c r="S394" s="224"/>
      <c r="T394" s="224"/>
      <c r="U394" s="227"/>
      <c r="V394" s="230" t="e">
        <f t="shared" si="135"/>
        <v>#DIV/0!</v>
      </c>
      <c r="W394" s="224"/>
      <c r="X394" s="165"/>
      <c r="Y394" s="165"/>
    </row>
    <row r="395" spans="1:25" ht="22.5" customHeight="1" thickTop="1" thickBot="1">
      <c r="A395" s="166">
        <v>1</v>
      </c>
      <c r="B395" s="167" t="s">
        <v>156</v>
      </c>
      <c r="C395" s="167" t="s">
        <v>165</v>
      </c>
      <c r="D395" s="167" t="s">
        <v>289</v>
      </c>
      <c r="E395" s="167" t="s">
        <v>167</v>
      </c>
      <c r="F395" s="167" t="s">
        <v>167</v>
      </c>
      <c r="G395" s="167" t="s">
        <v>432</v>
      </c>
      <c r="H395" s="167"/>
      <c r="I395" s="167"/>
      <c r="J395" s="167"/>
      <c r="K395" s="168" t="s">
        <v>560</v>
      </c>
      <c r="L395" s="224"/>
      <c r="M395" s="224"/>
      <c r="N395" s="224"/>
      <c r="O395" s="223">
        <f t="shared" si="134"/>
        <v>0</v>
      </c>
      <c r="P395" s="224"/>
      <c r="Q395" s="224"/>
      <c r="R395" s="224"/>
      <c r="S395" s="224"/>
      <c r="T395" s="224"/>
      <c r="U395" s="227"/>
      <c r="V395" s="230" t="e">
        <f t="shared" si="135"/>
        <v>#DIV/0!</v>
      </c>
      <c r="W395" s="224"/>
      <c r="X395" s="165"/>
      <c r="Y395" s="165"/>
    </row>
    <row r="396" spans="1:25" ht="22.5" customHeight="1" thickTop="1" thickBot="1">
      <c r="A396" s="166">
        <v>1</v>
      </c>
      <c r="B396" s="167" t="s">
        <v>156</v>
      </c>
      <c r="C396" s="167" t="s">
        <v>165</v>
      </c>
      <c r="D396" s="167" t="s">
        <v>289</v>
      </c>
      <c r="E396" s="167" t="s">
        <v>167</v>
      </c>
      <c r="F396" s="167" t="s">
        <v>167</v>
      </c>
      <c r="G396" s="167" t="s">
        <v>434</v>
      </c>
      <c r="H396" s="167"/>
      <c r="I396" s="167"/>
      <c r="J396" s="167"/>
      <c r="K396" s="168" t="s">
        <v>561</v>
      </c>
      <c r="L396" s="224"/>
      <c r="M396" s="224"/>
      <c r="N396" s="224"/>
      <c r="O396" s="223">
        <f t="shared" si="134"/>
        <v>0</v>
      </c>
      <c r="P396" s="224"/>
      <c r="Q396" s="224"/>
      <c r="R396" s="224"/>
      <c r="S396" s="224"/>
      <c r="T396" s="224"/>
      <c r="U396" s="227"/>
      <c r="V396" s="230" t="e">
        <f t="shared" si="135"/>
        <v>#DIV/0!</v>
      </c>
      <c r="W396" s="224"/>
      <c r="X396" s="165"/>
      <c r="Y396" s="165"/>
    </row>
    <row r="397" spans="1:25" ht="22.5" customHeight="1" thickTop="1" thickBot="1">
      <c r="A397" s="166">
        <v>1</v>
      </c>
      <c r="B397" s="167" t="s">
        <v>156</v>
      </c>
      <c r="C397" s="167" t="s">
        <v>165</v>
      </c>
      <c r="D397" s="167" t="s">
        <v>289</v>
      </c>
      <c r="E397" s="167" t="s">
        <v>167</v>
      </c>
      <c r="F397" s="167" t="s">
        <v>167</v>
      </c>
      <c r="G397" s="167" t="s">
        <v>436</v>
      </c>
      <c r="H397" s="167"/>
      <c r="I397" s="167"/>
      <c r="J397" s="167"/>
      <c r="K397" s="168" t="s">
        <v>562</v>
      </c>
      <c r="L397" s="224"/>
      <c r="M397" s="224"/>
      <c r="N397" s="224"/>
      <c r="O397" s="223">
        <f t="shared" si="134"/>
        <v>0</v>
      </c>
      <c r="P397" s="224"/>
      <c r="Q397" s="224"/>
      <c r="R397" s="224"/>
      <c r="S397" s="224"/>
      <c r="T397" s="224"/>
      <c r="U397" s="227"/>
      <c r="V397" s="230" t="e">
        <f t="shared" si="135"/>
        <v>#DIV/0!</v>
      </c>
      <c r="W397" s="224"/>
      <c r="X397" s="165"/>
      <c r="Y397" s="165"/>
    </row>
    <row r="398" spans="1:25" ht="22.5" customHeight="1" thickTop="1" thickBot="1">
      <c r="A398" s="166">
        <v>1</v>
      </c>
      <c r="B398" s="167" t="s">
        <v>156</v>
      </c>
      <c r="C398" s="167" t="s">
        <v>165</v>
      </c>
      <c r="D398" s="167" t="s">
        <v>289</v>
      </c>
      <c r="E398" s="167" t="s">
        <v>167</v>
      </c>
      <c r="F398" s="167" t="s">
        <v>167</v>
      </c>
      <c r="G398" s="167" t="s">
        <v>438</v>
      </c>
      <c r="H398" s="167"/>
      <c r="I398" s="167"/>
      <c r="J398" s="167"/>
      <c r="K398" s="168" t="s">
        <v>563</v>
      </c>
      <c r="L398" s="224"/>
      <c r="M398" s="224"/>
      <c r="N398" s="224"/>
      <c r="O398" s="223">
        <f t="shared" si="134"/>
        <v>0</v>
      </c>
      <c r="P398" s="224"/>
      <c r="Q398" s="224"/>
      <c r="R398" s="224"/>
      <c r="S398" s="224"/>
      <c r="T398" s="224"/>
      <c r="U398" s="227"/>
      <c r="V398" s="230" t="e">
        <f t="shared" si="135"/>
        <v>#DIV/0!</v>
      </c>
      <c r="W398" s="224"/>
      <c r="X398" s="165"/>
      <c r="Y398" s="165"/>
    </row>
    <row r="399" spans="1:25" ht="22.5" customHeight="1" thickTop="1" thickBot="1">
      <c r="A399" s="166">
        <v>1</v>
      </c>
      <c r="B399" s="167" t="s">
        <v>156</v>
      </c>
      <c r="C399" s="167" t="s">
        <v>165</v>
      </c>
      <c r="D399" s="167" t="s">
        <v>289</v>
      </c>
      <c r="E399" s="167" t="s">
        <v>167</v>
      </c>
      <c r="F399" s="167" t="s">
        <v>167</v>
      </c>
      <c r="G399" s="167" t="s">
        <v>440</v>
      </c>
      <c r="H399" s="167"/>
      <c r="I399" s="167"/>
      <c r="J399" s="167"/>
      <c r="K399" s="168" t="s">
        <v>564</v>
      </c>
      <c r="L399" s="224"/>
      <c r="M399" s="224"/>
      <c r="N399" s="224"/>
      <c r="O399" s="223">
        <f t="shared" si="134"/>
        <v>0</v>
      </c>
      <c r="P399" s="224"/>
      <c r="Q399" s="224"/>
      <c r="R399" s="224"/>
      <c r="S399" s="224"/>
      <c r="T399" s="224"/>
      <c r="U399" s="227"/>
      <c r="V399" s="230" t="e">
        <f t="shared" si="135"/>
        <v>#DIV/0!</v>
      </c>
      <c r="W399" s="224"/>
      <c r="X399" s="165"/>
      <c r="Y399" s="165"/>
    </row>
    <row r="400" spans="1:25" ht="22.5" customHeight="1" thickTop="1" thickBot="1">
      <c r="A400" s="166">
        <v>1</v>
      </c>
      <c r="B400" s="167" t="s">
        <v>156</v>
      </c>
      <c r="C400" s="167" t="s">
        <v>165</v>
      </c>
      <c r="D400" s="167" t="s">
        <v>289</v>
      </c>
      <c r="E400" s="167" t="s">
        <v>167</v>
      </c>
      <c r="F400" s="167" t="s">
        <v>167</v>
      </c>
      <c r="G400" s="167" t="s">
        <v>442</v>
      </c>
      <c r="H400" s="167"/>
      <c r="I400" s="167"/>
      <c r="J400" s="167"/>
      <c r="K400" s="168" t="s">
        <v>565</v>
      </c>
      <c r="L400" s="224"/>
      <c r="M400" s="224"/>
      <c r="N400" s="224"/>
      <c r="O400" s="223">
        <f t="shared" si="134"/>
        <v>0</v>
      </c>
      <c r="P400" s="224"/>
      <c r="Q400" s="224"/>
      <c r="R400" s="224"/>
      <c r="S400" s="224"/>
      <c r="T400" s="224"/>
      <c r="U400" s="227"/>
      <c r="V400" s="230" t="e">
        <f t="shared" si="135"/>
        <v>#DIV/0!</v>
      </c>
      <c r="W400" s="224"/>
      <c r="X400" s="165"/>
      <c r="Y400" s="165"/>
    </row>
    <row r="401" spans="1:26" ht="22.5" customHeight="1" thickTop="1" thickBot="1">
      <c r="A401" s="166">
        <v>1</v>
      </c>
      <c r="B401" s="167" t="s">
        <v>156</v>
      </c>
      <c r="C401" s="167" t="s">
        <v>165</v>
      </c>
      <c r="D401" s="167" t="s">
        <v>289</v>
      </c>
      <c r="E401" s="167" t="s">
        <v>167</v>
      </c>
      <c r="F401" s="167" t="s">
        <v>167</v>
      </c>
      <c r="G401" s="167" t="s">
        <v>444</v>
      </c>
      <c r="H401" s="167"/>
      <c r="I401" s="167"/>
      <c r="J401" s="167"/>
      <c r="K401" s="168" t="s">
        <v>566</v>
      </c>
      <c r="L401" s="224"/>
      <c r="M401" s="224"/>
      <c r="N401" s="224"/>
      <c r="O401" s="223">
        <f t="shared" si="134"/>
        <v>0</v>
      </c>
      <c r="P401" s="224"/>
      <c r="Q401" s="224"/>
      <c r="R401" s="224"/>
      <c r="S401" s="224"/>
      <c r="T401" s="224"/>
      <c r="U401" s="227"/>
      <c r="V401" s="230" t="e">
        <f t="shared" si="135"/>
        <v>#DIV/0!</v>
      </c>
      <c r="W401" s="224"/>
      <c r="X401" s="165"/>
      <c r="Y401" s="165"/>
    </row>
    <row r="402" spans="1:26" ht="22.5" customHeight="1" thickTop="1" thickBot="1">
      <c r="A402" s="166">
        <v>1</v>
      </c>
      <c r="B402" s="167" t="s">
        <v>156</v>
      </c>
      <c r="C402" s="167" t="s">
        <v>165</v>
      </c>
      <c r="D402" s="167" t="s">
        <v>289</v>
      </c>
      <c r="E402" s="167" t="s">
        <v>167</v>
      </c>
      <c r="F402" s="167" t="s">
        <v>167</v>
      </c>
      <c r="G402" s="167" t="s">
        <v>446</v>
      </c>
      <c r="H402" s="167"/>
      <c r="I402" s="167"/>
      <c r="J402" s="167"/>
      <c r="K402" s="168" t="s">
        <v>567</v>
      </c>
      <c r="L402" s="224"/>
      <c r="M402" s="224"/>
      <c r="N402" s="224"/>
      <c r="O402" s="223">
        <f t="shared" si="134"/>
        <v>0</v>
      </c>
      <c r="P402" s="224"/>
      <c r="Q402" s="224"/>
      <c r="R402" s="224"/>
      <c r="S402" s="224"/>
      <c r="T402" s="224"/>
      <c r="U402" s="227"/>
      <c r="V402" s="230" t="e">
        <f t="shared" si="135"/>
        <v>#DIV/0!</v>
      </c>
      <c r="W402" s="224"/>
      <c r="X402" s="165"/>
      <c r="Y402" s="165"/>
    </row>
    <row r="403" spans="1:26" ht="22.5" customHeight="1" thickTop="1" thickBot="1">
      <c r="A403" s="166">
        <v>1</v>
      </c>
      <c r="B403" s="167" t="s">
        <v>156</v>
      </c>
      <c r="C403" s="167" t="s">
        <v>165</v>
      </c>
      <c r="D403" s="167" t="s">
        <v>289</v>
      </c>
      <c r="E403" s="167" t="s">
        <v>167</v>
      </c>
      <c r="F403" s="167" t="s">
        <v>167</v>
      </c>
      <c r="G403" s="167" t="s">
        <v>535</v>
      </c>
      <c r="H403" s="167"/>
      <c r="I403" s="167"/>
      <c r="J403" s="167"/>
      <c r="K403" s="168" t="s">
        <v>568</v>
      </c>
      <c r="L403" s="224"/>
      <c r="M403" s="224"/>
      <c r="N403" s="224"/>
      <c r="O403" s="223">
        <f t="shared" si="134"/>
        <v>0</v>
      </c>
      <c r="P403" s="224"/>
      <c r="Q403" s="224"/>
      <c r="R403" s="224"/>
      <c r="S403" s="224"/>
      <c r="T403" s="224"/>
      <c r="U403" s="227"/>
      <c r="V403" s="230" t="e">
        <f t="shared" si="135"/>
        <v>#DIV/0!</v>
      </c>
      <c r="W403" s="224"/>
      <c r="X403" s="165"/>
      <c r="Y403" s="165"/>
    </row>
    <row r="404" spans="1:26" s="240" customFormat="1" ht="22.5" customHeight="1" thickTop="1" thickBot="1">
      <c r="A404" s="178">
        <v>1</v>
      </c>
      <c r="B404" s="179" t="s">
        <v>156</v>
      </c>
      <c r="C404" s="179" t="s">
        <v>165</v>
      </c>
      <c r="D404" s="179" t="s">
        <v>289</v>
      </c>
      <c r="E404" s="179" t="s">
        <v>167</v>
      </c>
      <c r="F404" s="179" t="s">
        <v>228</v>
      </c>
      <c r="G404" s="179"/>
      <c r="H404" s="179"/>
      <c r="I404" s="179"/>
      <c r="J404" s="179"/>
      <c r="K404" s="180" t="s">
        <v>569</v>
      </c>
      <c r="L404" s="237">
        <f>SUM(L405:L435)</f>
        <v>0</v>
      </c>
      <c r="M404" s="237">
        <f t="shared" ref="M404:U404" si="136">SUM(M405:M435)</f>
        <v>2318056257</v>
      </c>
      <c r="N404" s="237">
        <f t="shared" si="136"/>
        <v>0</v>
      </c>
      <c r="O404" s="237">
        <f t="shared" si="134"/>
        <v>2318056257</v>
      </c>
      <c r="P404" s="237">
        <f t="shared" si="136"/>
        <v>153086108</v>
      </c>
      <c r="Q404" s="237">
        <f t="shared" si="136"/>
        <v>1607604890</v>
      </c>
      <c r="R404" s="237">
        <f t="shared" si="136"/>
        <v>0</v>
      </c>
      <c r="S404" s="237">
        <f t="shared" si="136"/>
        <v>557365258</v>
      </c>
      <c r="T404" s="238">
        <f t="shared" si="136"/>
        <v>2318056257</v>
      </c>
      <c r="U404" s="238">
        <f t="shared" si="136"/>
        <v>2318056257</v>
      </c>
      <c r="V404" s="239">
        <f t="shared" si="135"/>
        <v>1</v>
      </c>
      <c r="W404" s="237"/>
      <c r="X404" s="181"/>
      <c r="Y404" s="181"/>
      <c r="Z404" s="182"/>
    </row>
    <row r="405" spans="1:26" s="240" customFormat="1" ht="22.5" customHeight="1" thickTop="1" thickBot="1">
      <c r="A405" s="183">
        <v>1</v>
      </c>
      <c r="B405" s="184" t="s">
        <v>156</v>
      </c>
      <c r="C405" s="184" t="s">
        <v>165</v>
      </c>
      <c r="D405" s="184" t="s">
        <v>289</v>
      </c>
      <c r="E405" s="184" t="s">
        <v>167</v>
      </c>
      <c r="F405" s="184" t="s">
        <v>228</v>
      </c>
      <c r="G405" s="184" t="s">
        <v>158</v>
      </c>
      <c r="H405" s="184"/>
      <c r="I405" s="184"/>
      <c r="J405" s="184"/>
      <c r="K405" s="185" t="s">
        <v>570</v>
      </c>
      <c r="L405" s="241"/>
      <c r="M405" s="242">
        <v>369273779</v>
      </c>
      <c r="N405" s="241"/>
      <c r="O405" s="242">
        <f>+M405</f>
        <v>369273779</v>
      </c>
      <c r="P405" s="241"/>
      <c r="Q405" s="242">
        <v>369273778</v>
      </c>
      <c r="R405" s="241"/>
      <c r="S405" s="241"/>
      <c r="T405" s="242">
        <v>369273779</v>
      </c>
      <c r="U405" s="242">
        <v>369273779</v>
      </c>
      <c r="V405" s="243">
        <f t="shared" si="135"/>
        <v>1</v>
      </c>
      <c r="W405" s="241"/>
      <c r="X405" s="186"/>
      <c r="Y405" s="186"/>
    </row>
    <row r="406" spans="1:26" s="240" customFormat="1" ht="22.5" customHeight="1" thickTop="1" thickBot="1">
      <c r="A406" s="183">
        <v>1</v>
      </c>
      <c r="B406" s="184" t="s">
        <v>156</v>
      </c>
      <c r="C406" s="184" t="s">
        <v>165</v>
      </c>
      <c r="D406" s="184" t="s">
        <v>289</v>
      </c>
      <c r="E406" s="184" t="s">
        <v>167</v>
      </c>
      <c r="F406" s="184" t="s">
        <v>228</v>
      </c>
      <c r="G406" s="184" t="s">
        <v>167</v>
      </c>
      <c r="H406" s="184"/>
      <c r="I406" s="184"/>
      <c r="J406" s="184"/>
      <c r="K406" s="185" t="s">
        <v>571</v>
      </c>
      <c r="L406" s="241"/>
      <c r="M406" s="242">
        <v>369273779</v>
      </c>
      <c r="N406" s="241"/>
      <c r="O406" s="242">
        <f>+M406</f>
        <v>369273779</v>
      </c>
      <c r="P406" s="241"/>
      <c r="Q406" s="242">
        <v>369273779</v>
      </c>
      <c r="R406" s="241"/>
      <c r="S406" s="241"/>
      <c r="T406" s="242">
        <v>369273779</v>
      </c>
      <c r="U406" s="242">
        <v>369273779</v>
      </c>
      <c r="V406" s="243">
        <f t="shared" si="135"/>
        <v>1</v>
      </c>
      <c r="W406" s="241"/>
      <c r="X406" s="186"/>
      <c r="Y406" s="186"/>
    </row>
    <row r="407" spans="1:26" s="240" customFormat="1" ht="22.5" customHeight="1" thickTop="1" thickBot="1">
      <c r="A407" s="183">
        <v>1</v>
      </c>
      <c r="B407" s="184" t="s">
        <v>156</v>
      </c>
      <c r="C407" s="184" t="s">
        <v>165</v>
      </c>
      <c r="D407" s="184" t="s">
        <v>289</v>
      </c>
      <c r="E407" s="184" t="s">
        <v>167</v>
      </c>
      <c r="F407" s="184" t="s">
        <v>228</v>
      </c>
      <c r="G407" s="184" t="s">
        <v>228</v>
      </c>
      <c r="H407" s="184"/>
      <c r="I407" s="184"/>
      <c r="J407" s="184"/>
      <c r="K407" s="185" t="s">
        <v>572</v>
      </c>
      <c r="L407" s="241"/>
      <c r="M407" s="241"/>
      <c r="N407" s="241"/>
      <c r="O407" s="244">
        <f t="shared" si="134"/>
        <v>0</v>
      </c>
      <c r="P407" s="241"/>
      <c r="Q407" s="241"/>
      <c r="R407" s="241"/>
      <c r="S407" s="241"/>
      <c r="T407" s="242"/>
      <c r="U407" s="242"/>
      <c r="V407" s="243" t="e">
        <f t="shared" si="135"/>
        <v>#DIV/0!</v>
      </c>
      <c r="W407" s="241"/>
      <c r="X407" s="186"/>
      <c r="Y407" s="186"/>
    </row>
    <row r="408" spans="1:26" s="240" customFormat="1" ht="22.5" customHeight="1" thickTop="1" thickBot="1">
      <c r="A408" s="183">
        <v>1</v>
      </c>
      <c r="B408" s="184" t="s">
        <v>156</v>
      </c>
      <c r="C408" s="184" t="s">
        <v>165</v>
      </c>
      <c r="D408" s="184" t="s">
        <v>289</v>
      </c>
      <c r="E408" s="184" t="s">
        <v>167</v>
      </c>
      <c r="F408" s="184" t="s">
        <v>228</v>
      </c>
      <c r="G408" s="184" t="s">
        <v>235</v>
      </c>
      <c r="H408" s="184"/>
      <c r="I408" s="184"/>
      <c r="J408" s="184"/>
      <c r="K408" s="185" t="s">
        <v>573</v>
      </c>
      <c r="L408" s="241"/>
      <c r="M408" s="241">
        <v>271600184</v>
      </c>
      <c r="N408" s="241"/>
      <c r="O408" s="241">
        <f t="shared" si="134"/>
        <v>271600184</v>
      </c>
      <c r="P408" s="241"/>
      <c r="Q408" s="241">
        <v>271600184</v>
      </c>
      <c r="R408" s="241"/>
      <c r="S408" s="241"/>
      <c r="T408" s="242">
        <v>271600184</v>
      </c>
      <c r="U408" s="242">
        <v>271600184</v>
      </c>
      <c r="V408" s="243">
        <f t="shared" si="135"/>
        <v>1</v>
      </c>
      <c r="W408" s="241"/>
      <c r="X408" s="186"/>
      <c r="Y408" s="186"/>
    </row>
    <row r="409" spans="1:26" s="240" customFormat="1" ht="22.5" customHeight="1" thickTop="1" thickBot="1">
      <c r="A409" s="183">
        <v>1</v>
      </c>
      <c r="B409" s="184" t="s">
        <v>156</v>
      </c>
      <c r="C409" s="184" t="s">
        <v>165</v>
      </c>
      <c r="D409" s="184" t="s">
        <v>289</v>
      </c>
      <c r="E409" s="184" t="s">
        <v>167</v>
      </c>
      <c r="F409" s="184" t="s">
        <v>228</v>
      </c>
      <c r="G409" s="184" t="s">
        <v>177</v>
      </c>
      <c r="H409" s="184"/>
      <c r="I409" s="184"/>
      <c r="J409" s="184"/>
      <c r="K409" s="185" t="s">
        <v>574</v>
      </c>
      <c r="L409" s="241"/>
      <c r="M409" s="241"/>
      <c r="N409" s="241"/>
      <c r="O409" s="244">
        <f t="shared" si="134"/>
        <v>0</v>
      </c>
      <c r="P409" s="241"/>
      <c r="Q409" s="241"/>
      <c r="R409" s="241"/>
      <c r="S409" s="241"/>
      <c r="T409" s="242"/>
      <c r="U409" s="242"/>
      <c r="V409" s="243" t="e">
        <f t="shared" si="135"/>
        <v>#DIV/0!</v>
      </c>
      <c r="W409" s="241"/>
      <c r="X409" s="186"/>
      <c r="Y409" s="186"/>
    </row>
    <row r="410" spans="1:26" s="240" customFormat="1" ht="22.5" customHeight="1" thickTop="1" thickBot="1">
      <c r="A410" s="183">
        <v>1</v>
      </c>
      <c r="B410" s="184" t="s">
        <v>156</v>
      </c>
      <c r="C410" s="184" t="s">
        <v>165</v>
      </c>
      <c r="D410" s="184" t="s">
        <v>289</v>
      </c>
      <c r="E410" s="184" t="s">
        <v>167</v>
      </c>
      <c r="F410" s="184" t="s">
        <v>228</v>
      </c>
      <c r="G410" s="184" t="s">
        <v>273</v>
      </c>
      <c r="H410" s="184"/>
      <c r="I410" s="184"/>
      <c r="J410" s="184"/>
      <c r="K410" s="185" t="s">
        <v>575</v>
      </c>
      <c r="L410" s="241"/>
      <c r="M410" s="241"/>
      <c r="N410" s="241"/>
      <c r="O410" s="244">
        <f t="shared" si="134"/>
        <v>0</v>
      </c>
      <c r="P410" s="241"/>
      <c r="Q410" s="241"/>
      <c r="R410" s="241"/>
      <c r="S410" s="241"/>
      <c r="T410" s="242"/>
      <c r="U410" s="242"/>
      <c r="V410" s="243" t="e">
        <f t="shared" si="135"/>
        <v>#DIV/0!</v>
      </c>
      <c r="W410" s="241"/>
      <c r="X410" s="186"/>
      <c r="Y410" s="186"/>
    </row>
    <row r="411" spans="1:26" s="240" customFormat="1" ht="22.5" customHeight="1" thickTop="1" thickBot="1">
      <c r="A411" s="183">
        <v>1</v>
      </c>
      <c r="B411" s="184" t="s">
        <v>156</v>
      </c>
      <c r="C411" s="184" t="s">
        <v>165</v>
      </c>
      <c r="D411" s="184" t="s">
        <v>289</v>
      </c>
      <c r="E411" s="184" t="s">
        <v>167</v>
      </c>
      <c r="F411" s="184" t="s">
        <v>228</v>
      </c>
      <c r="G411" s="184" t="s">
        <v>277</v>
      </c>
      <c r="H411" s="184"/>
      <c r="I411" s="184"/>
      <c r="J411" s="184"/>
      <c r="K411" s="185" t="s">
        <v>576</v>
      </c>
      <c r="L411" s="241"/>
      <c r="M411" s="241">
        <v>176905548</v>
      </c>
      <c r="N411" s="241"/>
      <c r="O411" s="241">
        <f t="shared" si="134"/>
        <v>176905548</v>
      </c>
      <c r="P411" s="241"/>
      <c r="Q411" s="241">
        <v>176905548</v>
      </c>
      <c r="R411" s="241"/>
      <c r="S411" s="241"/>
      <c r="T411" s="242">
        <v>176905548</v>
      </c>
      <c r="U411" s="242">
        <v>176905548</v>
      </c>
      <c r="V411" s="243">
        <f t="shared" si="135"/>
        <v>1</v>
      </c>
      <c r="W411" s="241"/>
      <c r="X411" s="186"/>
      <c r="Y411" s="186"/>
    </row>
    <row r="412" spans="1:26" s="240" customFormat="1" ht="22.5" customHeight="1" thickTop="1" thickBot="1">
      <c r="A412" s="183">
        <v>1</v>
      </c>
      <c r="B412" s="184" t="s">
        <v>156</v>
      </c>
      <c r="C412" s="184" t="s">
        <v>165</v>
      </c>
      <c r="D412" s="184" t="s">
        <v>289</v>
      </c>
      <c r="E412" s="184" t="s">
        <v>167</v>
      </c>
      <c r="F412" s="184" t="s">
        <v>228</v>
      </c>
      <c r="G412" s="184" t="s">
        <v>281</v>
      </c>
      <c r="H412" s="184"/>
      <c r="I412" s="184"/>
      <c r="J412" s="184"/>
      <c r="K412" s="185" t="s">
        <v>577</v>
      </c>
      <c r="L412" s="241"/>
      <c r="M412" s="241">
        <v>74486150</v>
      </c>
      <c r="N412" s="241"/>
      <c r="O412" s="241">
        <f t="shared" si="134"/>
        <v>74486150</v>
      </c>
      <c r="P412" s="241"/>
      <c r="Q412" s="241">
        <v>74486150</v>
      </c>
      <c r="R412" s="241"/>
      <c r="S412" s="241"/>
      <c r="T412" s="242">
        <v>74486150</v>
      </c>
      <c r="U412" s="242">
        <v>74486150</v>
      </c>
      <c r="V412" s="243">
        <f t="shared" si="135"/>
        <v>1</v>
      </c>
      <c r="W412" s="241"/>
      <c r="X412" s="186"/>
      <c r="Y412" s="186"/>
    </row>
    <row r="413" spans="1:26" s="240" customFormat="1" ht="22.5" customHeight="1" thickTop="1" thickBot="1">
      <c r="A413" s="183">
        <v>1</v>
      </c>
      <c r="B413" s="184" t="s">
        <v>156</v>
      </c>
      <c r="C413" s="184" t="s">
        <v>165</v>
      </c>
      <c r="D413" s="184" t="s">
        <v>289</v>
      </c>
      <c r="E413" s="184" t="s">
        <v>167</v>
      </c>
      <c r="F413" s="184" t="s">
        <v>228</v>
      </c>
      <c r="G413" s="184" t="s">
        <v>285</v>
      </c>
      <c r="H413" s="184"/>
      <c r="I413" s="184"/>
      <c r="J413" s="184"/>
      <c r="K413" s="185" t="s">
        <v>578</v>
      </c>
      <c r="L413" s="241"/>
      <c r="M413" s="241">
        <v>231812654</v>
      </c>
      <c r="N413" s="241"/>
      <c r="O413" s="241">
        <f t="shared" si="134"/>
        <v>231812654</v>
      </c>
      <c r="P413" s="241"/>
      <c r="Q413" s="241">
        <v>231812654</v>
      </c>
      <c r="R413" s="241"/>
      <c r="S413" s="241"/>
      <c r="T413" s="242">
        <v>231812654</v>
      </c>
      <c r="U413" s="242">
        <v>231812654</v>
      </c>
      <c r="V413" s="243">
        <f t="shared" si="135"/>
        <v>1</v>
      </c>
      <c r="W413" s="241"/>
      <c r="X413" s="186"/>
      <c r="Y413" s="186"/>
    </row>
    <row r="414" spans="1:26" s="240" customFormat="1" ht="22.5" customHeight="1" thickTop="1" thickBot="1">
      <c r="A414" s="183">
        <v>1</v>
      </c>
      <c r="B414" s="184" t="s">
        <v>156</v>
      </c>
      <c r="C414" s="184" t="s">
        <v>165</v>
      </c>
      <c r="D414" s="184" t="s">
        <v>289</v>
      </c>
      <c r="E414" s="184" t="s">
        <v>167</v>
      </c>
      <c r="F414" s="184" t="s">
        <v>228</v>
      </c>
      <c r="G414" s="184" t="s">
        <v>289</v>
      </c>
      <c r="H414" s="184"/>
      <c r="I414" s="184"/>
      <c r="J414" s="184"/>
      <c r="K414" s="185" t="s">
        <v>579</v>
      </c>
      <c r="L414" s="241"/>
      <c r="M414" s="241">
        <v>39431986</v>
      </c>
      <c r="N414" s="241"/>
      <c r="O414" s="241">
        <f t="shared" si="134"/>
        <v>39431986</v>
      </c>
      <c r="P414" s="241"/>
      <c r="Q414" s="241">
        <v>39431986</v>
      </c>
      <c r="R414" s="241"/>
      <c r="S414" s="241"/>
      <c r="T414" s="242">
        <v>39431986</v>
      </c>
      <c r="U414" s="242">
        <v>39431986</v>
      </c>
      <c r="V414" s="243">
        <f t="shared" si="135"/>
        <v>1</v>
      </c>
      <c r="W414" s="241"/>
      <c r="X414" s="186"/>
      <c r="Y414" s="186"/>
    </row>
    <row r="415" spans="1:26" s="240" customFormat="1" ht="22.5" customHeight="1" thickTop="1" thickBot="1">
      <c r="A415" s="183">
        <v>1</v>
      </c>
      <c r="B415" s="184" t="s">
        <v>156</v>
      </c>
      <c r="C415" s="184" t="s">
        <v>165</v>
      </c>
      <c r="D415" s="184" t="s">
        <v>289</v>
      </c>
      <c r="E415" s="184" t="s">
        <v>167</v>
      </c>
      <c r="F415" s="184" t="s">
        <v>228</v>
      </c>
      <c r="G415" s="184" t="s">
        <v>411</v>
      </c>
      <c r="H415" s="184"/>
      <c r="I415" s="184"/>
      <c r="J415" s="184"/>
      <c r="K415" s="185" t="s">
        <v>580</v>
      </c>
      <c r="L415" s="241"/>
      <c r="M415" s="241">
        <v>74820811</v>
      </c>
      <c r="N415" s="241"/>
      <c r="O415" s="241">
        <f t="shared" si="134"/>
        <v>74820811</v>
      </c>
      <c r="P415" s="241"/>
      <c r="Q415" s="241">
        <v>74820811</v>
      </c>
      <c r="R415" s="241"/>
      <c r="S415" s="241"/>
      <c r="T415" s="242">
        <v>74820811</v>
      </c>
      <c r="U415" s="242">
        <v>74820811</v>
      </c>
      <c r="V415" s="243">
        <f t="shared" si="135"/>
        <v>1</v>
      </c>
      <c r="W415" s="241"/>
      <c r="X415" s="186"/>
      <c r="Y415" s="186"/>
    </row>
    <row r="416" spans="1:26" s="240" customFormat="1" ht="22.5" customHeight="1" thickTop="1" thickBot="1">
      <c r="A416" s="183">
        <v>1</v>
      </c>
      <c r="B416" s="184" t="s">
        <v>156</v>
      </c>
      <c r="C416" s="184" t="s">
        <v>165</v>
      </c>
      <c r="D416" s="184" t="s">
        <v>289</v>
      </c>
      <c r="E416" s="184" t="s">
        <v>167</v>
      </c>
      <c r="F416" s="184" t="s">
        <v>228</v>
      </c>
      <c r="G416" s="184" t="s">
        <v>413</v>
      </c>
      <c r="H416" s="184"/>
      <c r="I416" s="184"/>
      <c r="J416" s="184"/>
      <c r="K416" s="185" t="s">
        <v>581</v>
      </c>
      <c r="L416" s="241"/>
      <c r="M416" s="241"/>
      <c r="N416" s="241"/>
      <c r="O416" s="244">
        <f t="shared" si="134"/>
        <v>0</v>
      </c>
      <c r="P416" s="241"/>
      <c r="Q416" s="241"/>
      <c r="R416" s="241"/>
      <c r="S416" s="241"/>
      <c r="T416" s="242"/>
      <c r="U416" s="242"/>
      <c r="V416" s="243" t="e">
        <f t="shared" si="135"/>
        <v>#DIV/0!</v>
      </c>
      <c r="W416" s="241"/>
      <c r="X416" s="186"/>
      <c r="Y416" s="186"/>
    </row>
    <row r="417" spans="1:25" s="240" customFormat="1" ht="22.5" customHeight="1" thickTop="1" thickBot="1">
      <c r="A417" s="183">
        <v>1</v>
      </c>
      <c r="B417" s="184" t="s">
        <v>156</v>
      </c>
      <c r="C417" s="184" t="s">
        <v>165</v>
      </c>
      <c r="D417" s="184" t="s">
        <v>289</v>
      </c>
      <c r="E417" s="184" t="s">
        <v>167</v>
      </c>
      <c r="F417" s="184" t="s">
        <v>228</v>
      </c>
      <c r="G417" s="184" t="s">
        <v>242</v>
      </c>
      <c r="H417" s="184"/>
      <c r="I417" s="184"/>
      <c r="J417" s="184"/>
      <c r="K417" s="185" t="s">
        <v>582</v>
      </c>
      <c r="L417" s="241"/>
      <c r="M417" s="241"/>
      <c r="N417" s="241"/>
      <c r="O417" s="244">
        <f t="shared" si="134"/>
        <v>0</v>
      </c>
      <c r="P417" s="241"/>
      <c r="Q417" s="241"/>
      <c r="R417" s="241"/>
      <c r="S417" s="241"/>
      <c r="T417" s="242"/>
      <c r="U417" s="242"/>
      <c r="V417" s="243" t="e">
        <f t="shared" si="135"/>
        <v>#DIV/0!</v>
      </c>
      <c r="W417" s="241"/>
      <c r="X417" s="186"/>
      <c r="Y417" s="186"/>
    </row>
    <row r="418" spans="1:25" s="240" customFormat="1" ht="22.5" customHeight="1" thickTop="1" thickBot="1">
      <c r="A418" s="183">
        <v>1</v>
      </c>
      <c r="B418" s="184" t="s">
        <v>156</v>
      </c>
      <c r="C418" s="184" t="s">
        <v>165</v>
      </c>
      <c r="D418" s="184" t="s">
        <v>289</v>
      </c>
      <c r="E418" s="184" t="s">
        <v>167</v>
      </c>
      <c r="F418" s="184" t="s">
        <v>228</v>
      </c>
      <c r="G418" s="184" t="s">
        <v>300</v>
      </c>
      <c r="H418" s="184"/>
      <c r="I418" s="184"/>
      <c r="J418" s="184"/>
      <c r="K418" s="185" t="s">
        <v>583</v>
      </c>
      <c r="L418" s="241"/>
      <c r="M418" s="241"/>
      <c r="N418" s="241"/>
      <c r="O418" s="244">
        <f t="shared" si="134"/>
        <v>0</v>
      </c>
      <c r="P418" s="241"/>
      <c r="Q418" s="241"/>
      <c r="R418" s="241"/>
      <c r="S418" s="241"/>
      <c r="T418" s="242"/>
      <c r="U418" s="242"/>
      <c r="V418" s="243" t="e">
        <f t="shared" si="135"/>
        <v>#DIV/0!</v>
      </c>
      <c r="W418" s="241"/>
      <c r="X418" s="186"/>
      <c r="Y418" s="186"/>
    </row>
    <row r="419" spans="1:25" s="240" customFormat="1" ht="22.5" customHeight="1" thickTop="1" thickBot="1">
      <c r="A419" s="183">
        <v>1</v>
      </c>
      <c r="B419" s="184" t="s">
        <v>156</v>
      </c>
      <c r="C419" s="184" t="s">
        <v>165</v>
      </c>
      <c r="D419" s="184" t="s">
        <v>289</v>
      </c>
      <c r="E419" s="184" t="s">
        <v>167</v>
      </c>
      <c r="F419" s="184" t="s">
        <v>228</v>
      </c>
      <c r="G419" s="184" t="s">
        <v>417</v>
      </c>
      <c r="H419" s="184"/>
      <c r="I419" s="184"/>
      <c r="J419" s="184"/>
      <c r="K419" s="185" t="s">
        <v>584</v>
      </c>
      <c r="L419" s="241"/>
      <c r="M419" s="241"/>
      <c r="N419" s="241"/>
      <c r="O419" s="244">
        <f t="shared" si="134"/>
        <v>0</v>
      </c>
      <c r="P419" s="241"/>
      <c r="Q419" s="241"/>
      <c r="R419" s="241"/>
      <c r="S419" s="241"/>
      <c r="T419" s="242"/>
      <c r="U419" s="242"/>
      <c r="V419" s="243" t="e">
        <f t="shared" si="135"/>
        <v>#DIV/0!</v>
      </c>
      <c r="W419" s="241"/>
      <c r="X419" s="186"/>
      <c r="Y419" s="186"/>
    </row>
    <row r="420" spans="1:25" s="240" customFormat="1" ht="22.5" customHeight="1" thickTop="1" thickBot="1">
      <c r="A420" s="183">
        <v>1</v>
      </c>
      <c r="B420" s="184" t="s">
        <v>156</v>
      </c>
      <c r="C420" s="184" t="s">
        <v>165</v>
      </c>
      <c r="D420" s="184" t="s">
        <v>289</v>
      </c>
      <c r="E420" s="184" t="s">
        <v>167</v>
      </c>
      <c r="F420" s="184" t="s">
        <v>228</v>
      </c>
      <c r="G420" s="184" t="s">
        <v>419</v>
      </c>
      <c r="H420" s="184"/>
      <c r="I420" s="184"/>
      <c r="J420" s="184"/>
      <c r="K420" s="185" t="s">
        <v>585</v>
      </c>
      <c r="L420" s="241"/>
      <c r="M420" s="241">
        <v>710451366</v>
      </c>
      <c r="N420" s="241"/>
      <c r="O420" s="241">
        <f t="shared" si="134"/>
        <v>710451366</v>
      </c>
      <c r="P420" s="241">
        <v>153086108</v>
      </c>
      <c r="Q420" s="241"/>
      <c r="R420" s="241"/>
      <c r="S420" s="241">
        <v>557365258</v>
      </c>
      <c r="T420" s="242">
        <v>710451366</v>
      </c>
      <c r="U420" s="242">
        <v>710451366</v>
      </c>
      <c r="V420" s="243">
        <f t="shared" si="135"/>
        <v>1</v>
      </c>
      <c r="W420" s="241"/>
      <c r="X420" s="186"/>
      <c r="Y420" s="186"/>
    </row>
    <row r="421" spans="1:25" s="240" customFormat="1" ht="22.5" customHeight="1" thickTop="1" thickBot="1">
      <c r="A421" s="183">
        <v>1</v>
      </c>
      <c r="B421" s="184" t="s">
        <v>156</v>
      </c>
      <c r="C421" s="184" t="s">
        <v>165</v>
      </c>
      <c r="D421" s="184" t="s">
        <v>289</v>
      </c>
      <c r="E421" s="184" t="s">
        <v>167</v>
      </c>
      <c r="F421" s="184" t="s">
        <v>228</v>
      </c>
      <c r="G421" s="184" t="s">
        <v>421</v>
      </c>
      <c r="H421" s="184"/>
      <c r="I421" s="184"/>
      <c r="J421" s="184"/>
      <c r="K421" s="185" t="s">
        <v>586</v>
      </c>
      <c r="L421" s="241"/>
      <c r="M421" s="241"/>
      <c r="N421" s="241"/>
      <c r="O421" s="244">
        <f t="shared" si="134"/>
        <v>0</v>
      </c>
      <c r="P421" s="241"/>
      <c r="Q421" s="241"/>
      <c r="R421" s="241"/>
      <c r="S421" s="241"/>
      <c r="T421" s="242"/>
      <c r="U421" s="242"/>
      <c r="V421" s="243" t="e">
        <f t="shared" si="135"/>
        <v>#DIV/0!</v>
      </c>
      <c r="W421" s="241"/>
      <c r="X421" s="186"/>
      <c r="Y421" s="186"/>
    </row>
    <row r="422" spans="1:25" s="240" customFormat="1" ht="22.5" customHeight="1" thickTop="1" thickBot="1">
      <c r="A422" s="183">
        <v>1</v>
      </c>
      <c r="B422" s="184" t="s">
        <v>156</v>
      </c>
      <c r="C422" s="184" t="s">
        <v>165</v>
      </c>
      <c r="D422" s="184" t="s">
        <v>289</v>
      </c>
      <c r="E422" s="184" t="s">
        <v>167</v>
      </c>
      <c r="F422" s="184" t="s">
        <v>228</v>
      </c>
      <c r="G422" s="184" t="s">
        <v>423</v>
      </c>
      <c r="H422" s="184"/>
      <c r="I422" s="184"/>
      <c r="J422" s="184"/>
      <c r="K422" s="185" t="s">
        <v>587</v>
      </c>
      <c r="L422" s="241"/>
      <c r="M422" s="241"/>
      <c r="N422" s="241"/>
      <c r="O422" s="244">
        <f t="shared" si="134"/>
        <v>0</v>
      </c>
      <c r="P422" s="241"/>
      <c r="Q422" s="241"/>
      <c r="R422" s="241"/>
      <c r="S422" s="241"/>
      <c r="T422" s="242"/>
      <c r="U422" s="242"/>
      <c r="V422" s="243" t="e">
        <f t="shared" si="135"/>
        <v>#DIV/0!</v>
      </c>
      <c r="W422" s="241"/>
      <c r="X422" s="186"/>
      <c r="Y422" s="186"/>
    </row>
    <row r="423" spans="1:25" s="240" customFormat="1" ht="22.5" customHeight="1" thickTop="1" thickBot="1">
      <c r="A423" s="183">
        <v>1</v>
      </c>
      <c r="B423" s="184" t="s">
        <v>156</v>
      </c>
      <c r="C423" s="184" t="s">
        <v>165</v>
      </c>
      <c r="D423" s="184" t="s">
        <v>289</v>
      </c>
      <c r="E423" s="184" t="s">
        <v>167</v>
      </c>
      <c r="F423" s="184" t="s">
        <v>228</v>
      </c>
      <c r="G423" s="184" t="s">
        <v>425</v>
      </c>
      <c r="H423" s="184"/>
      <c r="I423" s="184"/>
      <c r="J423" s="184"/>
      <c r="K423" s="185" t="s">
        <v>588</v>
      </c>
      <c r="L423" s="241"/>
      <c r="M423" s="241"/>
      <c r="N423" s="241"/>
      <c r="O423" s="244">
        <f t="shared" si="134"/>
        <v>0</v>
      </c>
      <c r="P423" s="241"/>
      <c r="Q423" s="241"/>
      <c r="R423" s="241"/>
      <c r="S423" s="241"/>
      <c r="T423" s="242"/>
      <c r="U423" s="242"/>
      <c r="V423" s="243" t="e">
        <f t="shared" si="135"/>
        <v>#DIV/0!</v>
      </c>
      <c r="W423" s="241"/>
      <c r="X423" s="186"/>
      <c r="Y423" s="186"/>
    </row>
    <row r="424" spans="1:25" s="240" customFormat="1" ht="22.5" customHeight="1" thickTop="1" thickBot="1">
      <c r="A424" s="183">
        <v>1</v>
      </c>
      <c r="B424" s="184" t="s">
        <v>156</v>
      </c>
      <c r="C424" s="184" t="s">
        <v>165</v>
      </c>
      <c r="D424" s="184" t="s">
        <v>289</v>
      </c>
      <c r="E424" s="184" t="s">
        <v>167</v>
      </c>
      <c r="F424" s="184" t="s">
        <v>228</v>
      </c>
      <c r="G424" s="184" t="s">
        <v>427</v>
      </c>
      <c r="H424" s="184"/>
      <c r="I424" s="184"/>
      <c r="J424" s="184"/>
      <c r="K424" s="185" t="s">
        <v>589</v>
      </c>
      <c r="L424" s="241"/>
      <c r="M424" s="241"/>
      <c r="N424" s="241"/>
      <c r="O424" s="244">
        <f t="shared" si="134"/>
        <v>0</v>
      </c>
      <c r="P424" s="241"/>
      <c r="Q424" s="241"/>
      <c r="R424" s="241"/>
      <c r="S424" s="241"/>
      <c r="T424" s="242"/>
      <c r="U424" s="242"/>
      <c r="V424" s="243" t="e">
        <f t="shared" si="135"/>
        <v>#DIV/0!</v>
      </c>
      <c r="W424" s="241"/>
      <c r="X424" s="186"/>
      <c r="Y424" s="186"/>
    </row>
    <row r="425" spans="1:25" s="240" customFormat="1" ht="22.5" customHeight="1" thickTop="1" thickBot="1">
      <c r="A425" s="183">
        <v>1</v>
      </c>
      <c r="B425" s="184" t="s">
        <v>156</v>
      </c>
      <c r="C425" s="184" t="s">
        <v>165</v>
      </c>
      <c r="D425" s="184" t="s">
        <v>289</v>
      </c>
      <c r="E425" s="184" t="s">
        <v>167</v>
      </c>
      <c r="F425" s="184" t="s">
        <v>228</v>
      </c>
      <c r="G425" s="184" t="s">
        <v>429</v>
      </c>
      <c r="H425" s="184"/>
      <c r="I425" s="184"/>
      <c r="J425" s="184"/>
      <c r="K425" s="185" t="s">
        <v>590</v>
      </c>
      <c r="L425" s="241"/>
      <c r="M425" s="241"/>
      <c r="N425" s="241"/>
      <c r="O425" s="244">
        <f t="shared" si="134"/>
        <v>0</v>
      </c>
      <c r="P425" s="241"/>
      <c r="Q425" s="241"/>
      <c r="R425" s="241"/>
      <c r="S425" s="241"/>
      <c r="T425" s="242"/>
      <c r="U425" s="242"/>
      <c r="V425" s="243" t="e">
        <f t="shared" si="135"/>
        <v>#DIV/0!</v>
      </c>
      <c r="W425" s="241"/>
      <c r="X425" s="186"/>
      <c r="Y425" s="186"/>
    </row>
    <row r="426" spans="1:25" s="240" customFormat="1" ht="22.5" customHeight="1" thickTop="1" thickBot="1">
      <c r="A426" s="183">
        <v>1</v>
      </c>
      <c r="B426" s="184" t="s">
        <v>156</v>
      </c>
      <c r="C426" s="184" t="s">
        <v>165</v>
      </c>
      <c r="D426" s="184" t="s">
        <v>289</v>
      </c>
      <c r="E426" s="184" t="s">
        <v>167</v>
      </c>
      <c r="F426" s="184" t="s">
        <v>228</v>
      </c>
      <c r="G426" s="184" t="s">
        <v>246</v>
      </c>
      <c r="H426" s="184"/>
      <c r="I426" s="184"/>
      <c r="J426" s="184"/>
      <c r="K426" s="185" t="s">
        <v>591</v>
      </c>
      <c r="L426" s="241"/>
      <c r="M426" s="241"/>
      <c r="N426" s="241"/>
      <c r="O426" s="244">
        <f t="shared" si="134"/>
        <v>0</v>
      </c>
      <c r="P426" s="241"/>
      <c r="Q426" s="241"/>
      <c r="R426" s="241"/>
      <c r="S426" s="241"/>
      <c r="T426" s="242"/>
      <c r="U426" s="242"/>
      <c r="V426" s="243" t="e">
        <f t="shared" si="135"/>
        <v>#DIV/0!</v>
      </c>
      <c r="W426" s="241"/>
      <c r="X426" s="186"/>
      <c r="Y426" s="186"/>
    </row>
    <row r="427" spans="1:25" s="240" customFormat="1" ht="22.5" customHeight="1" thickTop="1" thickBot="1">
      <c r="A427" s="183">
        <v>1</v>
      </c>
      <c r="B427" s="184" t="s">
        <v>156</v>
      </c>
      <c r="C427" s="184" t="s">
        <v>165</v>
      </c>
      <c r="D427" s="184" t="s">
        <v>289</v>
      </c>
      <c r="E427" s="184" t="s">
        <v>167</v>
      </c>
      <c r="F427" s="184" t="s">
        <v>228</v>
      </c>
      <c r="G427" s="184" t="s">
        <v>432</v>
      </c>
      <c r="H427" s="184"/>
      <c r="I427" s="184"/>
      <c r="J427" s="184"/>
      <c r="K427" s="185" t="s">
        <v>592</v>
      </c>
      <c r="L427" s="241"/>
      <c r="M427" s="241"/>
      <c r="N427" s="241"/>
      <c r="O427" s="244">
        <f t="shared" si="134"/>
        <v>0</v>
      </c>
      <c r="P427" s="241"/>
      <c r="Q427" s="241"/>
      <c r="R427" s="241"/>
      <c r="S427" s="241"/>
      <c r="T427" s="242"/>
      <c r="U427" s="242"/>
      <c r="V427" s="243" t="e">
        <f t="shared" si="135"/>
        <v>#DIV/0!</v>
      </c>
      <c r="W427" s="241"/>
      <c r="X427" s="186"/>
      <c r="Y427" s="186"/>
    </row>
    <row r="428" spans="1:25" s="240" customFormat="1" ht="22.5" customHeight="1" thickTop="1" thickBot="1">
      <c r="A428" s="183">
        <v>1</v>
      </c>
      <c r="B428" s="184" t="s">
        <v>156</v>
      </c>
      <c r="C428" s="184" t="s">
        <v>165</v>
      </c>
      <c r="D428" s="184" t="s">
        <v>289</v>
      </c>
      <c r="E428" s="184" t="s">
        <v>167</v>
      </c>
      <c r="F428" s="184" t="s">
        <v>228</v>
      </c>
      <c r="G428" s="184" t="s">
        <v>434</v>
      </c>
      <c r="H428" s="184"/>
      <c r="I428" s="184"/>
      <c r="J428" s="184"/>
      <c r="K428" s="185" t="s">
        <v>593</v>
      </c>
      <c r="L428" s="241"/>
      <c r="M428" s="241"/>
      <c r="N428" s="241"/>
      <c r="O428" s="244">
        <f t="shared" si="134"/>
        <v>0</v>
      </c>
      <c r="P428" s="241"/>
      <c r="Q428" s="241"/>
      <c r="R428" s="241"/>
      <c r="S428" s="241"/>
      <c r="T428" s="242"/>
      <c r="U428" s="242"/>
      <c r="V428" s="243" t="e">
        <f t="shared" si="135"/>
        <v>#DIV/0!</v>
      </c>
      <c r="W428" s="241"/>
      <c r="X428" s="186"/>
      <c r="Y428" s="186"/>
    </row>
    <row r="429" spans="1:25" s="240" customFormat="1" ht="22.5" customHeight="1" thickTop="1" thickBot="1">
      <c r="A429" s="183">
        <v>1</v>
      </c>
      <c r="B429" s="184" t="s">
        <v>156</v>
      </c>
      <c r="C429" s="184" t="s">
        <v>165</v>
      </c>
      <c r="D429" s="184" t="s">
        <v>289</v>
      </c>
      <c r="E429" s="184" t="s">
        <v>167</v>
      </c>
      <c r="F429" s="184" t="s">
        <v>228</v>
      </c>
      <c r="G429" s="184" t="s">
        <v>436</v>
      </c>
      <c r="H429" s="184"/>
      <c r="I429" s="184"/>
      <c r="J429" s="184"/>
      <c r="K429" s="185" t="s">
        <v>594</v>
      </c>
      <c r="L429" s="241"/>
      <c r="M429" s="241"/>
      <c r="N429" s="241"/>
      <c r="O429" s="244">
        <f t="shared" si="134"/>
        <v>0</v>
      </c>
      <c r="P429" s="241"/>
      <c r="Q429" s="241"/>
      <c r="R429" s="241"/>
      <c r="S429" s="241"/>
      <c r="T429" s="242"/>
      <c r="U429" s="242"/>
      <c r="V429" s="243" t="e">
        <f t="shared" si="135"/>
        <v>#DIV/0!</v>
      </c>
      <c r="W429" s="241"/>
      <c r="X429" s="186"/>
      <c r="Y429" s="186"/>
    </row>
    <row r="430" spans="1:25" s="240" customFormat="1" ht="22.5" customHeight="1" thickTop="1" thickBot="1">
      <c r="A430" s="183">
        <v>1</v>
      </c>
      <c r="B430" s="184" t="s">
        <v>156</v>
      </c>
      <c r="C430" s="184" t="s">
        <v>165</v>
      </c>
      <c r="D430" s="184" t="s">
        <v>289</v>
      </c>
      <c r="E430" s="184" t="s">
        <v>167</v>
      </c>
      <c r="F430" s="184" t="s">
        <v>228</v>
      </c>
      <c r="G430" s="184" t="s">
        <v>438</v>
      </c>
      <c r="H430" s="184"/>
      <c r="I430" s="184"/>
      <c r="J430" s="184"/>
      <c r="K430" s="185" t="s">
        <v>595</v>
      </c>
      <c r="L430" s="241"/>
      <c r="M430" s="241"/>
      <c r="N430" s="241"/>
      <c r="O430" s="244">
        <f t="shared" si="134"/>
        <v>0</v>
      </c>
      <c r="P430" s="241"/>
      <c r="Q430" s="241"/>
      <c r="R430" s="241"/>
      <c r="S430" s="241"/>
      <c r="T430" s="242"/>
      <c r="U430" s="242"/>
      <c r="V430" s="243" t="e">
        <f t="shared" si="135"/>
        <v>#DIV/0!</v>
      </c>
      <c r="W430" s="241"/>
      <c r="X430" s="186"/>
      <c r="Y430" s="186"/>
    </row>
    <row r="431" spans="1:25" s="240" customFormat="1" ht="22.5" customHeight="1" thickTop="1" thickBot="1">
      <c r="A431" s="183">
        <v>1</v>
      </c>
      <c r="B431" s="184" t="s">
        <v>156</v>
      </c>
      <c r="C431" s="184" t="s">
        <v>165</v>
      </c>
      <c r="D431" s="184" t="s">
        <v>289</v>
      </c>
      <c r="E431" s="184" t="s">
        <v>167</v>
      </c>
      <c r="F431" s="184" t="s">
        <v>228</v>
      </c>
      <c r="G431" s="184" t="s">
        <v>440</v>
      </c>
      <c r="H431" s="184"/>
      <c r="I431" s="184"/>
      <c r="J431" s="184"/>
      <c r="K431" s="185" t="s">
        <v>596</v>
      </c>
      <c r="L431" s="241"/>
      <c r="M431" s="241"/>
      <c r="N431" s="241"/>
      <c r="O431" s="244">
        <f t="shared" si="134"/>
        <v>0</v>
      </c>
      <c r="P431" s="241"/>
      <c r="Q431" s="241"/>
      <c r="R431" s="241"/>
      <c r="S431" s="241"/>
      <c r="T431" s="242"/>
      <c r="U431" s="242"/>
      <c r="V431" s="243" t="e">
        <f t="shared" si="135"/>
        <v>#DIV/0!</v>
      </c>
      <c r="W431" s="241"/>
      <c r="X431" s="186"/>
      <c r="Y431" s="186"/>
    </row>
    <row r="432" spans="1:25" s="240" customFormat="1" ht="22.5" customHeight="1" thickTop="1" thickBot="1">
      <c r="A432" s="183">
        <v>1</v>
      </c>
      <c r="B432" s="184" t="s">
        <v>156</v>
      </c>
      <c r="C432" s="184" t="s">
        <v>165</v>
      </c>
      <c r="D432" s="184" t="s">
        <v>289</v>
      </c>
      <c r="E432" s="184" t="s">
        <v>167</v>
      </c>
      <c r="F432" s="184" t="s">
        <v>228</v>
      </c>
      <c r="G432" s="184" t="s">
        <v>442</v>
      </c>
      <c r="H432" s="184"/>
      <c r="I432" s="184"/>
      <c r="J432" s="184"/>
      <c r="K432" s="185" t="s">
        <v>597</v>
      </c>
      <c r="L432" s="241"/>
      <c r="M432" s="241"/>
      <c r="N432" s="241"/>
      <c r="O432" s="244">
        <f t="shared" si="134"/>
        <v>0</v>
      </c>
      <c r="P432" s="241"/>
      <c r="Q432" s="241"/>
      <c r="R432" s="241"/>
      <c r="S432" s="241"/>
      <c r="T432" s="242"/>
      <c r="U432" s="242"/>
      <c r="V432" s="243" t="e">
        <f t="shared" si="135"/>
        <v>#DIV/0!</v>
      </c>
      <c r="W432" s="241"/>
      <c r="X432" s="186"/>
      <c r="Y432" s="186"/>
    </row>
    <row r="433" spans="1:26" s="240" customFormat="1" ht="22.5" customHeight="1" thickTop="1" thickBot="1">
      <c r="A433" s="183">
        <v>1</v>
      </c>
      <c r="B433" s="184" t="s">
        <v>156</v>
      </c>
      <c r="C433" s="184" t="s">
        <v>165</v>
      </c>
      <c r="D433" s="184" t="s">
        <v>289</v>
      </c>
      <c r="E433" s="184" t="s">
        <v>167</v>
      </c>
      <c r="F433" s="184" t="s">
        <v>228</v>
      </c>
      <c r="G433" s="184" t="s">
        <v>444</v>
      </c>
      <c r="H433" s="184"/>
      <c r="I433" s="184"/>
      <c r="J433" s="184"/>
      <c r="K433" s="185" t="s">
        <v>598</v>
      </c>
      <c r="L433" s="241"/>
      <c r="M433" s="241"/>
      <c r="N433" s="241"/>
      <c r="O433" s="244">
        <f t="shared" si="134"/>
        <v>0</v>
      </c>
      <c r="P433" s="241"/>
      <c r="Q433" s="241"/>
      <c r="R433" s="241"/>
      <c r="S433" s="241"/>
      <c r="T433" s="242"/>
      <c r="U433" s="242"/>
      <c r="V433" s="243" t="e">
        <f t="shared" si="135"/>
        <v>#DIV/0!</v>
      </c>
      <c r="W433" s="241"/>
      <c r="X433" s="186"/>
      <c r="Y433" s="186"/>
    </row>
    <row r="434" spans="1:26" s="240" customFormat="1" ht="22.5" customHeight="1" thickTop="1" thickBot="1">
      <c r="A434" s="183">
        <v>1</v>
      </c>
      <c r="B434" s="184" t="s">
        <v>156</v>
      </c>
      <c r="C434" s="184" t="s">
        <v>165</v>
      </c>
      <c r="D434" s="184" t="s">
        <v>289</v>
      </c>
      <c r="E434" s="184" t="s">
        <v>167</v>
      </c>
      <c r="F434" s="184" t="s">
        <v>228</v>
      </c>
      <c r="G434" s="184" t="s">
        <v>446</v>
      </c>
      <c r="H434" s="184"/>
      <c r="I434" s="184"/>
      <c r="J434" s="184"/>
      <c r="K434" s="185" t="s">
        <v>599</v>
      </c>
      <c r="L434" s="241"/>
      <c r="M434" s="241"/>
      <c r="N434" s="241"/>
      <c r="O434" s="244">
        <f t="shared" si="134"/>
        <v>0</v>
      </c>
      <c r="P434" s="241"/>
      <c r="Q434" s="241"/>
      <c r="R434" s="241"/>
      <c r="S434" s="241"/>
      <c r="T434" s="242"/>
      <c r="U434" s="242"/>
      <c r="V434" s="243" t="e">
        <f t="shared" si="135"/>
        <v>#DIV/0!</v>
      </c>
      <c r="W434" s="241"/>
      <c r="X434" s="186"/>
      <c r="Y434" s="186"/>
    </row>
    <row r="435" spans="1:26" s="240" customFormat="1" ht="22.5" customHeight="1" thickTop="1" thickBot="1">
      <c r="A435" s="183">
        <v>1</v>
      </c>
      <c r="B435" s="184" t="s">
        <v>156</v>
      </c>
      <c r="C435" s="184" t="s">
        <v>165</v>
      </c>
      <c r="D435" s="184" t="s">
        <v>289</v>
      </c>
      <c r="E435" s="184" t="s">
        <v>167</v>
      </c>
      <c r="F435" s="184" t="s">
        <v>228</v>
      </c>
      <c r="G435" s="184" t="s">
        <v>535</v>
      </c>
      <c r="H435" s="184"/>
      <c r="I435" s="184"/>
      <c r="J435" s="184"/>
      <c r="K435" s="185" t="s">
        <v>600</v>
      </c>
      <c r="L435" s="241"/>
      <c r="M435" s="241"/>
      <c r="N435" s="241"/>
      <c r="O435" s="244">
        <f t="shared" si="134"/>
        <v>0</v>
      </c>
      <c r="P435" s="241"/>
      <c r="Q435" s="241"/>
      <c r="R435" s="241"/>
      <c r="S435" s="241"/>
      <c r="T435" s="242"/>
      <c r="U435" s="242"/>
      <c r="V435" s="243" t="e">
        <f t="shared" si="135"/>
        <v>#DIV/0!</v>
      </c>
      <c r="W435" s="241"/>
      <c r="X435" s="186"/>
      <c r="Y435" s="186"/>
    </row>
    <row r="436" spans="1:26" s="210" customFormat="1" ht="22.5" customHeight="1" thickTop="1" thickBot="1">
      <c r="A436" s="183">
        <v>1</v>
      </c>
      <c r="B436" s="184" t="s">
        <v>156</v>
      </c>
      <c r="C436" s="184" t="s">
        <v>165</v>
      </c>
      <c r="D436" s="184" t="s">
        <v>242</v>
      </c>
      <c r="E436" s="184"/>
      <c r="F436" s="184"/>
      <c r="G436" s="184"/>
      <c r="H436" s="187"/>
      <c r="I436" s="187"/>
      <c r="J436" s="187"/>
      <c r="K436" s="188" t="s">
        <v>601</v>
      </c>
      <c r="L436" s="244">
        <f>+L437+L438</f>
        <v>0</v>
      </c>
      <c r="M436" s="244">
        <f t="shared" ref="M436:U436" si="137">+M437+M438</f>
        <v>0</v>
      </c>
      <c r="N436" s="244">
        <f t="shared" si="137"/>
        <v>0</v>
      </c>
      <c r="O436" s="244">
        <f t="shared" si="134"/>
        <v>0</v>
      </c>
      <c r="P436" s="244">
        <f t="shared" si="137"/>
        <v>0</v>
      </c>
      <c r="Q436" s="244">
        <f t="shared" si="137"/>
        <v>0</v>
      </c>
      <c r="R436" s="244">
        <f t="shared" si="137"/>
        <v>0</v>
      </c>
      <c r="S436" s="244">
        <f t="shared" si="137"/>
        <v>0</v>
      </c>
      <c r="T436" s="244">
        <f t="shared" si="137"/>
        <v>0</v>
      </c>
      <c r="U436" s="245">
        <f t="shared" si="137"/>
        <v>0</v>
      </c>
      <c r="V436" s="246" t="e">
        <f t="shared" si="135"/>
        <v>#DIV/0!</v>
      </c>
      <c r="W436" s="244"/>
      <c r="X436" s="183"/>
      <c r="Y436" s="184"/>
      <c r="Z436" s="189"/>
    </row>
    <row r="437" spans="1:26" s="240" customFormat="1" ht="22.5" customHeight="1" thickTop="1" thickBot="1">
      <c r="A437" s="183">
        <v>1</v>
      </c>
      <c r="B437" s="184" t="s">
        <v>156</v>
      </c>
      <c r="C437" s="184" t="s">
        <v>165</v>
      </c>
      <c r="D437" s="184" t="s">
        <v>242</v>
      </c>
      <c r="E437" s="184" t="s">
        <v>158</v>
      </c>
      <c r="F437" s="184"/>
      <c r="G437" s="184"/>
      <c r="H437" s="187"/>
      <c r="I437" s="187"/>
      <c r="J437" s="187"/>
      <c r="K437" s="188" t="s">
        <v>602</v>
      </c>
      <c r="L437" s="244"/>
      <c r="M437" s="244"/>
      <c r="N437" s="244"/>
      <c r="O437" s="244">
        <f t="shared" si="134"/>
        <v>0</v>
      </c>
      <c r="P437" s="244"/>
      <c r="Q437" s="244"/>
      <c r="R437" s="244"/>
      <c r="S437" s="244"/>
      <c r="T437" s="244"/>
      <c r="U437" s="245"/>
      <c r="V437" s="246" t="e">
        <f t="shared" si="135"/>
        <v>#DIV/0!</v>
      </c>
      <c r="W437" s="244"/>
      <c r="X437" s="183"/>
      <c r="Y437" s="184"/>
      <c r="Z437" s="189"/>
    </row>
    <row r="438" spans="1:26" s="240" customFormat="1" ht="22.5" customHeight="1" thickTop="1" thickBot="1">
      <c r="A438" s="183">
        <v>1</v>
      </c>
      <c r="B438" s="184" t="s">
        <v>156</v>
      </c>
      <c r="C438" s="184" t="s">
        <v>165</v>
      </c>
      <c r="D438" s="184" t="s">
        <v>242</v>
      </c>
      <c r="E438" s="184" t="s">
        <v>167</v>
      </c>
      <c r="F438" s="184"/>
      <c r="G438" s="184"/>
      <c r="H438" s="187"/>
      <c r="I438" s="187"/>
      <c r="J438" s="187"/>
      <c r="K438" s="188" t="s">
        <v>603</v>
      </c>
      <c r="L438" s="244"/>
      <c r="M438" s="244"/>
      <c r="N438" s="244"/>
      <c r="O438" s="244">
        <f>+L438+M438-N438</f>
        <v>0</v>
      </c>
      <c r="P438" s="244"/>
      <c r="Q438" s="244"/>
      <c r="R438" s="244"/>
      <c r="S438" s="244"/>
      <c r="T438" s="244"/>
      <c r="U438" s="245"/>
      <c r="V438" s="246" t="e">
        <f t="shared" si="135"/>
        <v>#DIV/0!</v>
      </c>
      <c r="W438" s="244"/>
      <c r="X438" s="183"/>
      <c r="Y438" s="184"/>
      <c r="Z438" s="189"/>
    </row>
    <row r="439" spans="1:26" s="240" customFormat="1" ht="22.5" customHeight="1" thickTop="1" thickBot="1">
      <c r="A439" s="190">
        <v>1</v>
      </c>
      <c r="B439" s="190">
        <v>2</v>
      </c>
      <c r="C439" s="139"/>
      <c r="D439" s="139"/>
      <c r="E439" s="139"/>
      <c r="F439" s="139"/>
      <c r="G439" s="139"/>
      <c r="H439" s="139"/>
      <c r="I439" s="139"/>
      <c r="J439" s="139"/>
      <c r="K439" s="141" t="s">
        <v>604</v>
      </c>
      <c r="L439" s="247">
        <f>+L440+L447+L453+L454</f>
        <v>3262600000</v>
      </c>
      <c r="M439" s="247">
        <f t="shared" ref="M439:U439" si="138">+M440+M447+M453+M454</f>
        <v>0</v>
      </c>
      <c r="N439" s="247">
        <f t="shared" si="138"/>
        <v>0</v>
      </c>
      <c r="O439" s="247">
        <f t="shared" ref="O439:O477" si="139">+L439+M439-N439</f>
        <v>3262600000</v>
      </c>
      <c r="P439" s="247">
        <f t="shared" si="138"/>
        <v>3262600000</v>
      </c>
      <c r="Q439" s="247">
        <f t="shared" si="138"/>
        <v>0</v>
      </c>
      <c r="R439" s="247">
        <f t="shared" si="138"/>
        <v>0</v>
      </c>
      <c r="S439" s="247">
        <f t="shared" si="138"/>
        <v>0</v>
      </c>
      <c r="T439" s="248">
        <f t="shared" si="138"/>
        <v>2039150999.8800001</v>
      </c>
      <c r="U439" s="248">
        <f t="shared" si="138"/>
        <v>2039150999.8800001</v>
      </c>
      <c r="V439" s="249">
        <f t="shared" si="135"/>
        <v>1</v>
      </c>
      <c r="W439" s="247"/>
      <c r="X439" s="142"/>
      <c r="Y439" s="142"/>
    </row>
    <row r="440" spans="1:26" s="240" customFormat="1" ht="22.5" customHeight="1" thickTop="1" thickBot="1">
      <c r="A440" s="190">
        <v>1</v>
      </c>
      <c r="B440" s="190">
        <v>2</v>
      </c>
      <c r="C440" s="139" t="s">
        <v>156</v>
      </c>
      <c r="D440" s="139"/>
      <c r="E440" s="139"/>
      <c r="F440" s="139"/>
      <c r="G440" s="139"/>
      <c r="H440" s="139"/>
      <c r="I440" s="139"/>
      <c r="J440" s="139"/>
      <c r="K440" s="141" t="s">
        <v>86</v>
      </c>
      <c r="L440" s="247">
        <f>+L441+L445+L446</f>
        <v>3262600000</v>
      </c>
      <c r="M440" s="247">
        <f t="shared" ref="M440:U440" si="140">+M441+M445+M446</f>
        <v>0</v>
      </c>
      <c r="N440" s="247">
        <f t="shared" si="140"/>
        <v>0</v>
      </c>
      <c r="O440" s="247">
        <f t="shared" si="139"/>
        <v>3262600000</v>
      </c>
      <c r="P440" s="247">
        <f t="shared" si="140"/>
        <v>3262600000</v>
      </c>
      <c r="Q440" s="247">
        <f t="shared" si="140"/>
        <v>0</v>
      </c>
      <c r="R440" s="247">
        <f t="shared" si="140"/>
        <v>0</v>
      </c>
      <c r="S440" s="247">
        <f t="shared" si="140"/>
        <v>0</v>
      </c>
      <c r="T440" s="248">
        <f t="shared" si="140"/>
        <v>2039150999.8800001</v>
      </c>
      <c r="U440" s="248">
        <f t="shared" si="140"/>
        <v>2039150999.8800001</v>
      </c>
      <c r="V440" s="249">
        <f t="shared" si="135"/>
        <v>1</v>
      </c>
      <c r="W440" s="247"/>
      <c r="X440" s="142"/>
      <c r="Y440" s="142"/>
    </row>
    <row r="441" spans="1:26" s="240" customFormat="1" ht="22.5" customHeight="1" thickTop="1" thickBot="1">
      <c r="A441" s="143">
        <v>1</v>
      </c>
      <c r="B441" s="143">
        <v>2</v>
      </c>
      <c r="C441" s="144" t="s">
        <v>156</v>
      </c>
      <c r="D441" s="144" t="s">
        <v>158</v>
      </c>
      <c r="E441" s="144"/>
      <c r="F441" s="144"/>
      <c r="G441" s="144"/>
      <c r="H441" s="144"/>
      <c r="I441" s="144"/>
      <c r="J441" s="144"/>
      <c r="K441" s="146" t="s">
        <v>605</v>
      </c>
      <c r="L441" s="250">
        <f>SUM(L442:L444)</f>
        <v>3262600000</v>
      </c>
      <c r="M441" s="250">
        <f t="shared" ref="M441:U441" si="141">SUM(M442:M444)</f>
        <v>0</v>
      </c>
      <c r="N441" s="250">
        <f t="shared" si="141"/>
        <v>0</v>
      </c>
      <c r="O441" s="250">
        <f t="shared" si="139"/>
        <v>3262600000</v>
      </c>
      <c r="P441" s="250">
        <f t="shared" si="141"/>
        <v>3262600000</v>
      </c>
      <c r="Q441" s="250">
        <f t="shared" si="141"/>
        <v>0</v>
      </c>
      <c r="R441" s="250">
        <f t="shared" si="141"/>
        <v>0</v>
      </c>
      <c r="S441" s="250">
        <f t="shared" si="141"/>
        <v>0</v>
      </c>
      <c r="T441" s="251">
        <f t="shared" si="141"/>
        <v>2039150999.8800001</v>
      </c>
      <c r="U441" s="251">
        <f t="shared" si="141"/>
        <v>2039150999.8800001</v>
      </c>
      <c r="V441" s="252">
        <f t="shared" si="135"/>
        <v>1</v>
      </c>
      <c r="W441" s="250"/>
      <c r="X441" s="147"/>
      <c r="Y441" s="147"/>
    </row>
    <row r="442" spans="1:26" s="210" customFormat="1" ht="22.5" customHeight="1" thickTop="1" thickBot="1">
      <c r="A442" s="183">
        <v>1</v>
      </c>
      <c r="B442" s="184">
        <v>2</v>
      </c>
      <c r="C442" s="184" t="s">
        <v>156</v>
      </c>
      <c r="D442" s="184" t="s">
        <v>158</v>
      </c>
      <c r="E442" s="184" t="s">
        <v>158</v>
      </c>
      <c r="F442" s="184"/>
      <c r="G442" s="184"/>
      <c r="H442" s="187"/>
      <c r="I442" s="187"/>
      <c r="J442" s="187"/>
      <c r="K442" s="188" t="s">
        <v>606</v>
      </c>
      <c r="L442" s="244">
        <v>3218800000</v>
      </c>
      <c r="M442" s="244"/>
      <c r="N442" s="244"/>
      <c r="O442" s="244">
        <f t="shared" si="139"/>
        <v>3218800000</v>
      </c>
      <c r="P442" s="241">
        <v>3218800000</v>
      </c>
      <c r="Q442" s="244"/>
      <c r="R442" s="244"/>
      <c r="S442" s="244"/>
      <c r="T442" s="245">
        <v>2011751000.1600001</v>
      </c>
      <c r="U442" s="245">
        <v>2011751000.1600001</v>
      </c>
      <c r="V442" s="246">
        <f t="shared" si="135"/>
        <v>1</v>
      </c>
      <c r="W442" s="244"/>
      <c r="X442" s="183"/>
      <c r="Y442" s="184"/>
      <c r="Z442" s="189"/>
    </row>
    <row r="443" spans="1:26" s="210" customFormat="1" ht="22.5" customHeight="1" thickTop="1" thickBot="1">
      <c r="A443" s="183">
        <v>1</v>
      </c>
      <c r="B443" s="184">
        <v>2</v>
      </c>
      <c r="C443" s="184" t="s">
        <v>156</v>
      </c>
      <c r="D443" s="184" t="s">
        <v>158</v>
      </c>
      <c r="E443" s="184" t="s">
        <v>167</v>
      </c>
      <c r="F443" s="184"/>
      <c r="G443" s="184"/>
      <c r="H443" s="187"/>
      <c r="I443" s="187"/>
      <c r="J443" s="187"/>
      <c r="K443" s="188" t="s">
        <v>607</v>
      </c>
      <c r="L443" s="244">
        <v>43800000</v>
      </c>
      <c r="M443" s="244"/>
      <c r="N443" s="244"/>
      <c r="O443" s="244">
        <f t="shared" si="139"/>
        <v>43800000</v>
      </c>
      <c r="P443" s="241">
        <v>43800000</v>
      </c>
      <c r="Q443" s="244"/>
      <c r="R443" s="244"/>
      <c r="S443" s="244"/>
      <c r="T443" s="245">
        <v>27399999.719999999</v>
      </c>
      <c r="U443" s="245">
        <v>27399999.719999999</v>
      </c>
      <c r="V443" s="246">
        <f t="shared" si="135"/>
        <v>1</v>
      </c>
      <c r="W443" s="244"/>
      <c r="X443" s="183"/>
      <c r="Y443" s="184"/>
      <c r="Z443" s="189"/>
    </row>
    <row r="444" spans="1:26" s="210" customFormat="1" ht="22.5" customHeight="1" thickTop="1" thickBot="1">
      <c r="A444" s="183">
        <v>1</v>
      </c>
      <c r="B444" s="184">
        <v>2</v>
      </c>
      <c r="C444" s="184" t="s">
        <v>156</v>
      </c>
      <c r="D444" s="184" t="s">
        <v>158</v>
      </c>
      <c r="E444" s="184" t="s">
        <v>228</v>
      </c>
      <c r="F444" s="184"/>
      <c r="G444" s="184"/>
      <c r="H444" s="187"/>
      <c r="I444" s="187"/>
      <c r="J444" s="187"/>
      <c r="K444" s="188" t="s">
        <v>608</v>
      </c>
      <c r="L444" s="244"/>
      <c r="M444" s="244"/>
      <c r="N444" s="244"/>
      <c r="O444" s="244">
        <f t="shared" si="139"/>
        <v>0</v>
      </c>
      <c r="P444" s="244"/>
      <c r="Q444" s="244"/>
      <c r="R444" s="244"/>
      <c r="S444" s="244"/>
      <c r="T444" s="244"/>
      <c r="U444" s="245"/>
      <c r="V444" s="246" t="e">
        <f t="shared" si="135"/>
        <v>#DIV/0!</v>
      </c>
      <c r="W444" s="244"/>
      <c r="X444" s="183"/>
      <c r="Y444" s="184"/>
      <c r="Z444" s="189"/>
    </row>
    <row r="445" spans="1:26" s="240" customFormat="1" ht="22.5" customHeight="1" thickTop="1" thickBot="1">
      <c r="A445" s="143">
        <v>1</v>
      </c>
      <c r="B445" s="143">
        <v>2</v>
      </c>
      <c r="C445" s="144" t="s">
        <v>156</v>
      </c>
      <c r="D445" s="144" t="s">
        <v>167</v>
      </c>
      <c r="E445" s="144"/>
      <c r="F445" s="144"/>
      <c r="G445" s="144"/>
      <c r="H445" s="144"/>
      <c r="I445" s="144"/>
      <c r="J445" s="144"/>
      <c r="K445" s="146" t="s">
        <v>609</v>
      </c>
      <c r="L445" s="250"/>
      <c r="M445" s="250"/>
      <c r="N445" s="250"/>
      <c r="O445" s="250">
        <f t="shared" si="139"/>
        <v>0</v>
      </c>
      <c r="P445" s="250"/>
      <c r="Q445" s="250"/>
      <c r="R445" s="250"/>
      <c r="S445" s="250"/>
      <c r="T445" s="250"/>
      <c r="U445" s="251"/>
      <c r="V445" s="252" t="e">
        <f t="shared" si="135"/>
        <v>#DIV/0!</v>
      </c>
      <c r="W445" s="250"/>
      <c r="X445" s="147"/>
      <c r="Y445" s="147"/>
    </row>
    <row r="446" spans="1:26" s="240" customFormat="1" ht="22.5" customHeight="1" thickTop="1" thickBot="1">
      <c r="A446" s="143">
        <v>1</v>
      </c>
      <c r="B446" s="143">
        <v>2</v>
      </c>
      <c r="C446" s="144" t="s">
        <v>156</v>
      </c>
      <c r="D446" s="144" t="s">
        <v>228</v>
      </c>
      <c r="E446" s="144"/>
      <c r="F446" s="144"/>
      <c r="G446" s="144"/>
      <c r="H446" s="144"/>
      <c r="I446" s="144"/>
      <c r="J446" s="144"/>
      <c r="K446" s="146" t="s">
        <v>610</v>
      </c>
      <c r="L446" s="250"/>
      <c r="M446" s="250"/>
      <c r="N446" s="250"/>
      <c r="O446" s="250">
        <f t="shared" si="139"/>
        <v>0</v>
      </c>
      <c r="P446" s="250"/>
      <c r="Q446" s="250"/>
      <c r="R446" s="250"/>
      <c r="S446" s="250"/>
      <c r="T446" s="250"/>
      <c r="U446" s="251"/>
      <c r="V446" s="252" t="e">
        <f t="shared" si="135"/>
        <v>#DIV/0!</v>
      </c>
      <c r="W446" s="250"/>
      <c r="X446" s="147"/>
      <c r="Y446" s="147"/>
    </row>
    <row r="447" spans="1:26" s="240" customFormat="1" ht="22.5" customHeight="1" thickTop="1" thickBot="1">
      <c r="A447" s="190">
        <v>1</v>
      </c>
      <c r="B447" s="190">
        <v>2</v>
      </c>
      <c r="C447" s="139" t="s">
        <v>165</v>
      </c>
      <c r="D447" s="139"/>
      <c r="E447" s="139"/>
      <c r="F447" s="139"/>
      <c r="G447" s="139"/>
      <c r="H447" s="139"/>
      <c r="I447" s="139"/>
      <c r="J447" s="139"/>
      <c r="K447" s="253" t="s">
        <v>611</v>
      </c>
      <c r="L447" s="247">
        <f>+L448+L452</f>
        <v>0</v>
      </c>
      <c r="M447" s="247">
        <f t="shared" ref="M447:U447" si="142">+M448+M452</f>
        <v>0</v>
      </c>
      <c r="N447" s="247">
        <f t="shared" si="142"/>
        <v>0</v>
      </c>
      <c r="O447" s="247">
        <f t="shared" si="139"/>
        <v>0</v>
      </c>
      <c r="P447" s="247">
        <f t="shared" si="142"/>
        <v>0</v>
      </c>
      <c r="Q447" s="247">
        <f t="shared" si="142"/>
        <v>0</v>
      </c>
      <c r="R447" s="247">
        <f t="shared" si="142"/>
        <v>0</v>
      </c>
      <c r="S447" s="247">
        <f t="shared" si="142"/>
        <v>0</v>
      </c>
      <c r="T447" s="247">
        <f t="shared" si="142"/>
        <v>0</v>
      </c>
      <c r="U447" s="248">
        <f t="shared" si="142"/>
        <v>0</v>
      </c>
      <c r="V447" s="249" t="e">
        <f t="shared" si="135"/>
        <v>#DIV/0!</v>
      </c>
      <c r="W447" s="247"/>
      <c r="X447" s="142"/>
      <c r="Y447" s="142"/>
    </row>
    <row r="448" spans="1:26" s="240" customFormat="1" ht="22.5" customHeight="1" thickTop="1" thickBot="1">
      <c r="A448" s="143">
        <v>1</v>
      </c>
      <c r="B448" s="143">
        <v>2</v>
      </c>
      <c r="C448" s="144" t="s">
        <v>165</v>
      </c>
      <c r="D448" s="144" t="s">
        <v>158</v>
      </c>
      <c r="E448" s="144"/>
      <c r="F448" s="144"/>
      <c r="G448" s="144"/>
      <c r="H448" s="144"/>
      <c r="I448" s="144"/>
      <c r="J448" s="144"/>
      <c r="K448" s="146" t="s">
        <v>612</v>
      </c>
      <c r="L448" s="250">
        <f>SUM(L449:L451)</f>
        <v>0</v>
      </c>
      <c r="M448" s="250">
        <f t="shared" ref="M448:U448" si="143">SUM(M449:M451)</f>
        <v>0</v>
      </c>
      <c r="N448" s="250">
        <f t="shared" si="143"/>
        <v>0</v>
      </c>
      <c r="O448" s="250">
        <f t="shared" si="139"/>
        <v>0</v>
      </c>
      <c r="P448" s="250">
        <f t="shared" si="143"/>
        <v>0</v>
      </c>
      <c r="Q448" s="250">
        <f t="shared" si="143"/>
        <v>0</v>
      </c>
      <c r="R448" s="250">
        <f t="shared" si="143"/>
        <v>0</v>
      </c>
      <c r="S448" s="250">
        <f t="shared" si="143"/>
        <v>0</v>
      </c>
      <c r="T448" s="250">
        <f t="shared" si="143"/>
        <v>0</v>
      </c>
      <c r="U448" s="251">
        <f t="shared" si="143"/>
        <v>0</v>
      </c>
      <c r="V448" s="252" t="e">
        <f t="shared" si="135"/>
        <v>#DIV/0!</v>
      </c>
      <c r="W448" s="250"/>
      <c r="X448" s="147"/>
      <c r="Y448" s="147"/>
    </row>
    <row r="449" spans="1:26" s="210" customFormat="1" ht="22.5" customHeight="1" thickTop="1" thickBot="1">
      <c r="A449" s="183">
        <v>1</v>
      </c>
      <c r="B449" s="184" t="s">
        <v>165</v>
      </c>
      <c r="C449" s="184" t="s">
        <v>165</v>
      </c>
      <c r="D449" s="184" t="s">
        <v>158</v>
      </c>
      <c r="E449" s="184" t="s">
        <v>158</v>
      </c>
      <c r="F449" s="184"/>
      <c r="G449" s="184"/>
      <c r="H449" s="187"/>
      <c r="I449" s="187"/>
      <c r="J449" s="187"/>
      <c r="K449" s="188" t="s">
        <v>613</v>
      </c>
      <c r="L449" s="244"/>
      <c r="M449" s="244"/>
      <c r="N449" s="244"/>
      <c r="O449" s="244">
        <f t="shared" si="139"/>
        <v>0</v>
      </c>
      <c r="P449" s="244"/>
      <c r="Q449" s="244"/>
      <c r="R449" s="244"/>
      <c r="S449" s="244"/>
      <c r="T449" s="244"/>
      <c r="U449" s="245"/>
      <c r="V449" s="246" t="e">
        <f t="shared" si="135"/>
        <v>#DIV/0!</v>
      </c>
      <c r="W449" s="244"/>
      <c r="X449" s="183"/>
      <c r="Y449" s="184"/>
      <c r="Z449" s="189"/>
    </row>
    <row r="450" spans="1:26" s="210" customFormat="1" ht="22.5" customHeight="1" thickTop="1" thickBot="1">
      <c r="A450" s="183">
        <v>1</v>
      </c>
      <c r="B450" s="184" t="s">
        <v>165</v>
      </c>
      <c r="C450" s="184" t="s">
        <v>165</v>
      </c>
      <c r="D450" s="184" t="s">
        <v>158</v>
      </c>
      <c r="E450" s="184" t="s">
        <v>167</v>
      </c>
      <c r="F450" s="184"/>
      <c r="G450" s="184"/>
      <c r="H450" s="187"/>
      <c r="I450" s="187"/>
      <c r="J450" s="187"/>
      <c r="K450" s="188" t="s">
        <v>614</v>
      </c>
      <c r="L450" s="244"/>
      <c r="M450" s="244"/>
      <c r="N450" s="244"/>
      <c r="O450" s="244">
        <f t="shared" si="139"/>
        <v>0</v>
      </c>
      <c r="P450" s="244"/>
      <c r="Q450" s="244"/>
      <c r="R450" s="244"/>
      <c r="S450" s="244"/>
      <c r="T450" s="244"/>
      <c r="U450" s="245"/>
      <c r="V450" s="246" t="e">
        <f t="shared" si="135"/>
        <v>#DIV/0!</v>
      </c>
      <c r="W450" s="244"/>
      <c r="X450" s="183"/>
      <c r="Y450" s="184"/>
      <c r="Z450" s="189"/>
    </row>
    <row r="451" spans="1:26" s="210" customFormat="1" ht="22.5" customHeight="1" thickTop="1" thickBot="1">
      <c r="A451" s="183">
        <v>1</v>
      </c>
      <c r="B451" s="184" t="s">
        <v>165</v>
      </c>
      <c r="C451" s="184" t="s">
        <v>165</v>
      </c>
      <c r="D451" s="184" t="s">
        <v>158</v>
      </c>
      <c r="E451" s="184" t="s">
        <v>228</v>
      </c>
      <c r="F451" s="184"/>
      <c r="G451" s="184"/>
      <c r="H451" s="187"/>
      <c r="I451" s="187"/>
      <c r="J451" s="187"/>
      <c r="K451" s="188" t="s">
        <v>615</v>
      </c>
      <c r="L451" s="244"/>
      <c r="M451" s="244"/>
      <c r="N451" s="244"/>
      <c r="O451" s="244">
        <f t="shared" si="139"/>
        <v>0</v>
      </c>
      <c r="P451" s="244"/>
      <c r="Q451" s="244"/>
      <c r="R451" s="244"/>
      <c r="S451" s="244"/>
      <c r="T451" s="244"/>
      <c r="U451" s="245"/>
      <c r="V451" s="246" t="e">
        <f t="shared" si="135"/>
        <v>#DIV/0!</v>
      </c>
      <c r="W451" s="244"/>
      <c r="X451" s="183"/>
      <c r="Y451" s="184"/>
      <c r="Z451" s="189"/>
    </row>
    <row r="452" spans="1:26" s="240" customFormat="1" ht="22.5" customHeight="1" thickTop="1" thickBot="1">
      <c r="A452" s="143">
        <v>1</v>
      </c>
      <c r="B452" s="143">
        <v>2</v>
      </c>
      <c r="C452" s="144" t="s">
        <v>165</v>
      </c>
      <c r="D452" s="144" t="s">
        <v>167</v>
      </c>
      <c r="E452" s="144"/>
      <c r="F452" s="144"/>
      <c r="G452" s="144"/>
      <c r="H452" s="144"/>
      <c r="I452" s="144"/>
      <c r="J452" s="144"/>
      <c r="K452" s="146" t="s">
        <v>616</v>
      </c>
      <c r="L452" s="250"/>
      <c r="M452" s="250"/>
      <c r="N452" s="250"/>
      <c r="O452" s="250">
        <f t="shared" si="139"/>
        <v>0</v>
      </c>
      <c r="P452" s="250"/>
      <c r="Q452" s="250"/>
      <c r="R452" s="250"/>
      <c r="S452" s="250"/>
      <c r="T452" s="250"/>
      <c r="U452" s="251"/>
      <c r="V452" s="252" t="e">
        <f t="shared" si="135"/>
        <v>#DIV/0!</v>
      </c>
      <c r="W452" s="250"/>
      <c r="X452" s="147"/>
      <c r="Y452" s="147"/>
    </row>
    <row r="453" spans="1:26" s="240" customFormat="1" ht="22.5" customHeight="1" thickTop="1" thickBot="1">
      <c r="A453" s="190">
        <v>1</v>
      </c>
      <c r="B453" s="190">
        <v>2</v>
      </c>
      <c r="C453" s="139" t="s">
        <v>617</v>
      </c>
      <c r="D453" s="139"/>
      <c r="E453" s="139"/>
      <c r="F453" s="139"/>
      <c r="G453" s="139"/>
      <c r="H453" s="139"/>
      <c r="I453" s="139"/>
      <c r="J453" s="139"/>
      <c r="K453" s="141" t="s">
        <v>90</v>
      </c>
      <c r="L453" s="247"/>
      <c r="M453" s="247"/>
      <c r="N453" s="247"/>
      <c r="O453" s="247">
        <f t="shared" si="139"/>
        <v>0</v>
      </c>
      <c r="P453" s="247"/>
      <c r="Q453" s="247"/>
      <c r="R453" s="247"/>
      <c r="S453" s="247"/>
      <c r="T453" s="247"/>
      <c r="U453" s="248"/>
      <c r="V453" s="249" t="e">
        <f t="shared" si="135"/>
        <v>#DIV/0!</v>
      </c>
      <c r="W453" s="247"/>
      <c r="X453" s="142"/>
      <c r="Y453" s="142"/>
    </row>
    <row r="454" spans="1:26" s="240" customFormat="1" ht="22.5" customHeight="1" thickTop="1" thickBot="1">
      <c r="A454" s="190">
        <v>1</v>
      </c>
      <c r="B454" s="190">
        <v>2</v>
      </c>
      <c r="C454" s="139" t="s">
        <v>618</v>
      </c>
      <c r="D454" s="139"/>
      <c r="E454" s="139"/>
      <c r="F454" s="139"/>
      <c r="G454" s="139"/>
      <c r="H454" s="139"/>
      <c r="I454" s="139"/>
      <c r="J454" s="139"/>
      <c r="K454" s="141" t="s">
        <v>92</v>
      </c>
      <c r="L454" s="247">
        <f>+L455</f>
        <v>0</v>
      </c>
      <c r="M454" s="247">
        <f t="shared" ref="M454:U454" si="144">+M455</f>
        <v>0</v>
      </c>
      <c r="N454" s="247">
        <f t="shared" si="144"/>
        <v>0</v>
      </c>
      <c r="O454" s="247">
        <f t="shared" si="139"/>
        <v>0</v>
      </c>
      <c r="P454" s="247">
        <f t="shared" si="144"/>
        <v>0</v>
      </c>
      <c r="Q454" s="247">
        <f t="shared" si="144"/>
        <v>0</v>
      </c>
      <c r="R454" s="247">
        <f t="shared" si="144"/>
        <v>0</v>
      </c>
      <c r="S454" s="247">
        <f t="shared" si="144"/>
        <v>0</v>
      </c>
      <c r="T454" s="247">
        <f t="shared" si="144"/>
        <v>0</v>
      </c>
      <c r="U454" s="248">
        <f t="shared" si="144"/>
        <v>0</v>
      </c>
      <c r="V454" s="249" t="e">
        <f t="shared" si="135"/>
        <v>#DIV/0!</v>
      </c>
      <c r="W454" s="247"/>
      <c r="X454" s="142"/>
      <c r="Y454" s="142"/>
    </row>
    <row r="455" spans="1:26" s="240" customFormat="1" ht="22.5" customHeight="1" thickTop="1" thickBot="1">
      <c r="A455" s="143">
        <v>1</v>
      </c>
      <c r="B455" s="143">
        <v>2</v>
      </c>
      <c r="C455" s="144" t="s">
        <v>618</v>
      </c>
      <c r="D455" s="144" t="s">
        <v>158</v>
      </c>
      <c r="E455" s="144"/>
      <c r="F455" s="144"/>
      <c r="G455" s="144"/>
      <c r="H455" s="144"/>
      <c r="I455" s="144"/>
      <c r="J455" s="144"/>
      <c r="K455" s="146" t="s">
        <v>619</v>
      </c>
      <c r="L455" s="250"/>
      <c r="M455" s="250"/>
      <c r="N455" s="250"/>
      <c r="O455" s="250">
        <f t="shared" si="139"/>
        <v>0</v>
      </c>
      <c r="P455" s="250"/>
      <c r="Q455" s="250"/>
      <c r="R455" s="250"/>
      <c r="S455" s="250"/>
      <c r="T455" s="250"/>
      <c r="U455" s="251"/>
      <c r="V455" s="249" t="e">
        <f t="shared" si="135"/>
        <v>#DIV/0!</v>
      </c>
      <c r="W455" s="250"/>
      <c r="X455" s="147"/>
      <c r="Y455" s="147"/>
    </row>
    <row r="456" spans="1:26" s="240" customFormat="1" ht="22.5" customHeight="1" thickTop="1" thickBot="1">
      <c r="A456" s="190">
        <v>1</v>
      </c>
      <c r="B456" s="139" t="s">
        <v>617</v>
      </c>
      <c r="C456" s="139"/>
      <c r="D456" s="139"/>
      <c r="E456" s="139"/>
      <c r="F456" s="139"/>
      <c r="G456" s="139"/>
      <c r="H456" s="139"/>
      <c r="I456" s="139"/>
      <c r="J456" s="139"/>
      <c r="K456" s="141" t="s">
        <v>620</v>
      </c>
      <c r="L456" s="247">
        <f>+L457+L464+L471</f>
        <v>3610822007</v>
      </c>
      <c r="M456" s="247">
        <f t="shared" ref="M456:U456" si="145">+M457+M464+M471</f>
        <v>0</v>
      </c>
      <c r="N456" s="247">
        <f t="shared" si="145"/>
        <v>0</v>
      </c>
      <c r="O456" s="247">
        <f t="shared" si="139"/>
        <v>3610822007</v>
      </c>
      <c r="P456" s="247">
        <f t="shared" si="145"/>
        <v>0</v>
      </c>
      <c r="Q456" s="247">
        <f t="shared" si="145"/>
        <v>3610822007</v>
      </c>
      <c r="R456" s="247">
        <f t="shared" si="145"/>
        <v>0</v>
      </c>
      <c r="S456" s="247">
        <f t="shared" si="145"/>
        <v>0</v>
      </c>
      <c r="T456" s="247">
        <f t="shared" si="145"/>
        <v>3610822007</v>
      </c>
      <c r="U456" s="248">
        <f t="shared" si="145"/>
        <v>3610822007</v>
      </c>
      <c r="V456" s="249">
        <f t="shared" si="135"/>
        <v>1</v>
      </c>
      <c r="W456" s="247"/>
      <c r="X456" s="142"/>
      <c r="Y456" s="142"/>
    </row>
    <row r="457" spans="1:26" s="240" customFormat="1" ht="22.5" customHeight="1" thickTop="1" thickBot="1">
      <c r="A457" s="190">
        <v>1</v>
      </c>
      <c r="B457" s="139" t="s">
        <v>617</v>
      </c>
      <c r="C457" s="139" t="s">
        <v>156</v>
      </c>
      <c r="D457" s="139"/>
      <c r="E457" s="139"/>
      <c r="F457" s="139"/>
      <c r="G457" s="139"/>
      <c r="H457" s="139"/>
      <c r="I457" s="139"/>
      <c r="J457" s="139"/>
      <c r="K457" s="141" t="s">
        <v>621</v>
      </c>
      <c r="L457" s="247">
        <f>+L458+L462+L463</f>
        <v>0</v>
      </c>
      <c r="M457" s="247">
        <f t="shared" ref="M457:U457" si="146">+M458+M462+M463</f>
        <v>0</v>
      </c>
      <c r="N457" s="247">
        <f t="shared" si="146"/>
        <v>0</v>
      </c>
      <c r="O457" s="247">
        <f t="shared" si="139"/>
        <v>0</v>
      </c>
      <c r="P457" s="247">
        <f t="shared" si="146"/>
        <v>0</v>
      </c>
      <c r="Q457" s="247">
        <f t="shared" si="146"/>
        <v>0</v>
      </c>
      <c r="R457" s="247">
        <f t="shared" si="146"/>
        <v>0</v>
      </c>
      <c r="S457" s="247">
        <f t="shared" si="146"/>
        <v>0</v>
      </c>
      <c r="T457" s="247">
        <f t="shared" si="146"/>
        <v>0</v>
      </c>
      <c r="U457" s="248">
        <f t="shared" si="146"/>
        <v>0</v>
      </c>
      <c r="V457" s="249" t="e">
        <f t="shared" si="135"/>
        <v>#DIV/0!</v>
      </c>
      <c r="W457" s="247"/>
      <c r="X457" s="142"/>
      <c r="Y457" s="142"/>
    </row>
    <row r="458" spans="1:26" s="240" customFormat="1" ht="22.5" customHeight="1" thickTop="1" thickBot="1">
      <c r="A458" s="143">
        <v>1</v>
      </c>
      <c r="B458" s="143">
        <v>3</v>
      </c>
      <c r="C458" s="144" t="s">
        <v>156</v>
      </c>
      <c r="D458" s="144" t="s">
        <v>158</v>
      </c>
      <c r="E458" s="144"/>
      <c r="F458" s="144"/>
      <c r="G458" s="144"/>
      <c r="H458" s="144"/>
      <c r="I458" s="144"/>
      <c r="J458" s="144"/>
      <c r="K458" s="146" t="s">
        <v>622</v>
      </c>
      <c r="L458" s="250">
        <f>SUM(L459:L461)</f>
        <v>0</v>
      </c>
      <c r="M458" s="250">
        <f t="shared" ref="M458:U458" si="147">SUM(M459:M461)</f>
        <v>0</v>
      </c>
      <c r="N458" s="250">
        <f t="shared" si="147"/>
        <v>0</v>
      </c>
      <c r="O458" s="250">
        <f t="shared" si="139"/>
        <v>0</v>
      </c>
      <c r="P458" s="250">
        <f t="shared" si="147"/>
        <v>0</v>
      </c>
      <c r="Q458" s="250">
        <f t="shared" si="147"/>
        <v>0</v>
      </c>
      <c r="R458" s="250">
        <f t="shared" si="147"/>
        <v>0</v>
      </c>
      <c r="S458" s="250">
        <f t="shared" si="147"/>
        <v>0</v>
      </c>
      <c r="T458" s="250">
        <f t="shared" si="147"/>
        <v>0</v>
      </c>
      <c r="U458" s="251">
        <f t="shared" si="147"/>
        <v>0</v>
      </c>
      <c r="V458" s="249" t="e">
        <f t="shared" si="135"/>
        <v>#DIV/0!</v>
      </c>
      <c r="W458" s="250"/>
      <c r="X458" s="147"/>
      <c r="Y458" s="147"/>
    </row>
    <row r="459" spans="1:26" s="210" customFormat="1" ht="22.5" customHeight="1" thickTop="1" thickBot="1">
      <c r="A459" s="183">
        <v>1</v>
      </c>
      <c r="B459" s="184" t="s">
        <v>617</v>
      </c>
      <c r="C459" s="184" t="s">
        <v>156</v>
      </c>
      <c r="D459" s="184" t="s">
        <v>158</v>
      </c>
      <c r="E459" s="184" t="s">
        <v>158</v>
      </c>
      <c r="F459" s="184"/>
      <c r="G459" s="184"/>
      <c r="H459" s="187"/>
      <c r="I459" s="187"/>
      <c r="J459" s="187"/>
      <c r="K459" s="188" t="s">
        <v>623</v>
      </c>
      <c r="L459" s="244"/>
      <c r="M459" s="244"/>
      <c r="N459" s="244"/>
      <c r="O459" s="244">
        <f t="shared" si="139"/>
        <v>0</v>
      </c>
      <c r="P459" s="244"/>
      <c r="Q459" s="244"/>
      <c r="R459" s="244"/>
      <c r="S459" s="244"/>
      <c r="T459" s="244"/>
      <c r="U459" s="245"/>
      <c r="V459" s="249" t="e">
        <f t="shared" ref="V459:V477" si="148">+U459/T459</f>
        <v>#DIV/0!</v>
      </c>
      <c r="W459" s="244"/>
      <c r="X459" s="183"/>
      <c r="Y459" s="184"/>
      <c r="Z459" s="189"/>
    </row>
    <row r="460" spans="1:26" s="210" customFormat="1" ht="22.5" customHeight="1" thickTop="1" thickBot="1">
      <c r="A460" s="183">
        <v>1</v>
      </c>
      <c r="B460" s="184" t="s">
        <v>617</v>
      </c>
      <c r="C460" s="184" t="s">
        <v>156</v>
      </c>
      <c r="D460" s="184" t="s">
        <v>158</v>
      </c>
      <c r="E460" s="184" t="s">
        <v>167</v>
      </c>
      <c r="F460" s="184"/>
      <c r="G460" s="184"/>
      <c r="H460" s="187"/>
      <c r="I460" s="187"/>
      <c r="J460" s="187"/>
      <c r="K460" s="188" t="s">
        <v>624</v>
      </c>
      <c r="L460" s="244"/>
      <c r="M460" s="244"/>
      <c r="N460" s="244"/>
      <c r="O460" s="244">
        <f t="shared" si="139"/>
        <v>0</v>
      </c>
      <c r="P460" s="244"/>
      <c r="Q460" s="244"/>
      <c r="R460" s="244"/>
      <c r="S460" s="244"/>
      <c r="T460" s="244"/>
      <c r="U460" s="245"/>
      <c r="V460" s="249" t="e">
        <f t="shared" si="148"/>
        <v>#DIV/0!</v>
      </c>
      <c r="W460" s="244"/>
      <c r="X460" s="183"/>
      <c r="Y460" s="184"/>
      <c r="Z460" s="189"/>
    </row>
    <row r="461" spans="1:26" s="210" customFormat="1" ht="22.5" customHeight="1" thickTop="1" thickBot="1">
      <c r="A461" s="183">
        <v>1</v>
      </c>
      <c r="B461" s="184" t="s">
        <v>617</v>
      </c>
      <c r="C461" s="184" t="s">
        <v>156</v>
      </c>
      <c r="D461" s="184" t="s">
        <v>158</v>
      </c>
      <c r="E461" s="184" t="s">
        <v>228</v>
      </c>
      <c r="F461" s="184"/>
      <c r="G461" s="184"/>
      <c r="H461" s="187"/>
      <c r="I461" s="187"/>
      <c r="J461" s="187"/>
      <c r="K461" s="188" t="s">
        <v>625</v>
      </c>
      <c r="L461" s="244"/>
      <c r="M461" s="244"/>
      <c r="N461" s="244"/>
      <c r="O461" s="244">
        <f t="shared" si="139"/>
        <v>0</v>
      </c>
      <c r="P461" s="244"/>
      <c r="Q461" s="244"/>
      <c r="R461" s="244"/>
      <c r="S461" s="244"/>
      <c r="T461" s="244"/>
      <c r="U461" s="245"/>
      <c r="V461" s="249" t="e">
        <f t="shared" si="148"/>
        <v>#DIV/0!</v>
      </c>
      <c r="W461" s="244"/>
      <c r="X461" s="183"/>
      <c r="Y461" s="184"/>
      <c r="Z461" s="189"/>
    </row>
    <row r="462" spans="1:26" s="240" customFormat="1" ht="22.5" customHeight="1" thickTop="1" thickBot="1">
      <c r="A462" s="143">
        <v>1</v>
      </c>
      <c r="B462" s="143">
        <v>3</v>
      </c>
      <c r="C462" s="144" t="s">
        <v>156</v>
      </c>
      <c r="D462" s="144" t="s">
        <v>167</v>
      </c>
      <c r="E462" s="144"/>
      <c r="F462" s="144"/>
      <c r="G462" s="144"/>
      <c r="H462" s="144"/>
      <c r="I462" s="144"/>
      <c r="J462" s="144"/>
      <c r="K462" s="146" t="s">
        <v>626</v>
      </c>
      <c r="L462" s="250"/>
      <c r="M462" s="250"/>
      <c r="N462" s="250"/>
      <c r="O462" s="250">
        <f t="shared" si="139"/>
        <v>0</v>
      </c>
      <c r="P462" s="250"/>
      <c r="Q462" s="250"/>
      <c r="R462" s="250"/>
      <c r="S462" s="250"/>
      <c r="T462" s="250"/>
      <c r="U462" s="251"/>
      <c r="V462" s="249" t="e">
        <f t="shared" si="148"/>
        <v>#DIV/0!</v>
      </c>
      <c r="W462" s="250"/>
      <c r="X462" s="147"/>
      <c r="Y462" s="147"/>
    </row>
    <row r="463" spans="1:26" s="240" customFormat="1" ht="22.5" customHeight="1" thickTop="1" thickBot="1">
      <c r="A463" s="143">
        <v>1</v>
      </c>
      <c r="B463" s="143">
        <v>3</v>
      </c>
      <c r="C463" s="144" t="s">
        <v>156</v>
      </c>
      <c r="D463" s="144" t="s">
        <v>228</v>
      </c>
      <c r="E463" s="144"/>
      <c r="F463" s="144"/>
      <c r="G463" s="144"/>
      <c r="H463" s="144"/>
      <c r="I463" s="144"/>
      <c r="J463" s="144"/>
      <c r="K463" s="146" t="s">
        <v>627</v>
      </c>
      <c r="L463" s="250"/>
      <c r="M463" s="250"/>
      <c r="N463" s="250"/>
      <c r="O463" s="250">
        <f t="shared" si="139"/>
        <v>0</v>
      </c>
      <c r="P463" s="250"/>
      <c r="Q463" s="250"/>
      <c r="R463" s="250"/>
      <c r="S463" s="250"/>
      <c r="T463" s="250"/>
      <c r="U463" s="251"/>
      <c r="V463" s="249" t="e">
        <f t="shared" si="148"/>
        <v>#DIV/0!</v>
      </c>
      <c r="W463" s="250"/>
      <c r="X463" s="147"/>
      <c r="Y463" s="147"/>
    </row>
    <row r="464" spans="1:26" s="240" customFormat="1" ht="22.5" customHeight="1" thickTop="1" thickBot="1">
      <c r="A464" s="190">
        <v>1</v>
      </c>
      <c r="B464" s="139" t="s">
        <v>617</v>
      </c>
      <c r="C464" s="139" t="s">
        <v>165</v>
      </c>
      <c r="D464" s="139"/>
      <c r="E464" s="139"/>
      <c r="F464" s="139"/>
      <c r="G464" s="139"/>
      <c r="H464" s="139"/>
      <c r="I464" s="139"/>
      <c r="J464" s="139"/>
      <c r="K464" s="141" t="s">
        <v>628</v>
      </c>
      <c r="L464" s="247">
        <f>+L465+L469+L470</f>
        <v>0</v>
      </c>
      <c r="M464" s="247">
        <f t="shared" ref="M464:U464" si="149">+M465+M469+M470</f>
        <v>0</v>
      </c>
      <c r="N464" s="247">
        <f t="shared" si="149"/>
        <v>0</v>
      </c>
      <c r="O464" s="247">
        <f t="shared" si="139"/>
        <v>0</v>
      </c>
      <c r="P464" s="247">
        <f t="shared" si="149"/>
        <v>0</v>
      </c>
      <c r="Q464" s="247">
        <f t="shared" si="149"/>
        <v>0</v>
      </c>
      <c r="R464" s="247">
        <f t="shared" si="149"/>
        <v>0</v>
      </c>
      <c r="S464" s="247">
        <f t="shared" si="149"/>
        <v>0</v>
      </c>
      <c r="T464" s="247">
        <f t="shared" si="149"/>
        <v>0</v>
      </c>
      <c r="U464" s="248">
        <f t="shared" si="149"/>
        <v>0</v>
      </c>
      <c r="V464" s="249" t="e">
        <f t="shared" si="148"/>
        <v>#DIV/0!</v>
      </c>
      <c r="W464" s="247"/>
      <c r="X464" s="142"/>
      <c r="Y464" s="142"/>
    </row>
    <row r="465" spans="1:26" s="240" customFormat="1" ht="22.5" customHeight="1" thickTop="1" thickBot="1">
      <c r="A465" s="143">
        <v>1</v>
      </c>
      <c r="B465" s="143">
        <v>3</v>
      </c>
      <c r="C465" s="144" t="s">
        <v>165</v>
      </c>
      <c r="D465" s="144" t="s">
        <v>158</v>
      </c>
      <c r="E465" s="144"/>
      <c r="F465" s="144"/>
      <c r="G465" s="144"/>
      <c r="H465" s="144"/>
      <c r="I465" s="144"/>
      <c r="J465" s="144"/>
      <c r="K465" s="146" t="s">
        <v>622</v>
      </c>
      <c r="L465" s="250">
        <f>SUM(L466:L468)</f>
        <v>0</v>
      </c>
      <c r="M465" s="250">
        <f t="shared" ref="M465:U465" si="150">SUM(M466:M468)</f>
        <v>0</v>
      </c>
      <c r="N465" s="250">
        <f t="shared" si="150"/>
        <v>0</v>
      </c>
      <c r="O465" s="250">
        <f t="shared" si="139"/>
        <v>0</v>
      </c>
      <c r="P465" s="250">
        <f t="shared" si="150"/>
        <v>0</v>
      </c>
      <c r="Q465" s="250">
        <f t="shared" si="150"/>
        <v>0</v>
      </c>
      <c r="R465" s="250">
        <f t="shared" si="150"/>
        <v>0</v>
      </c>
      <c r="S465" s="250">
        <f t="shared" si="150"/>
        <v>0</v>
      </c>
      <c r="T465" s="250">
        <f t="shared" si="150"/>
        <v>0</v>
      </c>
      <c r="U465" s="251">
        <f t="shared" si="150"/>
        <v>0</v>
      </c>
      <c r="V465" s="249" t="e">
        <f t="shared" si="148"/>
        <v>#DIV/0!</v>
      </c>
      <c r="W465" s="250"/>
      <c r="X465" s="147"/>
      <c r="Y465" s="147"/>
    </row>
    <row r="466" spans="1:26" s="210" customFormat="1" ht="22.5" customHeight="1" thickTop="1" thickBot="1">
      <c r="A466" s="183">
        <v>1</v>
      </c>
      <c r="B466" s="184" t="s">
        <v>617</v>
      </c>
      <c r="C466" s="184" t="s">
        <v>165</v>
      </c>
      <c r="D466" s="184" t="s">
        <v>158</v>
      </c>
      <c r="E466" s="184" t="s">
        <v>158</v>
      </c>
      <c r="F466" s="184"/>
      <c r="G466" s="184"/>
      <c r="H466" s="187"/>
      <c r="I466" s="187"/>
      <c r="J466" s="187"/>
      <c r="K466" s="188" t="s">
        <v>623</v>
      </c>
      <c r="L466" s="244"/>
      <c r="M466" s="244"/>
      <c r="N466" s="244"/>
      <c r="O466" s="244">
        <f t="shared" si="139"/>
        <v>0</v>
      </c>
      <c r="P466" s="244"/>
      <c r="Q466" s="244"/>
      <c r="R466" s="244"/>
      <c r="S466" s="244"/>
      <c r="T466" s="244"/>
      <c r="U466" s="245"/>
      <c r="V466" s="249" t="e">
        <f t="shared" si="148"/>
        <v>#DIV/0!</v>
      </c>
      <c r="W466" s="244"/>
      <c r="X466" s="183"/>
      <c r="Y466" s="184"/>
      <c r="Z466" s="189"/>
    </row>
    <row r="467" spans="1:26" s="210" customFormat="1" ht="22.5" customHeight="1" thickTop="1" thickBot="1">
      <c r="A467" s="183">
        <v>1</v>
      </c>
      <c r="B467" s="184" t="s">
        <v>617</v>
      </c>
      <c r="C467" s="184" t="s">
        <v>165</v>
      </c>
      <c r="D467" s="184" t="s">
        <v>158</v>
      </c>
      <c r="E467" s="184" t="s">
        <v>167</v>
      </c>
      <c r="F467" s="184"/>
      <c r="G467" s="184"/>
      <c r="H467" s="187"/>
      <c r="I467" s="187"/>
      <c r="J467" s="187"/>
      <c r="K467" s="188" t="s">
        <v>624</v>
      </c>
      <c r="L467" s="244"/>
      <c r="M467" s="244"/>
      <c r="N467" s="244"/>
      <c r="O467" s="244">
        <f t="shared" si="139"/>
        <v>0</v>
      </c>
      <c r="P467" s="244"/>
      <c r="Q467" s="244"/>
      <c r="R467" s="244"/>
      <c r="S467" s="244"/>
      <c r="T467" s="244"/>
      <c r="U467" s="245"/>
      <c r="V467" s="249" t="e">
        <f t="shared" si="148"/>
        <v>#DIV/0!</v>
      </c>
      <c r="W467" s="244"/>
      <c r="X467" s="183"/>
      <c r="Y467" s="184"/>
      <c r="Z467" s="189"/>
    </row>
    <row r="468" spans="1:26" s="210" customFormat="1" ht="22.5" customHeight="1" thickTop="1" thickBot="1">
      <c r="A468" s="183">
        <v>1</v>
      </c>
      <c r="B468" s="184" t="s">
        <v>617</v>
      </c>
      <c r="C468" s="184" t="s">
        <v>165</v>
      </c>
      <c r="D468" s="184" t="s">
        <v>158</v>
      </c>
      <c r="E468" s="184" t="s">
        <v>228</v>
      </c>
      <c r="F468" s="184"/>
      <c r="G468" s="184"/>
      <c r="H468" s="187"/>
      <c r="I468" s="187"/>
      <c r="J468" s="187"/>
      <c r="K468" s="188" t="s">
        <v>625</v>
      </c>
      <c r="L468" s="244"/>
      <c r="M468" s="244"/>
      <c r="N468" s="244"/>
      <c r="O468" s="244">
        <f t="shared" si="139"/>
        <v>0</v>
      </c>
      <c r="P468" s="244"/>
      <c r="Q468" s="244"/>
      <c r="R468" s="244"/>
      <c r="S468" s="244"/>
      <c r="T468" s="244"/>
      <c r="U468" s="245"/>
      <c r="V468" s="249" t="e">
        <f t="shared" si="148"/>
        <v>#DIV/0!</v>
      </c>
      <c r="W468" s="244"/>
      <c r="X468" s="183"/>
      <c r="Y468" s="184"/>
      <c r="Z468" s="189"/>
    </row>
    <row r="469" spans="1:26" s="240" customFormat="1" ht="22.5" customHeight="1" thickTop="1" thickBot="1">
      <c r="A469" s="143">
        <v>1</v>
      </c>
      <c r="B469" s="143">
        <v>3</v>
      </c>
      <c r="C469" s="144" t="s">
        <v>165</v>
      </c>
      <c r="D469" s="144" t="s">
        <v>167</v>
      </c>
      <c r="E469" s="144"/>
      <c r="F469" s="144"/>
      <c r="G469" s="144"/>
      <c r="H469" s="144"/>
      <c r="I469" s="144"/>
      <c r="J469" s="144"/>
      <c r="K469" s="146" t="s">
        <v>626</v>
      </c>
      <c r="L469" s="250"/>
      <c r="M469" s="250"/>
      <c r="N469" s="250"/>
      <c r="O469" s="250">
        <f t="shared" si="139"/>
        <v>0</v>
      </c>
      <c r="P469" s="250"/>
      <c r="Q469" s="250"/>
      <c r="R469" s="250"/>
      <c r="S469" s="250"/>
      <c r="T469" s="250"/>
      <c r="U469" s="251"/>
      <c r="V469" s="249" t="e">
        <f t="shared" si="148"/>
        <v>#DIV/0!</v>
      </c>
      <c r="W469" s="250"/>
      <c r="X469" s="147"/>
      <c r="Y469" s="147"/>
    </row>
    <row r="470" spans="1:26" s="240" customFormat="1" ht="22.5" customHeight="1" thickTop="1" thickBot="1">
      <c r="A470" s="143">
        <v>1</v>
      </c>
      <c r="B470" s="143">
        <v>3</v>
      </c>
      <c r="C470" s="144" t="s">
        <v>165</v>
      </c>
      <c r="D470" s="144" t="s">
        <v>228</v>
      </c>
      <c r="E470" s="144"/>
      <c r="F470" s="144"/>
      <c r="G470" s="144"/>
      <c r="H470" s="144"/>
      <c r="I470" s="144"/>
      <c r="J470" s="144"/>
      <c r="K470" s="146" t="s">
        <v>627</v>
      </c>
      <c r="L470" s="250"/>
      <c r="M470" s="250"/>
      <c r="N470" s="250"/>
      <c r="O470" s="250">
        <f t="shared" si="139"/>
        <v>0</v>
      </c>
      <c r="P470" s="250"/>
      <c r="Q470" s="250"/>
      <c r="R470" s="250"/>
      <c r="S470" s="250"/>
      <c r="T470" s="250"/>
      <c r="U470" s="251"/>
      <c r="V470" s="249" t="e">
        <f t="shared" si="148"/>
        <v>#DIV/0!</v>
      </c>
      <c r="W470" s="250"/>
      <c r="X470" s="147"/>
      <c r="Y470" s="147"/>
    </row>
    <row r="471" spans="1:26" s="240" customFormat="1" ht="22.5" customHeight="1" thickTop="1" thickBot="1">
      <c r="A471" s="190">
        <v>1</v>
      </c>
      <c r="B471" s="139" t="s">
        <v>617</v>
      </c>
      <c r="C471" s="139" t="s">
        <v>617</v>
      </c>
      <c r="D471" s="139"/>
      <c r="E471" s="139"/>
      <c r="F471" s="139"/>
      <c r="G471" s="139"/>
      <c r="H471" s="139"/>
      <c r="I471" s="139"/>
      <c r="J471" s="139"/>
      <c r="K471" s="141" t="s">
        <v>629</v>
      </c>
      <c r="L471" s="247">
        <f>+L472+L476+L477</f>
        <v>3610822007</v>
      </c>
      <c r="M471" s="247">
        <f t="shared" ref="M471:U471" si="151">+M472+M476+M477</f>
        <v>0</v>
      </c>
      <c r="N471" s="247">
        <f t="shared" si="151"/>
        <v>0</v>
      </c>
      <c r="O471" s="247">
        <f t="shared" si="139"/>
        <v>3610822007</v>
      </c>
      <c r="P471" s="247">
        <f t="shared" si="151"/>
        <v>0</v>
      </c>
      <c r="Q471" s="247">
        <f t="shared" si="151"/>
        <v>3610822007</v>
      </c>
      <c r="R471" s="247">
        <f t="shared" si="151"/>
        <v>0</v>
      </c>
      <c r="S471" s="247">
        <f t="shared" si="151"/>
        <v>0</v>
      </c>
      <c r="T471" s="247">
        <f t="shared" si="151"/>
        <v>3610822007</v>
      </c>
      <c r="U471" s="248">
        <f t="shared" si="151"/>
        <v>3610822007</v>
      </c>
      <c r="V471" s="249">
        <f t="shared" si="148"/>
        <v>1</v>
      </c>
      <c r="W471" s="247"/>
      <c r="X471" s="142"/>
      <c r="Y471" s="142"/>
    </row>
    <row r="472" spans="1:26" s="240" customFormat="1" ht="22.5" customHeight="1" thickTop="1" thickBot="1">
      <c r="A472" s="143">
        <v>1</v>
      </c>
      <c r="B472" s="143">
        <v>3</v>
      </c>
      <c r="C472" s="144" t="s">
        <v>617</v>
      </c>
      <c r="D472" s="144" t="s">
        <v>158</v>
      </c>
      <c r="E472" s="144"/>
      <c r="F472" s="144"/>
      <c r="G472" s="144"/>
      <c r="H472" s="144"/>
      <c r="I472" s="144"/>
      <c r="J472" s="144"/>
      <c r="K472" s="146" t="s">
        <v>622</v>
      </c>
      <c r="L472" s="250">
        <f>SUM(L473:L475)</f>
        <v>0</v>
      </c>
      <c r="M472" s="250">
        <f t="shared" ref="M472:U472" si="152">SUM(M473:M475)</f>
        <v>0</v>
      </c>
      <c r="N472" s="250">
        <f t="shared" si="152"/>
        <v>0</v>
      </c>
      <c r="O472" s="250">
        <f t="shared" si="139"/>
        <v>0</v>
      </c>
      <c r="P472" s="250">
        <f t="shared" si="152"/>
        <v>0</v>
      </c>
      <c r="Q472" s="250">
        <f t="shared" si="152"/>
        <v>0</v>
      </c>
      <c r="R472" s="250">
        <f t="shared" si="152"/>
        <v>0</v>
      </c>
      <c r="S472" s="250">
        <f t="shared" si="152"/>
        <v>0</v>
      </c>
      <c r="T472" s="250">
        <f t="shared" si="152"/>
        <v>0</v>
      </c>
      <c r="U472" s="251">
        <f t="shared" si="152"/>
        <v>0</v>
      </c>
      <c r="V472" s="249" t="e">
        <f t="shared" si="148"/>
        <v>#DIV/0!</v>
      </c>
      <c r="W472" s="250"/>
      <c r="X472" s="147"/>
      <c r="Y472" s="147"/>
    </row>
    <row r="473" spans="1:26" s="210" customFormat="1" ht="22.5" customHeight="1" thickTop="1" thickBot="1">
      <c r="A473" s="183">
        <v>1</v>
      </c>
      <c r="B473" s="184" t="s">
        <v>617</v>
      </c>
      <c r="C473" s="184" t="s">
        <v>617</v>
      </c>
      <c r="D473" s="184" t="s">
        <v>158</v>
      </c>
      <c r="E473" s="184" t="s">
        <v>158</v>
      </c>
      <c r="F473" s="184"/>
      <c r="G473" s="184"/>
      <c r="H473" s="187"/>
      <c r="I473" s="187"/>
      <c r="J473" s="187"/>
      <c r="K473" s="188" t="s">
        <v>623</v>
      </c>
      <c r="L473" s="244"/>
      <c r="M473" s="244"/>
      <c r="N473" s="244"/>
      <c r="O473" s="244">
        <f t="shared" si="139"/>
        <v>0</v>
      </c>
      <c r="P473" s="244"/>
      <c r="Q473" s="244"/>
      <c r="R473" s="244"/>
      <c r="S473" s="244"/>
      <c r="T473" s="244"/>
      <c r="U473" s="245"/>
      <c r="V473" s="249" t="e">
        <f t="shared" si="148"/>
        <v>#DIV/0!</v>
      </c>
      <c r="W473" s="244"/>
      <c r="X473" s="183"/>
      <c r="Y473" s="184"/>
      <c r="Z473" s="189"/>
    </row>
    <row r="474" spans="1:26" s="210" customFormat="1" ht="22.5" customHeight="1" thickTop="1" thickBot="1">
      <c r="A474" s="183">
        <v>1</v>
      </c>
      <c r="B474" s="184" t="s">
        <v>617</v>
      </c>
      <c r="C474" s="184" t="s">
        <v>617</v>
      </c>
      <c r="D474" s="184" t="s">
        <v>158</v>
      </c>
      <c r="E474" s="184" t="s">
        <v>167</v>
      </c>
      <c r="F474" s="184"/>
      <c r="G474" s="184"/>
      <c r="H474" s="187"/>
      <c r="I474" s="187"/>
      <c r="J474" s="187"/>
      <c r="K474" s="188" t="s">
        <v>624</v>
      </c>
      <c r="L474" s="244"/>
      <c r="M474" s="244"/>
      <c r="N474" s="244"/>
      <c r="O474" s="244">
        <f t="shared" si="139"/>
        <v>0</v>
      </c>
      <c r="P474" s="244"/>
      <c r="Q474" s="244"/>
      <c r="R474" s="244"/>
      <c r="S474" s="244"/>
      <c r="T474" s="244"/>
      <c r="U474" s="245"/>
      <c r="V474" s="249" t="e">
        <f t="shared" si="148"/>
        <v>#DIV/0!</v>
      </c>
      <c r="W474" s="244"/>
      <c r="X474" s="183"/>
      <c r="Y474" s="184"/>
      <c r="Z474" s="189"/>
    </row>
    <row r="475" spans="1:26" s="210" customFormat="1" ht="22.5" customHeight="1" thickTop="1" thickBot="1">
      <c r="A475" s="183">
        <v>1</v>
      </c>
      <c r="B475" s="184" t="s">
        <v>617</v>
      </c>
      <c r="C475" s="184" t="s">
        <v>617</v>
      </c>
      <c r="D475" s="184" t="s">
        <v>158</v>
      </c>
      <c r="E475" s="184" t="s">
        <v>228</v>
      </c>
      <c r="F475" s="184"/>
      <c r="G475" s="184"/>
      <c r="H475" s="187"/>
      <c r="I475" s="187"/>
      <c r="J475" s="187"/>
      <c r="K475" s="188" t="s">
        <v>625</v>
      </c>
      <c r="L475" s="244"/>
      <c r="M475" s="244"/>
      <c r="N475" s="244"/>
      <c r="O475" s="244">
        <f t="shared" si="139"/>
        <v>0</v>
      </c>
      <c r="P475" s="244"/>
      <c r="Q475" s="244"/>
      <c r="R475" s="244"/>
      <c r="S475" s="244"/>
      <c r="T475" s="244"/>
      <c r="U475" s="245"/>
      <c r="V475" s="249" t="e">
        <f t="shared" si="148"/>
        <v>#DIV/0!</v>
      </c>
      <c r="W475" s="244"/>
      <c r="X475" s="183"/>
      <c r="Y475" s="184"/>
      <c r="Z475" s="189"/>
    </row>
    <row r="476" spans="1:26" s="240" customFormat="1" ht="22.5" customHeight="1" thickTop="1" thickBot="1">
      <c r="A476" s="143">
        <v>1</v>
      </c>
      <c r="B476" s="143">
        <v>3</v>
      </c>
      <c r="C476" s="144" t="s">
        <v>617</v>
      </c>
      <c r="D476" s="144" t="s">
        <v>167</v>
      </c>
      <c r="E476" s="144"/>
      <c r="F476" s="144"/>
      <c r="G476" s="144"/>
      <c r="H476" s="144"/>
      <c r="I476" s="144"/>
      <c r="J476" s="144"/>
      <c r="K476" s="146" t="s">
        <v>626</v>
      </c>
      <c r="L476" s="250"/>
      <c r="M476" s="250"/>
      <c r="N476" s="250"/>
      <c r="O476" s="250">
        <f t="shared" si="139"/>
        <v>0</v>
      </c>
      <c r="P476" s="250"/>
      <c r="Q476" s="250"/>
      <c r="R476" s="250"/>
      <c r="S476" s="250"/>
      <c r="T476" s="250"/>
      <c r="U476" s="251"/>
      <c r="V476" s="249" t="e">
        <f t="shared" si="148"/>
        <v>#DIV/0!</v>
      </c>
      <c r="W476" s="250"/>
      <c r="X476" s="147"/>
      <c r="Y476" s="147"/>
    </row>
    <row r="477" spans="1:26" s="240" customFormat="1" ht="22.5" customHeight="1" thickTop="1" thickBot="1">
      <c r="A477" s="143">
        <v>1</v>
      </c>
      <c r="B477" s="143">
        <v>3</v>
      </c>
      <c r="C477" s="144" t="s">
        <v>617</v>
      </c>
      <c r="D477" s="144" t="s">
        <v>228</v>
      </c>
      <c r="E477" s="144"/>
      <c r="F477" s="144"/>
      <c r="G477" s="144"/>
      <c r="H477" s="144"/>
      <c r="I477" s="144"/>
      <c r="J477" s="144"/>
      <c r="K477" s="146" t="s">
        <v>627</v>
      </c>
      <c r="L477" s="250">
        <v>3610822007</v>
      </c>
      <c r="M477" s="250"/>
      <c r="N477" s="250"/>
      <c r="O477" s="250">
        <f t="shared" si="139"/>
        <v>3610822007</v>
      </c>
      <c r="P477" s="250"/>
      <c r="Q477" s="250">
        <v>3610822007</v>
      </c>
      <c r="R477" s="250"/>
      <c r="S477" s="250"/>
      <c r="T477" s="251">
        <v>3610822007</v>
      </c>
      <c r="U477" s="251">
        <v>3610822007</v>
      </c>
      <c r="V477" s="249">
        <f t="shared" si="148"/>
        <v>1</v>
      </c>
      <c r="W477" s="250"/>
      <c r="X477" s="147"/>
      <c r="Y477" s="147"/>
    </row>
    <row r="478" spans="1:26" ht="22.5" customHeight="1" thickTop="1">
      <c r="A478" s="191"/>
      <c r="B478" s="192"/>
      <c r="C478" s="192"/>
      <c r="D478" s="192"/>
      <c r="E478" s="192"/>
      <c r="F478" s="192"/>
      <c r="G478" s="192"/>
      <c r="H478" s="192"/>
      <c r="I478" s="192"/>
      <c r="J478" s="192"/>
      <c r="K478" s="193"/>
      <c r="L478" s="254"/>
      <c r="M478" s="254"/>
      <c r="N478" s="254"/>
      <c r="O478" s="254"/>
      <c r="P478" s="254"/>
      <c r="Q478" s="254"/>
      <c r="R478" s="254"/>
      <c r="S478" s="254"/>
      <c r="T478" s="254"/>
      <c r="U478" s="255"/>
      <c r="V478" s="256"/>
      <c r="W478" s="191"/>
      <c r="X478" s="194"/>
      <c r="Y478" s="194"/>
    </row>
    <row r="479" spans="1:26" ht="22.5" customHeight="1">
      <c r="A479" s="191"/>
      <c r="B479" s="192"/>
      <c r="C479" s="192"/>
      <c r="D479" s="192"/>
      <c r="E479" s="192"/>
      <c r="F479" s="192"/>
      <c r="G479" s="192"/>
      <c r="H479" s="192"/>
      <c r="I479" s="192"/>
      <c r="J479" s="192"/>
      <c r="K479" s="193"/>
      <c r="L479" s="254"/>
      <c r="M479" s="254"/>
      <c r="N479" s="254"/>
      <c r="O479" s="254"/>
      <c r="P479" s="254"/>
      <c r="Q479" s="254"/>
      <c r="R479" s="254"/>
      <c r="S479" s="254"/>
      <c r="T479" s="254"/>
      <c r="U479" s="255"/>
      <c r="V479" s="256"/>
      <c r="W479" s="191"/>
      <c r="X479" s="194"/>
      <c r="Y479" s="194"/>
    </row>
    <row r="480" spans="1:26" ht="22.5" customHeight="1">
      <c r="A480" s="191"/>
      <c r="B480" s="192"/>
      <c r="C480" s="192"/>
      <c r="D480" s="192"/>
      <c r="E480" s="192"/>
      <c r="F480" s="192"/>
      <c r="G480" s="192"/>
      <c r="H480" s="192"/>
      <c r="I480" s="192"/>
      <c r="J480" s="192"/>
      <c r="K480" s="193"/>
      <c r="L480" s="254"/>
      <c r="M480" s="254"/>
      <c r="N480" s="254"/>
      <c r="O480" s="254"/>
      <c r="P480" s="254"/>
      <c r="Q480" s="254"/>
      <c r="R480" s="254"/>
      <c r="S480" s="254"/>
      <c r="T480" s="254"/>
      <c r="U480" s="255"/>
      <c r="V480" s="256"/>
      <c r="W480" s="191"/>
      <c r="X480" s="194"/>
      <c r="Y480" s="194"/>
    </row>
    <row r="481" spans="1:25" ht="22.5" customHeight="1">
      <c r="A481" s="191"/>
      <c r="B481" s="192"/>
      <c r="C481" s="192"/>
      <c r="D481" s="192"/>
      <c r="E481" s="192"/>
      <c r="F481" s="192"/>
      <c r="G481" s="192"/>
      <c r="H481" s="192"/>
      <c r="I481" s="192"/>
      <c r="J481" s="192"/>
      <c r="K481" s="193"/>
      <c r="L481" s="254"/>
      <c r="M481" s="254"/>
      <c r="N481" s="254"/>
      <c r="O481" s="254"/>
      <c r="P481" s="254"/>
      <c r="Q481" s="254"/>
      <c r="R481" s="254"/>
      <c r="S481" s="254"/>
      <c r="T481" s="254"/>
      <c r="U481" s="255"/>
      <c r="V481" s="256"/>
      <c r="W481" s="191"/>
      <c r="X481" s="194"/>
      <c r="Y481" s="194"/>
    </row>
    <row r="482" spans="1:25" ht="22.5" customHeight="1">
      <c r="A482" s="191"/>
      <c r="B482" s="192"/>
      <c r="C482" s="192"/>
      <c r="D482" s="192"/>
      <c r="E482" s="192"/>
      <c r="F482" s="192"/>
      <c r="G482" s="192"/>
      <c r="H482" s="192"/>
      <c r="I482" s="192"/>
      <c r="J482" s="192"/>
      <c r="K482" s="193"/>
      <c r="L482" s="254"/>
      <c r="M482" s="254"/>
      <c r="N482" s="254"/>
      <c r="O482" s="254"/>
      <c r="P482" s="254"/>
      <c r="Q482" s="254"/>
      <c r="R482" s="254"/>
      <c r="S482" s="254"/>
      <c r="T482" s="254"/>
      <c r="U482" s="255"/>
      <c r="V482" s="256"/>
      <c r="W482" s="191"/>
      <c r="X482" s="194"/>
      <c r="Y482" s="194"/>
    </row>
    <row r="483" spans="1:25" ht="22.5" customHeight="1">
      <c r="A483" s="191"/>
      <c r="B483" s="192"/>
      <c r="C483" s="192"/>
      <c r="D483" s="192"/>
      <c r="E483" s="192"/>
      <c r="F483" s="192"/>
      <c r="G483" s="192"/>
      <c r="H483" s="192"/>
      <c r="I483" s="192"/>
      <c r="J483" s="192"/>
      <c r="K483" s="193"/>
      <c r="L483" s="254"/>
      <c r="M483" s="254"/>
      <c r="N483" s="254"/>
      <c r="O483" s="254"/>
      <c r="P483" s="254"/>
      <c r="Q483" s="254"/>
      <c r="R483" s="254"/>
      <c r="S483" s="254"/>
      <c r="T483" s="254"/>
      <c r="U483" s="255"/>
      <c r="V483" s="256"/>
      <c r="W483" s="191"/>
      <c r="X483" s="194"/>
      <c r="Y483" s="194"/>
    </row>
    <row r="484" spans="1:25" ht="22.5" customHeight="1">
      <c r="A484" s="191"/>
      <c r="B484" s="192"/>
      <c r="C484" s="192"/>
      <c r="D484" s="192"/>
      <c r="E484" s="192"/>
      <c r="F484" s="192"/>
      <c r="G484" s="192"/>
      <c r="H484" s="192"/>
      <c r="I484" s="192"/>
      <c r="J484" s="192"/>
      <c r="K484" s="193"/>
      <c r="L484" s="254"/>
      <c r="M484" s="254"/>
      <c r="N484" s="254"/>
      <c r="O484" s="254"/>
      <c r="P484" s="254"/>
      <c r="Q484" s="254"/>
      <c r="R484" s="254"/>
      <c r="S484" s="254"/>
      <c r="T484" s="254"/>
      <c r="U484" s="255"/>
      <c r="V484" s="256"/>
      <c r="W484" s="191"/>
      <c r="X484" s="194"/>
      <c r="Y484" s="194"/>
    </row>
    <row r="485" spans="1:25" ht="22.5" customHeight="1">
      <c r="A485" s="191"/>
      <c r="B485" s="192"/>
      <c r="C485" s="192"/>
      <c r="D485" s="192"/>
      <c r="E485" s="192"/>
      <c r="F485" s="192"/>
      <c r="G485" s="192"/>
      <c r="H485" s="192"/>
      <c r="I485" s="192"/>
      <c r="J485" s="192"/>
      <c r="K485" s="193"/>
      <c r="L485" s="254"/>
      <c r="M485" s="254"/>
      <c r="N485" s="254"/>
      <c r="O485" s="254"/>
      <c r="P485" s="254"/>
      <c r="Q485" s="254"/>
      <c r="R485" s="254"/>
      <c r="S485" s="254"/>
      <c r="T485" s="254"/>
      <c r="U485" s="255"/>
      <c r="V485" s="256"/>
      <c r="W485" s="191"/>
      <c r="X485" s="194"/>
      <c r="Y485" s="194"/>
    </row>
    <row r="486" spans="1:25" ht="22.5" customHeight="1">
      <c r="A486" s="191"/>
      <c r="B486" s="192"/>
      <c r="C486" s="192"/>
      <c r="D486" s="192"/>
      <c r="E486" s="192"/>
      <c r="F486" s="192"/>
      <c r="G486" s="192"/>
      <c r="H486" s="192"/>
      <c r="I486" s="192"/>
      <c r="J486" s="192"/>
      <c r="K486" s="193"/>
      <c r="L486" s="254"/>
      <c r="M486" s="254"/>
      <c r="N486" s="254"/>
      <c r="O486" s="254"/>
      <c r="P486" s="254"/>
      <c r="Q486" s="254"/>
      <c r="R486" s="254"/>
      <c r="S486" s="254"/>
      <c r="T486" s="254"/>
      <c r="U486" s="255"/>
      <c r="V486" s="256"/>
      <c r="W486" s="191"/>
      <c r="X486" s="194"/>
      <c r="Y486" s="194"/>
    </row>
    <row r="487" spans="1:25" ht="22.5" customHeight="1">
      <c r="A487" s="191"/>
      <c r="B487" s="192"/>
      <c r="C487" s="192"/>
      <c r="D487" s="192"/>
      <c r="E487" s="192"/>
      <c r="F487" s="192"/>
      <c r="G487" s="192"/>
      <c r="H487" s="192"/>
      <c r="I487" s="192"/>
      <c r="J487" s="192"/>
      <c r="K487" s="193"/>
      <c r="L487" s="254"/>
      <c r="M487" s="254"/>
      <c r="N487" s="254"/>
      <c r="O487" s="254"/>
      <c r="P487" s="254"/>
      <c r="Q487" s="254"/>
      <c r="R487" s="254"/>
      <c r="S487" s="254"/>
      <c r="T487" s="254"/>
      <c r="U487" s="255"/>
      <c r="V487" s="256"/>
      <c r="W487" s="191"/>
      <c r="X487" s="194"/>
      <c r="Y487" s="194"/>
    </row>
    <row r="488" spans="1:25" ht="22.5" customHeight="1">
      <c r="A488" s="191"/>
      <c r="B488" s="192"/>
      <c r="C488" s="192"/>
      <c r="D488" s="192"/>
      <c r="E488" s="192"/>
      <c r="F488" s="192"/>
      <c r="G488" s="192"/>
      <c r="H488" s="192"/>
      <c r="I488" s="192"/>
      <c r="J488" s="192"/>
      <c r="K488" s="193"/>
      <c r="L488" s="254"/>
      <c r="M488" s="254"/>
      <c r="N488" s="254"/>
      <c r="O488" s="254"/>
      <c r="P488" s="254"/>
      <c r="Q488" s="254"/>
      <c r="R488" s="254"/>
      <c r="S488" s="254"/>
      <c r="T488" s="254"/>
      <c r="U488" s="255"/>
      <c r="V488" s="256"/>
      <c r="W488" s="191"/>
      <c r="X488" s="194"/>
      <c r="Y488" s="194"/>
    </row>
    <row r="489" spans="1:25" s="206" customFormat="1" ht="22.5" customHeight="1">
      <c r="A489" s="191"/>
      <c r="B489" s="192"/>
      <c r="C489" s="192"/>
      <c r="D489" s="192"/>
      <c r="E489" s="192"/>
      <c r="F489" s="192"/>
      <c r="G489" s="192"/>
      <c r="H489" s="195"/>
      <c r="I489" s="195"/>
      <c r="J489" s="195"/>
      <c r="K489" s="196"/>
      <c r="L489" s="257"/>
      <c r="M489" s="257"/>
      <c r="N489" s="257"/>
      <c r="O489" s="257"/>
      <c r="P489" s="257"/>
      <c r="Q489" s="257"/>
      <c r="R489" s="257"/>
      <c r="S489" s="257"/>
      <c r="T489" s="257"/>
      <c r="U489" s="258"/>
      <c r="V489" s="259"/>
      <c r="W489" s="197"/>
      <c r="X489" s="194"/>
      <c r="Y489" s="194"/>
    </row>
    <row r="490" spans="1:25" s="206" customFormat="1" ht="22.5" customHeight="1">
      <c r="A490" s="191"/>
      <c r="B490" s="192"/>
      <c r="C490" s="192"/>
      <c r="D490" s="192"/>
      <c r="E490" s="192"/>
      <c r="F490" s="192"/>
      <c r="G490" s="192"/>
      <c r="H490" s="195"/>
      <c r="I490" s="195"/>
      <c r="J490" s="195"/>
      <c r="K490" s="196"/>
      <c r="L490" s="257"/>
      <c r="M490" s="257"/>
      <c r="N490" s="257"/>
      <c r="O490" s="257"/>
      <c r="P490" s="257"/>
      <c r="Q490" s="257"/>
      <c r="R490" s="257"/>
      <c r="S490" s="257"/>
      <c r="T490" s="257"/>
      <c r="U490" s="258"/>
      <c r="V490" s="259"/>
      <c r="W490" s="197"/>
      <c r="X490" s="194"/>
      <c r="Y490" s="194"/>
    </row>
    <row r="491" spans="1:25" ht="22.5" customHeight="1">
      <c r="A491" s="191"/>
      <c r="B491" s="192"/>
      <c r="C491" s="192"/>
      <c r="D491" s="192"/>
      <c r="E491" s="192"/>
      <c r="F491" s="192"/>
      <c r="G491" s="192"/>
      <c r="H491" s="192"/>
      <c r="I491" s="192"/>
      <c r="J491" s="192"/>
      <c r="K491" s="193"/>
      <c r="L491" s="254"/>
      <c r="M491" s="254"/>
      <c r="N491" s="254"/>
      <c r="O491" s="254"/>
      <c r="P491" s="254"/>
      <c r="Q491" s="254"/>
      <c r="R491" s="254"/>
      <c r="S491" s="254"/>
      <c r="T491" s="254"/>
      <c r="U491" s="255"/>
      <c r="V491" s="256"/>
      <c r="W491" s="191"/>
      <c r="X491" s="194"/>
      <c r="Y491" s="194"/>
    </row>
    <row r="492" spans="1:25" ht="22.5" customHeight="1">
      <c r="A492" s="191"/>
      <c r="B492" s="192"/>
      <c r="C492" s="192"/>
      <c r="D492" s="192"/>
      <c r="E492" s="192"/>
      <c r="F492" s="192"/>
      <c r="G492" s="192"/>
      <c r="H492" s="192"/>
      <c r="I492" s="192"/>
      <c r="J492" s="192"/>
      <c r="K492" s="193"/>
      <c r="L492" s="254"/>
      <c r="M492" s="254"/>
      <c r="N492" s="254"/>
      <c r="O492" s="254"/>
      <c r="P492" s="254"/>
      <c r="Q492" s="254"/>
      <c r="R492" s="254"/>
      <c r="S492" s="254"/>
      <c r="T492" s="254"/>
      <c r="U492" s="255"/>
      <c r="V492" s="256"/>
      <c r="W492" s="191"/>
      <c r="X492" s="194"/>
      <c r="Y492" s="194"/>
    </row>
    <row r="493" spans="1:25" ht="22.5" customHeight="1">
      <c r="A493" s="191"/>
      <c r="B493" s="192"/>
      <c r="C493" s="192"/>
      <c r="D493" s="192"/>
      <c r="E493" s="192"/>
      <c r="F493" s="192"/>
      <c r="G493" s="192"/>
      <c r="H493" s="192"/>
      <c r="I493" s="192"/>
      <c r="J493" s="192"/>
      <c r="K493" s="193"/>
      <c r="L493" s="254"/>
      <c r="M493" s="254"/>
      <c r="N493" s="254"/>
      <c r="O493" s="254"/>
      <c r="P493" s="254"/>
      <c r="Q493" s="254"/>
      <c r="R493" s="254"/>
      <c r="S493" s="254"/>
      <c r="T493" s="254"/>
      <c r="U493" s="255"/>
      <c r="V493" s="256"/>
      <c r="W493" s="191"/>
      <c r="X493" s="194"/>
      <c r="Y493" s="194"/>
    </row>
    <row r="494" spans="1:25" ht="22.5" customHeight="1">
      <c r="A494" s="191"/>
      <c r="B494" s="192"/>
      <c r="C494" s="192"/>
      <c r="D494" s="192"/>
      <c r="E494" s="192"/>
      <c r="F494" s="192"/>
      <c r="G494" s="192"/>
      <c r="H494" s="192"/>
      <c r="I494" s="192"/>
      <c r="J494" s="192"/>
      <c r="K494" s="193"/>
      <c r="L494" s="254"/>
      <c r="M494" s="254"/>
      <c r="N494" s="254"/>
      <c r="O494" s="254"/>
      <c r="P494" s="254"/>
      <c r="Q494" s="254"/>
      <c r="R494" s="254"/>
      <c r="S494" s="254"/>
      <c r="T494" s="254"/>
      <c r="U494" s="255"/>
      <c r="V494" s="256"/>
      <c r="W494" s="191"/>
      <c r="X494" s="194"/>
      <c r="Y494" s="194"/>
    </row>
    <row r="495" spans="1:25" ht="22.5" customHeight="1">
      <c r="A495" s="191"/>
      <c r="B495" s="192"/>
      <c r="C495" s="192"/>
      <c r="D495" s="192"/>
      <c r="E495" s="192"/>
      <c r="F495" s="192"/>
      <c r="G495" s="192"/>
      <c r="H495" s="192"/>
      <c r="I495" s="192"/>
      <c r="J495" s="192"/>
      <c r="K495" s="193"/>
      <c r="L495" s="254"/>
      <c r="M495" s="254"/>
      <c r="N495" s="254"/>
      <c r="O495" s="254"/>
      <c r="P495" s="254"/>
      <c r="Q495" s="254"/>
      <c r="R495" s="254"/>
      <c r="S495" s="254"/>
      <c r="T495" s="254"/>
      <c r="U495" s="255"/>
      <c r="V495" s="256"/>
      <c r="W495" s="191"/>
      <c r="X495" s="194"/>
      <c r="Y495" s="194"/>
    </row>
    <row r="496" spans="1:25" ht="22.5" customHeight="1">
      <c r="A496" s="191"/>
      <c r="B496" s="192"/>
      <c r="C496" s="192"/>
      <c r="D496" s="192"/>
      <c r="E496" s="192"/>
      <c r="F496" s="192"/>
      <c r="G496" s="192"/>
      <c r="H496" s="192"/>
      <c r="I496" s="192"/>
      <c r="J496" s="192"/>
      <c r="K496" s="193"/>
      <c r="L496" s="254"/>
      <c r="M496" s="254"/>
      <c r="N496" s="254"/>
      <c r="O496" s="254"/>
      <c r="P496" s="254"/>
      <c r="Q496" s="254"/>
      <c r="R496" s="254"/>
      <c r="S496" s="254"/>
      <c r="T496" s="254"/>
      <c r="U496" s="255"/>
      <c r="V496" s="256"/>
      <c r="W496" s="191"/>
      <c r="X496" s="194"/>
      <c r="Y496" s="194"/>
    </row>
    <row r="497" spans="1:25" ht="22.5" customHeight="1">
      <c r="A497" s="191"/>
      <c r="B497" s="192"/>
      <c r="C497" s="192"/>
      <c r="D497" s="192"/>
      <c r="E497" s="192"/>
      <c r="F497" s="192"/>
      <c r="G497" s="192"/>
      <c r="H497" s="192"/>
      <c r="I497" s="192"/>
      <c r="J497" s="192"/>
      <c r="K497" s="193"/>
      <c r="L497" s="254"/>
      <c r="M497" s="254"/>
      <c r="N497" s="254"/>
      <c r="O497" s="254"/>
      <c r="P497" s="254"/>
      <c r="Q497" s="254"/>
      <c r="R497" s="254"/>
      <c r="S497" s="254"/>
      <c r="T497" s="254"/>
      <c r="U497" s="255"/>
      <c r="V497" s="256"/>
      <c r="W497" s="191"/>
      <c r="X497" s="194"/>
      <c r="Y497" s="194"/>
    </row>
    <row r="498" spans="1:25" ht="22.5" customHeight="1">
      <c r="A498" s="191"/>
      <c r="B498" s="192"/>
      <c r="C498" s="192"/>
      <c r="D498" s="192"/>
      <c r="E498" s="192"/>
      <c r="F498" s="192"/>
      <c r="G498" s="192"/>
      <c r="H498" s="192"/>
      <c r="I498" s="192"/>
      <c r="J498" s="192"/>
      <c r="K498" s="193"/>
      <c r="L498" s="254"/>
      <c r="M498" s="254"/>
      <c r="N498" s="254"/>
      <c r="O498" s="254"/>
      <c r="P498" s="254"/>
      <c r="Q498" s="254"/>
      <c r="R498" s="254"/>
      <c r="S498" s="254"/>
      <c r="T498" s="254"/>
      <c r="U498" s="255"/>
      <c r="V498" s="256"/>
      <c r="W498" s="191"/>
      <c r="X498" s="194"/>
      <c r="Y498" s="194"/>
    </row>
    <row r="499" spans="1:25" ht="22.5" customHeight="1">
      <c r="A499" s="191"/>
      <c r="B499" s="192"/>
      <c r="C499" s="192"/>
      <c r="D499" s="192"/>
      <c r="E499" s="192"/>
      <c r="F499" s="192"/>
      <c r="G499" s="192"/>
      <c r="H499" s="192"/>
      <c r="I499" s="192"/>
      <c r="J499" s="192"/>
      <c r="K499" s="193"/>
      <c r="L499" s="254"/>
      <c r="M499" s="254"/>
      <c r="N499" s="254"/>
      <c r="O499" s="254"/>
      <c r="P499" s="254"/>
      <c r="Q499" s="254"/>
      <c r="R499" s="254"/>
      <c r="S499" s="254"/>
      <c r="T499" s="254"/>
      <c r="U499" s="255"/>
      <c r="V499" s="256"/>
      <c r="W499" s="191"/>
      <c r="X499" s="194"/>
      <c r="Y499" s="194"/>
    </row>
    <row r="500" spans="1:25" ht="22.5" customHeight="1">
      <c r="A500" s="191"/>
      <c r="B500" s="192"/>
      <c r="C500" s="192"/>
      <c r="D500" s="192"/>
      <c r="E500" s="192"/>
      <c r="F500" s="192"/>
      <c r="G500" s="192"/>
      <c r="H500" s="192"/>
      <c r="I500" s="192"/>
      <c r="J500" s="192"/>
      <c r="K500" s="193"/>
      <c r="L500" s="254"/>
      <c r="M500" s="254"/>
      <c r="N500" s="254"/>
      <c r="O500" s="254"/>
      <c r="P500" s="254"/>
      <c r="Q500" s="254"/>
      <c r="R500" s="254"/>
      <c r="S500" s="254"/>
      <c r="T500" s="254"/>
      <c r="U500" s="255"/>
      <c r="V500" s="256"/>
      <c r="W500" s="191"/>
      <c r="X500" s="194"/>
      <c r="Y500" s="194"/>
    </row>
    <row r="501" spans="1:25" ht="22.5" customHeight="1">
      <c r="A501" s="191"/>
      <c r="B501" s="192"/>
      <c r="C501" s="192"/>
      <c r="D501" s="192"/>
      <c r="E501" s="192"/>
      <c r="F501" s="192"/>
      <c r="G501" s="192"/>
      <c r="H501" s="192"/>
      <c r="I501" s="192"/>
      <c r="J501" s="192"/>
      <c r="K501" s="193"/>
      <c r="L501" s="254"/>
      <c r="M501" s="254"/>
      <c r="N501" s="254"/>
      <c r="O501" s="254"/>
      <c r="P501" s="254"/>
      <c r="Q501" s="254"/>
      <c r="R501" s="254"/>
      <c r="S501" s="254"/>
      <c r="T501" s="254"/>
      <c r="U501" s="255"/>
      <c r="V501" s="256"/>
      <c r="W501" s="191"/>
      <c r="X501" s="194"/>
      <c r="Y501" s="194"/>
    </row>
    <row r="502" spans="1:25" ht="22.5" customHeight="1">
      <c r="A502" s="191"/>
      <c r="B502" s="192"/>
      <c r="C502" s="192"/>
      <c r="D502" s="192"/>
      <c r="E502" s="192"/>
      <c r="F502" s="192"/>
      <c r="G502" s="192"/>
      <c r="H502" s="192"/>
      <c r="I502" s="192"/>
      <c r="J502" s="192"/>
      <c r="K502" s="193"/>
      <c r="L502" s="254"/>
      <c r="M502" s="254"/>
      <c r="N502" s="254"/>
      <c r="O502" s="254"/>
      <c r="P502" s="254"/>
      <c r="Q502" s="254"/>
      <c r="R502" s="254"/>
      <c r="S502" s="254"/>
      <c r="T502" s="254"/>
      <c r="U502" s="255"/>
      <c r="V502" s="256"/>
      <c r="W502" s="191"/>
      <c r="X502" s="194"/>
      <c r="Y502" s="194"/>
    </row>
    <row r="503" spans="1:25" s="206" customFormat="1" ht="22.5" customHeight="1">
      <c r="A503" s="191"/>
      <c r="B503" s="192"/>
      <c r="C503" s="192"/>
      <c r="D503" s="192"/>
      <c r="E503" s="192"/>
      <c r="F503" s="192"/>
      <c r="G503" s="192"/>
      <c r="H503" s="195"/>
      <c r="I503" s="195"/>
      <c r="J503" s="195"/>
      <c r="K503" s="196"/>
      <c r="L503" s="257"/>
      <c r="M503" s="257"/>
      <c r="N503" s="257"/>
      <c r="O503" s="257"/>
      <c r="P503" s="257"/>
      <c r="Q503" s="257"/>
      <c r="R503" s="257"/>
      <c r="S503" s="257"/>
      <c r="T503" s="257"/>
      <c r="U503" s="258"/>
      <c r="V503" s="259"/>
      <c r="W503" s="197"/>
      <c r="X503" s="194"/>
      <c r="Y503" s="194"/>
    </row>
    <row r="504" spans="1:25" s="206" customFormat="1" ht="22.5" customHeight="1">
      <c r="A504" s="191"/>
      <c r="B504" s="192"/>
      <c r="C504" s="192"/>
      <c r="D504" s="192"/>
      <c r="E504" s="192"/>
      <c r="F504" s="192"/>
      <c r="G504" s="192"/>
      <c r="H504" s="192"/>
      <c r="I504" s="192"/>
      <c r="J504" s="192"/>
      <c r="K504" s="193"/>
      <c r="L504" s="260"/>
      <c r="M504" s="260"/>
      <c r="N504" s="260"/>
      <c r="O504" s="260"/>
      <c r="P504" s="260"/>
      <c r="Q504" s="260"/>
      <c r="R504" s="260"/>
      <c r="S504" s="260"/>
      <c r="T504" s="260"/>
      <c r="U504" s="258"/>
      <c r="V504" s="259"/>
      <c r="W504" s="195"/>
      <c r="X504" s="194"/>
      <c r="Y504" s="194"/>
    </row>
    <row r="505" spans="1:25" ht="22.5" customHeight="1">
      <c r="A505" s="191"/>
      <c r="B505" s="192"/>
      <c r="C505" s="192"/>
      <c r="D505" s="192"/>
      <c r="E505" s="192"/>
      <c r="F505" s="192"/>
      <c r="G505" s="192"/>
      <c r="H505" s="192"/>
      <c r="I505" s="192"/>
      <c r="J505" s="192"/>
      <c r="K505" s="193"/>
      <c r="L505" s="260"/>
      <c r="M505" s="260"/>
      <c r="N505" s="260"/>
      <c r="O505" s="260"/>
      <c r="P505" s="260"/>
      <c r="Q505" s="260"/>
      <c r="R505" s="260"/>
      <c r="S505" s="260"/>
      <c r="T505" s="260"/>
      <c r="U505" s="258"/>
      <c r="V505" s="259"/>
      <c r="W505" s="195"/>
      <c r="X505" s="194"/>
      <c r="Y505" s="194"/>
    </row>
    <row r="506" spans="1:25" ht="22.5" customHeight="1">
      <c r="A506" s="191"/>
      <c r="B506" s="192"/>
      <c r="C506" s="192"/>
      <c r="D506" s="192"/>
      <c r="E506" s="192"/>
      <c r="F506" s="192"/>
      <c r="G506" s="192"/>
      <c r="H506" s="192"/>
      <c r="I506" s="192"/>
      <c r="J506" s="192"/>
      <c r="K506" s="193"/>
      <c r="L506" s="260"/>
      <c r="M506" s="260"/>
      <c r="N506" s="260"/>
      <c r="O506" s="260"/>
      <c r="P506" s="260"/>
      <c r="Q506" s="260"/>
      <c r="R506" s="260"/>
      <c r="S506" s="260"/>
      <c r="T506" s="260"/>
      <c r="U506" s="258"/>
      <c r="V506" s="259"/>
      <c r="W506" s="195"/>
      <c r="X506" s="194"/>
      <c r="Y506" s="194"/>
    </row>
    <row r="507" spans="1:25" ht="22.5" customHeight="1">
      <c r="A507" s="191"/>
      <c r="B507" s="192"/>
      <c r="C507" s="192"/>
      <c r="D507" s="192"/>
      <c r="E507" s="192"/>
      <c r="F507" s="192"/>
      <c r="G507" s="192"/>
      <c r="H507" s="192"/>
      <c r="I507" s="192"/>
      <c r="J507" s="192"/>
      <c r="K507" s="193"/>
      <c r="L507" s="260"/>
      <c r="M507" s="260"/>
      <c r="N507" s="260"/>
      <c r="O507" s="260"/>
      <c r="P507" s="260"/>
      <c r="Q507" s="260"/>
      <c r="R507" s="260"/>
      <c r="S507" s="260"/>
      <c r="T507" s="260"/>
      <c r="U507" s="258"/>
      <c r="V507" s="259"/>
      <c r="W507" s="195"/>
      <c r="X507" s="194"/>
      <c r="Y507" s="194"/>
    </row>
    <row r="508" spans="1:25" ht="22.5" customHeight="1">
      <c r="A508" s="191"/>
      <c r="B508" s="192"/>
      <c r="C508" s="192"/>
      <c r="D508" s="192"/>
      <c r="E508" s="192"/>
      <c r="F508" s="192"/>
      <c r="G508" s="192"/>
      <c r="H508" s="192"/>
      <c r="I508" s="192"/>
      <c r="J508" s="192"/>
      <c r="K508" s="193"/>
      <c r="L508" s="260"/>
      <c r="M508" s="260"/>
      <c r="N508" s="260"/>
      <c r="O508" s="260"/>
      <c r="P508" s="260"/>
      <c r="Q508" s="260"/>
      <c r="R508" s="260"/>
      <c r="S508" s="260"/>
      <c r="T508" s="260"/>
      <c r="U508" s="258"/>
      <c r="V508" s="259"/>
      <c r="W508" s="195"/>
      <c r="X508" s="194"/>
      <c r="Y508" s="194"/>
    </row>
    <row r="509" spans="1:25" ht="22.5" customHeight="1">
      <c r="A509" s="191"/>
      <c r="B509" s="192"/>
      <c r="C509" s="192"/>
      <c r="D509" s="192"/>
      <c r="E509" s="192"/>
      <c r="F509" s="192"/>
      <c r="G509" s="192"/>
      <c r="H509" s="192"/>
      <c r="I509" s="192"/>
      <c r="J509" s="192"/>
      <c r="K509" s="193"/>
      <c r="L509" s="260"/>
      <c r="M509" s="260"/>
      <c r="N509" s="260"/>
      <c r="O509" s="260"/>
      <c r="P509" s="260"/>
      <c r="Q509" s="260"/>
      <c r="R509" s="260"/>
      <c r="S509" s="260"/>
      <c r="T509" s="260"/>
      <c r="U509" s="258"/>
      <c r="V509" s="259"/>
      <c r="W509" s="195"/>
      <c r="X509" s="194"/>
      <c r="Y509" s="194"/>
    </row>
    <row r="510" spans="1:25" ht="22.5" customHeight="1">
      <c r="A510" s="191"/>
      <c r="B510" s="192"/>
      <c r="C510" s="192"/>
      <c r="D510" s="192"/>
      <c r="E510" s="192"/>
      <c r="F510" s="192"/>
      <c r="G510" s="192"/>
      <c r="H510" s="192"/>
      <c r="I510" s="192"/>
      <c r="J510" s="192"/>
      <c r="K510" s="193"/>
      <c r="L510" s="260"/>
      <c r="M510" s="260"/>
      <c r="N510" s="260"/>
      <c r="O510" s="260"/>
      <c r="P510" s="260"/>
      <c r="Q510" s="260"/>
      <c r="R510" s="260"/>
      <c r="S510" s="260"/>
      <c r="T510" s="260"/>
      <c r="U510" s="258"/>
      <c r="V510" s="259"/>
      <c r="W510" s="195"/>
      <c r="X510" s="194"/>
      <c r="Y510" s="194"/>
    </row>
    <row r="511" spans="1:25" ht="22.5" customHeight="1">
      <c r="A511" s="191"/>
      <c r="B511" s="192"/>
      <c r="C511" s="192"/>
      <c r="D511" s="192"/>
      <c r="E511" s="192"/>
      <c r="F511" s="192"/>
      <c r="G511" s="192"/>
      <c r="H511" s="192"/>
      <c r="I511" s="192"/>
      <c r="J511" s="192"/>
      <c r="K511" s="193"/>
      <c r="L511" s="260"/>
      <c r="M511" s="260"/>
      <c r="N511" s="260"/>
      <c r="O511" s="260"/>
      <c r="P511" s="260"/>
      <c r="Q511" s="260"/>
      <c r="R511" s="260"/>
      <c r="S511" s="260"/>
      <c r="T511" s="260"/>
      <c r="U511" s="258"/>
      <c r="V511" s="259"/>
      <c r="W511" s="195"/>
      <c r="X511" s="194"/>
      <c r="Y511" s="194"/>
    </row>
    <row r="512" spans="1:25" ht="22.5" customHeight="1">
      <c r="A512" s="191"/>
      <c r="B512" s="192"/>
      <c r="C512" s="192"/>
      <c r="D512" s="192"/>
      <c r="E512" s="192"/>
      <c r="F512" s="192"/>
      <c r="G512" s="192"/>
      <c r="H512" s="192"/>
      <c r="I512" s="192"/>
      <c r="J512" s="192"/>
      <c r="K512" s="193"/>
      <c r="L512" s="260"/>
      <c r="M512" s="260"/>
      <c r="N512" s="260"/>
      <c r="O512" s="260"/>
      <c r="P512" s="260"/>
      <c r="Q512" s="260"/>
      <c r="R512" s="260"/>
      <c r="S512" s="260"/>
      <c r="T512" s="260"/>
      <c r="U512" s="258"/>
      <c r="V512" s="259"/>
      <c r="W512" s="195"/>
      <c r="X512" s="194"/>
      <c r="Y512" s="194"/>
    </row>
    <row r="513" spans="1:25" ht="22.5" customHeight="1">
      <c r="A513" s="191"/>
      <c r="B513" s="192"/>
      <c r="C513" s="192"/>
      <c r="D513" s="192"/>
      <c r="E513" s="192"/>
      <c r="F513" s="192"/>
      <c r="G513" s="192"/>
      <c r="H513" s="192"/>
      <c r="I513" s="192"/>
      <c r="J513" s="192"/>
      <c r="K513" s="193"/>
      <c r="L513" s="260"/>
      <c r="M513" s="260"/>
      <c r="N513" s="260"/>
      <c r="O513" s="260"/>
      <c r="P513" s="260"/>
      <c r="Q513" s="260"/>
      <c r="R513" s="260"/>
      <c r="S513" s="260"/>
      <c r="T513" s="260"/>
      <c r="U513" s="258"/>
      <c r="V513" s="259"/>
      <c r="W513" s="195"/>
      <c r="X513" s="194"/>
      <c r="Y513" s="194"/>
    </row>
    <row r="514" spans="1:25" ht="22.5" customHeight="1">
      <c r="A514" s="191"/>
      <c r="B514" s="192"/>
      <c r="C514" s="192"/>
      <c r="D514" s="192"/>
      <c r="E514" s="192"/>
      <c r="F514" s="192"/>
      <c r="G514" s="192"/>
      <c r="H514" s="192"/>
      <c r="I514" s="192"/>
      <c r="J514" s="192"/>
      <c r="K514" s="193"/>
      <c r="L514" s="260"/>
      <c r="M514" s="260"/>
      <c r="N514" s="260"/>
      <c r="O514" s="260"/>
      <c r="P514" s="260"/>
      <c r="Q514" s="260"/>
      <c r="R514" s="260"/>
      <c r="S514" s="260"/>
      <c r="T514" s="260"/>
      <c r="U514" s="258"/>
      <c r="V514" s="259"/>
      <c r="W514" s="195"/>
      <c r="X514" s="194"/>
      <c r="Y514" s="194"/>
    </row>
    <row r="515" spans="1:25" ht="22.5" customHeight="1">
      <c r="A515" s="191"/>
      <c r="B515" s="192"/>
      <c r="C515" s="192"/>
      <c r="D515" s="192"/>
      <c r="E515" s="192"/>
      <c r="F515" s="192"/>
      <c r="G515" s="192"/>
      <c r="H515" s="192"/>
      <c r="I515" s="192"/>
      <c r="J515" s="192"/>
      <c r="K515" s="193"/>
      <c r="L515" s="260"/>
      <c r="M515" s="260"/>
      <c r="N515" s="260"/>
      <c r="O515" s="260"/>
      <c r="P515" s="260"/>
      <c r="Q515" s="260"/>
      <c r="R515" s="260"/>
      <c r="S515" s="260"/>
      <c r="T515" s="260"/>
      <c r="U515" s="258"/>
      <c r="V515" s="259"/>
      <c r="W515" s="195"/>
      <c r="X515" s="194"/>
      <c r="Y515" s="194"/>
    </row>
    <row r="516" spans="1:25" ht="22.5" customHeight="1">
      <c r="A516" s="191"/>
      <c r="B516" s="192"/>
      <c r="C516" s="192"/>
      <c r="D516" s="192"/>
      <c r="E516" s="192"/>
      <c r="F516" s="192"/>
      <c r="G516" s="192"/>
      <c r="H516" s="192"/>
      <c r="I516" s="192"/>
      <c r="J516" s="192"/>
      <c r="K516" s="193"/>
      <c r="L516" s="260"/>
      <c r="M516" s="260"/>
      <c r="N516" s="260"/>
      <c r="O516" s="260"/>
      <c r="P516" s="260"/>
      <c r="Q516" s="260"/>
      <c r="R516" s="260"/>
      <c r="S516" s="260"/>
      <c r="T516" s="260"/>
      <c r="U516" s="258"/>
      <c r="V516" s="259"/>
      <c r="W516" s="195"/>
      <c r="X516" s="194"/>
      <c r="Y516" s="194"/>
    </row>
    <row r="517" spans="1:25" ht="22.5" customHeight="1">
      <c r="A517" s="191"/>
      <c r="B517" s="192"/>
      <c r="C517" s="192"/>
      <c r="D517" s="192"/>
      <c r="E517" s="192"/>
      <c r="F517" s="192"/>
      <c r="G517" s="192"/>
      <c r="H517" s="192"/>
      <c r="I517" s="192"/>
      <c r="J517" s="192"/>
      <c r="K517" s="193"/>
      <c r="L517" s="261"/>
      <c r="M517" s="261"/>
      <c r="N517" s="261"/>
      <c r="O517" s="261"/>
      <c r="P517" s="261"/>
      <c r="Q517" s="261"/>
      <c r="R517" s="261"/>
      <c r="S517" s="261"/>
      <c r="T517" s="261"/>
      <c r="U517" s="255"/>
      <c r="V517" s="256"/>
      <c r="W517" s="195"/>
      <c r="X517" s="194"/>
      <c r="Y517" s="194"/>
    </row>
    <row r="518" spans="1:25" ht="22.5" customHeight="1">
      <c r="A518" s="191"/>
      <c r="B518" s="192"/>
      <c r="C518" s="192"/>
      <c r="D518" s="192"/>
      <c r="E518" s="192"/>
      <c r="F518" s="192"/>
      <c r="G518" s="192"/>
      <c r="H518" s="192"/>
      <c r="I518" s="192"/>
      <c r="J518" s="192"/>
      <c r="K518" s="193"/>
      <c r="L518" s="261"/>
      <c r="M518" s="261"/>
      <c r="N518" s="261"/>
      <c r="O518" s="261"/>
      <c r="P518" s="261"/>
      <c r="Q518" s="261"/>
      <c r="R518" s="261"/>
      <c r="S518" s="261"/>
      <c r="T518" s="261"/>
      <c r="U518" s="255"/>
      <c r="V518" s="256"/>
      <c r="W518" s="195"/>
      <c r="X518" s="194"/>
      <c r="Y518" s="194"/>
    </row>
    <row r="519" spans="1:25" ht="22.5" customHeight="1">
      <c r="A519" s="191"/>
      <c r="B519" s="192"/>
      <c r="C519" s="192"/>
      <c r="D519" s="192"/>
      <c r="E519" s="192"/>
      <c r="F519" s="192"/>
      <c r="G519" s="192"/>
      <c r="H519" s="192"/>
      <c r="I519" s="192"/>
      <c r="J519" s="192"/>
      <c r="K519" s="193"/>
      <c r="L519" s="261"/>
      <c r="M519" s="261"/>
      <c r="N519" s="261"/>
      <c r="O519" s="261"/>
      <c r="P519" s="261"/>
      <c r="Q519" s="261"/>
      <c r="R519" s="261"/>
      <c r="S519" s="261"/>
      <c r="T519" s="261"/>
      <c r="U519" s="255"/>
      <c r="V519" s="256"/>
      <c r="W519" s="195"/>
      <c r="X519" s="194"/>
      <c r="Y519" s="194"/>
    </row>
    <row r="520" spans="1:25" ht="22.5" customHeight="1">
      <c r="A520" s="191"/>
      <c r="B520" s="192"/>
      <c r="C520" s="192"/>
      <c r="D520" s="192"/>
      <c r="E520" s="192"/>
      <c r="F520" s="192"/>
      <c r="G520" s="192"/>
      <c r="H520" s="192"/>
      <c r="I520" s="192"/>
      <c r="J520" s="192"/>
      <c r="K520" s="193"/>
      <c r="L520" s="261"/>
      <c r="M520" s="261"/>
      <c r="N520" s="261"/>
      <c r="O520" s="261"/>
      <c r="P520" s="261"/>
      <c r="Q520" s="261"/>
      <c r="R520" s="261"/>
      <c r="S520" s="261"/>
      <c r="T520" s="261"/>
      <c r="U520" s="255"/>
      <c r="V520" s="256"/>
      <c r="W520" s="195"/>
      <c r="X520" s="194"/>
      <c r="Y520" s="194"/>
    </row>
    <row r="521" spans="1:25" ht="22.5" customHeight="1">
      <c r="A521" s="191"/>
      <c r="B521" s="192"/>
      <c r="C521" s="192"/>
      <c r="D521" s="192"/>
      <c r="E521" s="192"/>
      <c r="F521" s="192"/>
      <c r="G521" s="192"/>
      <c r="H521" s="192"/>
      <c r="I521" s="192"/>
      <c r="J521" s="192"/>
      <c r="K521" s="193"/>
      <c r="L521" s="261"/>
      <c r="M521" s="261"/>
      <c r="N521" s="261"/>
      <c r="O521" s="261"/>
      <c r="P521" s="261"/>
      <c r="Q521" s="261"/>
      <c r="R521" s="261"/>
      <c r="S521" s="261"/>
      <c r="T521" s="261"/>
      <c r="U521" s="255"/>
      <c r="V521" s="256"/>
      <c r="W521" s="195"/>
      <c r="X521" s="194"/>
      <c r="Y521" s="194"/>
    </row>
    <row r="522" spans="1:25" ht="22.5" customHeight="1">
      <c r="A522" s="191"/>
      <c r="B522" s="192"/>
      <c r="C522" s="192"/>
      <c r="D522" s="192"/>
      <c r="E522" s="192"/>
      <c r="F522" s="192"/>
      <c r="G522" s="192"/>
      <c r="H522" s="192"/>
      <c r="I522" s="192"/>
      <c r="J522" s="192"/>
      <c r="K522" s="193"/>
      <c r="L522" s="261"/>
      <c r="M522" s="261"/>
      <c r="N522" s="261"/>
      <c r="O522" s="261"/>
      <c r="P522" s="261"/>
      <c r="Q522" s="261"/>
      <c r="R522" s="261"/>
      <c r="S522" s="261"/>
      <c r="T522" s="261"/>
      <c r="U522" s="255"/>
      <c r="V522" s="256"/>
      <c r="W522" s="195"/>
      <c r="X522" s="194"/>
      <c r="Y522" s="194"/>
    </row>
    <row r="523" spans="1:25" ht="22.5" customHeight="1">
      <c r="A523" s="191"/>
      <c r="B523" s="192"/>
      <c r="C523" s="192"/>
      <c r="D523" s="192"/>
      <c r="E523" s="192"/>
      <c r="F523" s="192"/>
      <c r="G523" s="192"/>
      <c r="H523" s="192"/>
      <c r="I523" s="192"/>
      <c r="J523" s="192"/>
      <c r="K523" s="193"/>
      <c r="L523" s="261"/>
      <c r="M523" s="261"/>
      <c r="N523" s="261"/>
      <c r="O523" s="261"/>
      <c r="P523" s="261"/>
      <c r="Q523" s="261"/>
      <c r="R523" s="261"/>
      <c r="S523" s="261"/>
      <c r="T523" s="261"/>
      <c r="U523" s="255"/>
      <c r="V523" s="256"/>
      <c r="W523" s="195"/>
      <c r="X523" s="194"/>
      <c r="Y523" s="194"/>
    </row>
    <row r="524" spans="1:25" ht="22.5" customHeight="1">
      <c r="A524" s="191"/>
      <c r="B524" s="192"/>
      <c r="C524" s="192"/>
      <c r="D524" s="192"/>
      <c r="E524" s="192"/>
      <c r="F524" s="192"/>
      <c r="G524" s="192"/>
      <c r="H524" s="192"/>
      <c r="I524" s="192"/>
      <c r="J524" s="192"/>
      <c r="K524" s="193"/>
      <c r="L524" s="261"/>
      <c r="M524" s="261"/>
      <c r="N524" s="261"/>
      <c r="O524" s="261"/>
      <c r="P524" s="261"/>
      <c r="Q524" s="261"/>
      <c r="R524" s="261"/>
      <c r="S524" s="261"/>
      <c r="T524" s="261"/>
      <c r="U524" s="255"/>
      <c r="V524" s="256"/>
      <c r="W524" s="195"/>
      <c r="X524" s="194"/>
      <c r="Y524" s="194"/>
    </row>
    <row r="525" spans="1:25" ht="22.5" customHeight="1">
      <c r="A525" s="191"/>
      <c r="B525" s="192"/>
      <c r="C525" s="192"/>
      <c r="D525" s="192"/>
      <c r="E525" s="192"/>
      <c r="F525" s="192"/>
      <c r="G525" s="192"/>
      <c r="H525" s="192"/>
      <c r="I525" s="192"/>
      <c r="J525" s="192"/>
      <c r="K525" s="193"/>
      <c r="L525" s="261"/>
      <c r="M525" s="261"/>
      <c r="N525" s="261"/>
      <c r="O525" s="261"/>
      <c r="P525" s="261"/>
      <c r="Q525" s="261"/>
      <c r="R525" s="261"/>
      <c r="S525" s="261"/>
      <c r="T525" s="261"/>
      <c r="U525" s="255"/>
      <c r="V525" s="256"/>
      <c r="W525" s="195"/>
      <c r="X525" s="194"/>
      <c r="Y525" s="194"/>
    </row>
    <row r="526" spans="1:25" ht="22.5" customHeight="1">
      <c r="A526" s="191"/>
      <c r="B526" s="192"/>
      <c r="C526" s="192"/>
      <c r="D526" s="192"/>
      <c r="E526" s="192"/>
      <c r="F526" s="192"/>
      <c r="G526" s="192"/>
      <c r="H526" s="192"/>
      <c r="I526" s="192"/>
      <c r="J526" s="192"/>
      <c r="K526" s="193"/>
      <c r="L526" s="261"/>
      <c r="M526" s="261"/>
      <c r="N526" s="261"/>
      <c r="O526" s="261"/>
      <c r="P526" s="261"/>
      <c r="Q526" s="261"/>
      <c r="R526" s="261"/>
      <c r="S526" s="261"/>
      <c r="T526" s="261"/>
      <c r="U526" s="255"/>
      <c r="V526" s="256"/>
      <c r="W526" s="195"/>
      <c r="X526" s="194"/>
      <c r="Y526" s="194"/>
    </row>
    <row r="527" spans="1:25" ht="22.5" customHeight="1">
      <c r="A527" s="191"/>
      <c r="B527" s="192"/>
      <c r="C527" s="192"/>
      <c r="D527" s="192"/>
      <c r="E527" s="192"/>
      <c r="F527" s="192"/>
      <c r="G527" s="192"/>
      <c r="H527" s="192"/>
      <c r="I527" s="192"/>
      <c r="J527" s="192"/>
      <c r="K527" s="193"/>
      <c r="L527" s="261"/>
      <c r="M527" s="261"/>
      <c r="N527" s="261"/>
      <c r="O527" s="261"/>
      <c r="P527" s="261"/>
      <c r="Q527" s="261"/>
      <c r="R527" s="261"/>
      <c r="S527" s="261"/>
      <c r="T527" s="261"/>
      <c r="U527" s="255"/>
      <c r="V527" s="256"/>
      <c r="W527" s="195"/>
      <c r="X527" s="194"/>
      <c r="Y527" s="194"/>
    </row>
    <row r="528" spans="1:25" ht="22.5" customHeight="1">
      <c r="A528" s="191"/>
      <c r="B528" s="192"/>
      <c r="C528" s="192"/>
      <c r="D528" s="192"/>
      <c r="E528" s="192"/>
      <c r="F528" s="192"/>
      <c r="G528" s="192"/>
      <c r="H528" s="192"/>
      <c r="I528" s="192"/>
      <c r="J528" s="192"/>
      <c r="K528" s="193"/>
      <c r="L528" s="261"/>
      <c r="M528" s="261"/>
      <c r="N528" s="261"/>
      <c r="O528" s="261"/>
      <c r="P528" s="261"/>
      <c r="Q528" s="261"/>
      <c r="R528" s="261"/>
      <c r="S528" s="261"/>
      <c r="T528" s="261"/>
      <c r="U528" s="255"/>
      <c r="V528" s="256"/>
      <c r="W528" s="195"/>
      <c r="X528" s="194"/>
      <c r="Y528" s="194"/>
    </row>
    <row r="529" spans="1:25" ht="22.5" customHeight="1">
      <c r="A529" s="191"/>
      <c r="B529" s="192"/>
      <c r="C529" s="192"/>
      <c r="D529" s="192"/>
      <c r="E529" s="192"/>
      <c r="F529" s="192"/>
      <c r="G529" s="192"/>
      <c r="H529" s="192"/>
      <c r="I529" s="192"/>
      <c r="J529" s="192"/>
      <c r="K529" s="193"/>
      <c r="L529" s="261"/>
      <c r="M529" s="261"/>
      <c r="N529" s="261"/>
      <c r="O529" s="261"/>
      <c r="P529" s="261"/>
      <c r="Q529" s="261"/>
      <c r="R529" s="261"/>
      <c r="S529" s="261"/>
      <c r="T529" s="261"/>
      <c r="U529" s="255"/>
      <c r="V529" s="256"/>
      <c r="W529" s="195"/>
      <c r="X529" s="194"/>
      <c r="Y529" s="194"/>
    </row>
    <row r="530" spans="1:25" ht="22.5" customHeight="1">
      <c r="A530" s="191"/>
      <c r="B530" s="192"/>
      <c r="C530" s="192"/>
      <c r="D530" s="192"/>
      <c r="E530" s="192"/>
      <c r="F530" s="192"/>
      <c r="G530" s="192"/>
      <c r="H530" s="192"/>
      <c r="I530" s="192"/>
      <c r="J530" s="192"/>
      <c r="K530" s="193"/>
      <c r="L530" s="261"/>
      <c r="M530" s="261"/>
      <c r="N530" s="261"/>
      <c r="O530" s="261"/>
      <c r="P530" s="261"/>
      <c r="Q530" s="261"/>
      <c r="R530" s="261"/>
      <c r="S530" s="261"/>
      <c r="T530" s="261"/>
      <c r="U530" s="255"/>
      <c r="V530" s="256"/>
      <c r="W530" s="195"/>
      <c r="X530" s="194"/>
      <c r="Y530" s="194"/>
    </row>
    <row r="531" spans="1:25" ht="22.5" customHeight="1">
      <c r="A531" s="191"/>
      <c r="B531" s="192"/>
      <c r="C531" s="192"/>
      <c r="D531" s="192"/>
      <c r="E531" s="192"/>
      <c r="F531" s="192"/>
      <c r="G531" s="192"/>
      <c r="H531" s="192"/>
      <c r="I531" s="192"/>
      <c r="J531" s="192"/>
      <c r="K531" s="193"/>
      <c r="L531" s="261"/>
      <c r="M531" s="261"/>
      <c r="N531" s="261"/>
      <c r="O531" s="261"/>
      <c r="P531" s="261"/>
      <c r="Q531" s="261"/>
      <c r="R531" s="261"/>
      <c r="S531" s="261"/>
      <c r="T531" s="261"/>
      <c r="U531" s="255"/>
      <c r="V531" s="256"/>
      <c r="W531" s="195"/>
      <c r="X531" s="194"/>
      <c r="Y531" s="194"/>
    </row>
    <row r="532" spans="1:25" ht="22.5" customHeight="1">
      <c r="A532" s="191"/>
      <c r="B532" s="192"/>
      <c r="C532" s="192"/>
      <c r="D532" s="192"/>
      <c r="E532" s="192"/>
      <c r="F532" s="192"/>
      <c r="G532" s="192"/>
      <c r="H532" s="192"/>
      <c r="I532" s="192"/>
      <c r="J532" s="192"/>
      <c r="K532" s="193"/>
      <c r="L532" s="261"/>
      <c r="M532" s="261"/>
      <c r="N532" s="261"/>
      <c r="O532" s="261"/>
      <c r="P532" s="261"/>
      <c r="Q532" s="261"/>
      <c r="R532" s="261"/>
      <c r="S532" s="261"/>
      <c r="T532" s="261"/>
      <c r="U532" s="255"/>
      <c r="V532" s="256"/>
      <c r="W532" s="195"/>
      <c r="X532" s="194"/>
      <c r="Y532" s="194"/>
    </row>
    <row r="533" spans="1:25" ht="22.5" customHeight="1">
      <c r="A533" s="191"/>
      <c r="B533" s="192"/>
      <c r="C533" s="192"/>
      <c r="D533" s="192"/>
      <c r="E533" s="192"/>
      <c r="F533" s="192"/>
      <c r="G533" s="192"/>
      <c r="H533" s="192"/>
      <c r="I533" s="192"/>
      <c r="J533" s="192"/>
      <c r="K533" s="193"/>
      <c r="L533" s="261"/>
      <c r="M533" s="261"/>
      <c r="N533" s="261"/>
      <c r="O533" s="261"/>
      <c r="P533" s="261"/>
      <c r="Q533" s="261"/>
      <c r="R533" s="261"/>
      <c r="S533" s="261"/>
      <c r="T533" s="261"/>
      <c r="U533" s="255"/>
      <c r="V533" s="256"/>
      <c r="W533" s="195"/>
      <c r="X533" s="194"/>
      <c r="Y533" s="194"/>
    </row>
    <row r="534" spans="1:25" ht="22.5" customHeight="1">
      <c r="A534" s="191"/>
      <c r="B534" s="192"/>
      <c r="C534" s="192"/>
      <c r="D534" s="192"/>
      <c r="E534" s="192"/>
      <c r="F534" s="192"/>
      <c r="G534" s="192"/>
      <c r="H534" s="192"/>
      <c r="I534" s="192"/>
      <c r="J534" s="192"/>
      <c r="K534" s="193"/>
      <c r="L534" s="261"/>
      <c r="M534" s="261"/>
      <c r="N534" s="261"/>
      <c r="O534" s="261"/>
      <c r="P534" s="261"/>
      <c r="Q534" s="261"/>
      <c r="R534" s="261"/>
      <c r="S534" s="261"/>
      <c r="T534" s="261"/>
      <c r="U534" s="255"/>
      <c r="V534" s="256"/>
      <c r="W534" s="195"/>
      <c r="X534" s="194"/>
      <c r="Y534" s="194"/>
    </row>
    <row r="535" spans="1:25" ht="22.5" customHeight="1">
      <c r="A535" s="191"/>
      <c r="B535" s="192"/>
      <c r="C535" s="192"/>
      <c r="D535" s="192"/>
      <c r="E535" s="192"/>
      <c r="F535" s="192"/>
      <c r="G535" s="192"/>
      <c r="H535" s="192"/>
      <c r="I535" s="192"/>
      <c r="J535" s="192"/>
      <c r="K535" s="193"/>
      <c r="L535" s="261"/>
      <c r="M535" s="261"/>
      <c r="N535" s="261"/>
      <c r="O535" s="261"/>
      <c r="P535" s="261"/>
      <c r="Q535" s="261"/>
      <c r="R535" s="261"/>
      <c r="S535" s="261"/>
      <c r="T535" s="261"/>
      <c r="U535" s="255"/>
      <c r="V535" s="256"/>
      <c r="W535" s="195"/>
      <c r="X535" s="194"/>
      <c r="Y535" s="194"/>
    </row>
    <row r="536" spans="1:25" ht="22.5" customHeight="1">
      <c r="A536" s="191"/>
      <c r="B536" s="192"/>
      <c r="C536" s="192"/>
      <c r="D536" s="192"/>
      <c r="E536" s="192"/>
      <c r="F536" s="192"/>
      <c r="G536" s="192"/>
      <c r="H536" s="192"/>
      <c r="I536" s="192"/>
      <c r="J536" s="192"/>
      <c r="K536" s="193"/>
      <c r="L536" s="261"/>
      <c r="M536" s="261"/>
      <c r="N536" s="261"/>
      <c r="O536" s="261"/>
      <c r="P536" s="261"/>
      <c r="Q536" s="261"/>
      <c r="R536" s="261"/>
      <c r="S536" s="261"/>
      <c r="T536" s="261"/>
      <c r="U536" s="255"/>
      <c r="V536" s="256"/>
      <c r="W536" s="195"/>
      <c r="X536" s="194"/>
      <c r="Y536" s="194"/>
    </row>
    <row r="537" spans="1:25" ht="22.5" customHeight="1">
      <c r="A537" s="191"/>
      <c r="B537" s="192"/>
      <c r="C537" s="192"/>
      <c r="D537" s="192"/>
      <c r="E537" s="192"/>
      <c r="F537" s="192"/>
      <c r="G537" s="192"/>
      <c r="H537" s="192"/>
      <c r="I537" s="192"/>
      <c r="J537" s="192"/>
      <c r="K537" s="193"/>
      <c r="L537" s="261"/>
      <c r="M537" s="261"/>
      <c r="N537" s="261"/>
      <c r="O537" s="261"/>
      <c r="P537" s="261"/>
      <c r="Q537" s="261"/>
      <c r="R537" s="261"/>
      <c r="S537" s="261"/>
      <c r="T537" s="261"/>
      <c r="U537" s="255"/>
      <c r="V537" s="256"/>
      <c r="W537" s="195"/>
      <c r="X537" s="194"/>
      <c r="Y537" s="194"/>
    </row>
    <row r="538" spans="1:25" ht="22.5" customHeight="1">
      <c r="A538" s="191"/>
      <c r="B538" s="192"/>
      <c r="C538" s="192"/>
      <c r="D538" s="192"/>
      <c r="E538" s="192"/>
      <c r="F538" s="192"/>
      <c r="G538" s="192"/>
      <c r="H538" s="192"/>
      <c r="I538" s="192"/>
      <c r="J538" s="192"/>
      <c r="K538" s="193"/>
      <c r="L538" s="261"/>
      <c r="M538" s="261"/>
      <c r="N538" s="261"/>
      <c r="O538" s="261"/>
      <c r="P538" s="261"/>
      <c r="Q538" s="261"/>
      <c r="R538" s="261"/>
      <c r="S538" s="261"/>
      <c r="T538" s="261"/>
      <c r="U538" s="255"/>
      <c r="V538" s="256"/>
      <c r="W538" s="195"/>
      <c r="X538" s="194"/>
      <c r="Y538" s="194"/>
    </row>
    <row r="539" spans="1:25" ht="22.5" customHeight="1">
      <c r="A539" s="191"/>
      <c r="B539" s="192"/>
      <c r="C539" s="192"/>
      <c r="D539" s="192"/>
      <c r="E539" s="192"/>
      <c r="F539" s="192"/>
      <c r="G539" s="192"/>
      <c r="H539" s="192"/>
      <c r="I539" s="192"/>
      <c r="J539" s="192"/>
      <c r="K539" s="193"/>
      <c r="L539" s="261"/>
      <c r="M539" s="261"/>
      <c r="N539" s="261"/>
      <c r="O539" s="261"/>
      <c r="P539" s="261"/>
      <c r="Q539" s="261"/>
      <c r="R539" s="261"/>
      <c r="S539" s="261"/>
      <c r="T539" s="261"/>
      <c r="U539" s="255"/>
      <c r="V539" s="256"/>
      <c r="W539" s="195"/>
      <c r="X539" s="194"/>
      <c r="Y539" s="194"/>
    </row>
    <row r="540" spans="1:25" ht="22.5" customHeight="1">
      <c r="A540" s="191"/>
      <c r="B540" s="192"/>
      <c r="C540" s="192"/>
      <c r="D540" s="192"/>
      <c r="E540" s="192"/>
      <c r="F540" s="192"/>
      <c r="G540" s="192"/>
      <c r="H540" s="192"/>
      <c r="I540" s="192"/>
      <c r="J540" s="192"/>
      <c r="K540" s="193"/>
      <c r="L540" s="261"/>
      <c r="M540" s="261"/>
      <c r="N540" s="261"/>
      <c r="O540" s="261"/>
      <c r="P540" s="261"/>
      <c r="Q540" s="261"/>
      <c r="R540" s="261"/>
      <c r="S540" s="261"/>
      <c r="T540" s="261"/>
      <c r="U540" s="255"/>
      <c r="V540" s="256"/>
      <c r="W540" s="195"/>
      <c r="X540" s="194"/>
      <c r="Y540" s="194"/>
    </row>
    <row r="541" spans="1:25" s="206" customFormat="1" ht="22.5" customHeight="1">
      <c r="A541" s="191"/>
      <c r="B541" s="192"/>
      <c r="C541" s="192"/>
      <c r="D541" s="192"/>
      <c r="E541" s="192"/>
      <c r="F541" s="192"/>
      <c r="G541" s="192"/>
      <c r="H541" s="195"/>
      <c r="I541" s="195"/>
      <c r="J541" s="195"/>
      <c r="K541" s="196"/>
      <c r="L541" s="260"/>
      <c r="M541" s="260"/>
      <c r="N541" s="260"/>
      <c r="O541" s="260"/>
      <c r="P541" s="260"/>
      <c r="Q541" s="260"/>
      <c r="R541" s="260"/>
      <c r="S541" s="260"/>
      <c r="T541" s="260"/>
      <c r="U541" s="258"/>
      <c r="V541" s="259"/>
      <c r="W541" s="195"/>
      <c r="X541" s="194"/>
      <c r="Y541" s="194"/>
    </row>
    <row r="542" spans="1:25" s="206" customFormat="1" ht="22.5" customHeight="1">
      <c r="A542" s="191"/>
      <c r="B542" s="192"/>
      <c r="C542" s="192"/>
      <c r="D542" s="192"/>
      <c r="E542" s="192"/>
      <c r="F542" s="192"/>
      <c r="G542" s="192"/>
      <c r="H542" s="195"/>
      <c r="I542" s="195"/>
      <c r="J542" s="195"/>
      <c r="K542" s="196"/>
      <c r="L542" s="260"/>
      <c r="M542" s="260"/>
      <c r="N542" s="260"/>
      <c r="O542" s="260"/>
      <c r="P542" s="260"/>
      <c r="Q542" s="260"/>
      <c r="R542" s="260"/>
      <c r="S542" s="260"/>
      <c r="T542" s="260"/>
      <c r="U542" s="258"/>
      <c r="V542" s="259"/>
      <c r="W542" s="195"/>
      <c r="X542" s="194"/>
      <c r="Y542" s="194"/>
    </row>
    <row r="543" spans="1:25" ht="22.5" customHeight="1">
      <c r="A543" s="191"/>
      <c r="B543" s="192"/>
      <c r="C543" s="192"/>
      <c r="D543" s="192"/>
      <c r="E543" s="192"/>
      <c r="F543" s="192"/>
      <c r="G543" s="192"/>
      <c r="H543" s="192"/>
      <c r="I543" s="192"/>
      <c r="J543" s="192"/>
      <c r="K543" s="193"/>
      <c r="L543" s="261"/>
      <c r="M543" s="261"/>
      <c r="N543" s="261"/>
      <c r="O543" s="261"/>
      <c r="P543" s="261"/>
      <c r="Q543" s="261"/>
      <c r="R543" s="261"/>
      <c r="S543" s="261"/>
      <c r="T543" s="261"/>
      <c r="U543" s="255"/>
      <c r="V543" s="256"/>
      <c r="W543" s="195"/>
      <c r="X543" s="194"/>
      <c r="Y543" s="194"/>
    </row>
    <row r="544" spans="1:25" ht="22.5" customHeight="1">
      <c r="A544" s="191"/>
      <c r="B544" s="192"/>
      <c r="C544" s="192"/>
      <c r="D544" s="192"/>
      <c r="E544" s="192"/>
      <c r="F544" s="192"/>
      <c r="G544" s="192"/>
      <c r="H544" s="192"/>
      <c r="I544" s="192"/>
      <c r="J544" s="192"/>
      <c r="K544" s="193"/>
      <c r="L544" s="261"/>
      <c r="M544" s="261"/>
      <c r="N544" s="261"/>
      <c r="O544" s="261"/>
      <c r="P544" s="261"/>
      <c r="Q544" s="261"/>
      <c r="R544" s="261"/>
      <c r="S544" s="261"/>
      <c r="T544" s="261"/>
      <c r="U544" s="255"/>
      <c r="V544" s="256"/>
      <c r="W544" s="195"/>
      <c r="X544" s="194"/>
      <c r="Y544" s="194"/>
    </row>
    <row r="545" spans="1:25" ht="22.5" customHeight="1">
      <c r="A545" s="191"/>
      <c r="B545" s="192"/>
      <c r="C545" s="192"/>
      <c r="D545" s="192"/>
      <c r="E545" s="192"/>
      <c r="F545" s="192"/>
      <c r="G545" s="192"/>
      <c r="H545" s="192"/>
      <c r="I545" s="192"/>
      <c r="J545" s="192"/>
      <c r="K545" s="193"/>
      <c r="L545" s="261"/>
      <c r="M545" s="261"/>
      <c r="N545" s="261"/>
      <c r="O545" s="261"/>
      <c r="P545" s="261"/>
      <c r="Q545" s="261"/>
      <c r="R545" s="261"/>
      <c r="S545" s="261"/>
      <c r="T545" s="261"/>
      <c r="U545" s="255"/>
      <c r="V545" s="256"/>
      <c r="W545" s="195"/>
      <c r="X545" s="194"/>
      <c r="Y545" s="194"/>
    </row>
    <row r="546" spans="1:25" ht="22.5" customHeight="1">
      <c r="A546" s="191"/>
      <c r="B546" s="192"/>
      <c r="C546" s="192"/>
      <c r="D546" s="192"/>
      <c r="E546" s="192"/>
      <c r="F546" s="192"/>
      <c r="G546" s="192"/>
      <c r="H546" s="192"/>
      <c r="I546" s="192"/>
      <c r="J546" s="192"/>
      <c r="K546" s="193"/>
      <c r="L546" s="261"/>
      <c r="M546" s="261"/>
      <c r="N546" s="261"/>
      <c r="O546" s="261"/>
      <c r="P546" s="261"/>
      <c r="Q546" s="261"/>
      <c r="R546" s="261"/>
      <c r="S546" s="261"/>
      <c r="T546" s="261"/>
      <c r="U546" s="255"/>
      <c r="V546" s="256"/>
      <c r="W546" s="195"/>
      <c r="X546" s="194"/>
      <c r="Y546" s="194"/>
    </row>
    <row r="547" spans="1:25" ht="22.5" customHeight="1">
      <c r="A547" s="191"/>
      <c r="B547" s="192"/>
      <c r="C547" s="192"/>
      <c r="D547" s="192"/>
      <c r="E547" s="192"/>
      <c r="F547" s="192"/>
      <c r="G547" s="192"/>
      <c r="H547" s="192"/>
      <c r="I547" s="192"/>
      <c r="J547" s="192"/>
      <c r="K547" s="193"/>
      <c r="L547" s="261"/>
      <c r="M547" s="261"/>
      <c r="N547" s="261"/>
      <c r="O547" s="261"/>
      <c r="P547" s="261"/>
      <c r="Q547" s="261"/>
      <c r="R547" s="261"/>
      <c r="S547" s="261"/>
      <c r="T547" s="261"/>
      <c r="U547" s="255"/>
      <c r="V547" s="256"/>
      <c r="W547" s="195"/>
      <c r="X547" s="194"/>
      <c r="Y547" s="194"/>
    </row>
    <row r="548" spans="1:25" ht="22.5" customHeight="1">
      <c r="A548" s="191"/>
      <c r="B548" s="192"/>
      <c r="C548" s="192"/>
      <c r="D548" s="192"/>
      <c r="E548" s="192"/>
      <c r="F548" s="192"/>
      <c r="G548" s="192"/>
      <c r="H548" s="192"/>
      <c r="I548" s="192"/>
      <c r="J548" s="192"/>
      <c r="K548" s="193"/>
      <c r="L548" s="261"/>
      <c r="M548" s="261"/>
      <c r="N548" s="261"/>
      <c r="O548" s="261"/>
      <c r="P548" s="261"/>
      <c r="Q548" s="261"/>
      <c r="R548" s="261"/>
      <c r="S548" s="261"/>
      <c r="T548" s="261"/>
      <c r="U548" s="255"/>
      <c r="V548" s="256"/>
      <c r="W548" s="195"/>
      <c r="X548" s="194"/>
      <c r="Y548" s="194"/>
    </row>
    <row r="549" spans="1:25" ht="22.5" customHeight="1">
      <c r="A549" s="191"/>
      <c r="B549" s="192"/>
      <c r="C549" s="192"/>
      <c r="D549" s="192"/>
      <c r="E549" s="192"/>
      <c r="F549" s="192"/>
      <c r="G549" s="192"/>
      <c r="H549" s="192"/>
      <c r="I549" s="192"/>
      <c r="J549" s="192"/>
      <c r="K549" s="193"/>
      <c r="L549" s="261"/>
      <c r="M549" s="261"/>
      <c r="N549" s="261"/>
      <c r="O549" s="261"/>
      <c r="P549" s="261"/>
      <c r="Q549" s="261"/>
      <c r="R549" s="261"/>
      <c r="S549" s="261"/>
      <c r="T549" s="261"/>
      <c r="U549" s="255"/>
      <c r="V549" s="256"/>
      <c r="W549" s="195"/>
      <c r="X549" s="194"/>
      <c r="Y549" s="194"/>
    </row>
    <row r="550" spans="1:25" ht="22.5" customHeight="1">
      <c r="A550" s="191"/>
      <c r="B550" s="192"/>
      <c r="C550" s="192"/>
      <c r="D550" s="192"/>
      <c r="E550" s="192"/>
      <c r="F550" s="192"/>
      <c r="G550" s="192"/>
      <c r="H550" s="192"/>
      <c r="I550" s="192"/>
      <c r="J550" s="192"/>
      <c r="K550" s="193"/>
      <c r="L550" s="261"/>
      <c r="M550" s="261"/>
      <c r="N550" s="261"/>
      <c r="O550" s="261"/>
      <c r="P550" s="261"/>
      <c r="Q550" s="261"/>
      <c r="R550" s="261"/>
      <c r="S550" s="261"/>
      <c r="T550" s="261"/>
      <c r="U550" s="255"/>
      <c r="V550" s="256"/>
      <c r="W550" s="195"/>
      <c r="X550" s="194"/>
      <c r="Y550" s="194"/>
    </row>
    <row r="551" spans="1:25" ht="22.5" customHeight="1">
      <c r="A551" s="191"/>
      <c r="B551" s="192"/>
      <c r="C551" s="192"/>
      <c r="D551" s="192"/>
      <c r="E551" s="192"/>
      <c r="F551" s="192"/>
      <c r="G551" s="192"/>
      <c r="H551" s="192"/>
      <c r="I551" s="192"/>
      <c r="J551" s="192"/>
      <c r="K551" s="193"/>
      <c r="L551" s="261"/>
      <c r="M551" s="261"/>
      <c r="N551" s="261"/>
      <c r="O551" s="261"/>
      <c r="P551" s="261"/>
      <c r="Q551" s="261"/>
      <c r="R551" s="261"/>
      <c r="S551" s="261"/>
      <c r="T551" s="261"/>
      <c r="U551" s="255"/>
      <c r="V551" s="256"/>
      <c r="W551" s="195"/>
      <c r="X551" s="194"/>
      <c r="Y551" s="194"/>
    </row>
    <row r="552" spans="1:25" ht="22.5" customHeight="1">
      <c r="A552" s="191"/>
      <c r="B552" s="192"/>
      <c r="C552" s="192"/>
      <c r="D552" s="192"/>
      <c r="E552" s="192"/>
      <c r="F552" s="192"/>
      <c r="G552" s="192"/>
      <c r="H552" s="192"/>
      <c r="I552" s="192"/>
      <c r="J552" s="192"/>
      <c r="K552" s="193"/>
      <c r="L552" s="261"/>
      <c r="M552" s="261"/>
      <c r="N552" s="261"/>
      <c r="O552" s="261"/>
      <c r="P552" s="261"/>
      <c r="Q552" s="261"/>
      <c r="R552" s="261"/>
      <c r="S552" s="261"/>
      <c r="T552" s="261"/>
      <c r="U552" s="255"/>
      <c r="V552" s="256"/>
      <c r="W552" s="195"/>
      <c r="X552" s="194"/>
      <c r="Y552" s="194"/>
    </row>
    <row r="553" spans="1:25" ht="22.5" customHeight="1">
      <c r="A553" s="191"/>
      <c r="B553" s="192"/>
      <c r="C553" s="192"/>
      <c r="D553" s="192"/>
      <c r="E553" s="192"/>
      <c r="F553" s="192"/>
      <c r="G553" s="192"/>
      <c r="H553" s="192"/>
      <c r="I553" s="192"/>
      <c r="J553" s="192"/>
      <c r="K553" s="193"/>
      <c r="L553" s="261"/>
      <c r="M553" s="261"/>
      <c r="N553" s="261"/>
      <c r="O553" s="261"/>
      <c r="P553" s="261"/>
      <c r="Q553" s="261"/>
      <c r="R553" s="261"/>
      <c r="S553" s="261"/>
      <c r="T553" s="261"/>
      <c r="U553" s="255"/>
      <c r="V553" s="256"/>
      <c r="W553" s="195"/>
      <c r="X553" s="194"/>
      <c r="Y553" s="194"/>
    </row>
    <row r="554" spans="1:25" ht="22.5" customHeight="1">
      <c r="A554" s="191"/>
      <c r="B554" s="192"/>
      <c r="C554" s="192"/>
      <c r="D554" s="192"/>
      <c r="E554" s="192"/>
      <c r="F554" s="192"/>
      <c r="G554" s="192"/>
      <c r="H554" s="192"/>
      <c r="I554" s="192"/>
      <c r="J554" s="192"/>
      <c r="K554" s="193"/>
      <c r="L554" s="261"/>
      <c r="M554" s="261"/>
      <c r="N554" s="261"/>
      <c r="O554" s="261"/>
      <c r="P554" s="261"/>
      <c r="Q554" s="261"/>
      <c r="R554" s="261"/>
      <c r="S554" s="261"/>
      <c r="T554" s="261"/>
      <c r="U554" s="255"/>
      <c r="V554" s="256"/>
      <c r="W554" s="195"/>
      <c r="X554" s="194"/>
      <c r="Y554" s="194"/>
    </row>
    <row r="555" spans="1:25" ht="22.5" customHeight="1">
      <c r="A555" s="191"/>
      <c r="B555" s="192"/>
      <c r="C555" s="192"/>
      <c r="D555" s="192"/>
      <c r="E555" s="192"/>
      <c r="F555" s="192"/>
      <c r="G555" s="192"/>
      <c r="H555" s="192"/>
      <c r="I555" s="192"/>
      <c r="J555" s="192"/>
      <c r="K555" s="193"/>
      <c r="L555" s="261"/>
      <c r="M555" s="261"/>
      <c r="N555" s="261"/>
      <c r="O555" s="261"/>
      <c r="P555" s="261"/>
      <c r="Q555" s="261"/>
      <c r="R555" s="261"/>
      <c r="S555" s="261"/>
      <c r="T555" s="261"/>
      <c r="U555" s="255"/>
      <c r="V555" s="256"/>
      <c r="W555" s="195"/>
      <c r="X555" s="194"/>
      <c r="Y555" s="194"/>
    </row>
    <row r="556" spans="1:25" ht="22.5" customHeight="1">
      <c r="A556" s="191"/>
      <c r="B556" s="192"/>
      <c r="C556" s="192"/>
      <c r="D556" s="192"/>
      <c r="E556" s="192"/>
      <c r="F556" s="192"/>
      <c r="G556" s="192"/>
      <c r="H556" s="192"/>
      <c r="I556" s="192"/>
      <c r="J556" s="192"/>
      <c r="K556" s="196"/>
      <c r="L556" s="260"/>
      <c r="M556" s="260"/>
      <c r="N556" s="260"/>
      <c r="O556" s="260"/>
      <c r="P556" s="260"/>
      <c r="Q556" s="260"/>
      <c r="R556" s="260"/>
      <c r="S556" s="260"/>
      <c r="T556" s="260"/>
      <c r="U556" s="258"/>
      <c r="V556" s="259"/>
      <c r="W556" s="195"/>
      <c r="X556" s="194"/>
      <c r="Y556" s="194"/>
    </row>
    <row r="557" spans="1:25" ht="22.5" customHeight="1">
      <c r="A557" s="191"/>
      <c r="B557" s="192"/>
      <c r="C557" s="192"/>
      <c r="D557" s="192"/>
      <c r="E557" s="192"/>
      <c r="F557" s="192"/>
      <c r="G557" s="192"/>
      <c r="H557" s="192"/>
      <c r="I557" s="192"/>
      <c r="J557" s="192"/>
      <c r="K557" s="193"/>
      <c r="L557" s="261"/>
      <c r="M557" s="261"/>
      <c r="N557" s="261"/>
      <c r="O557" s="261"/>
      <c r="P557" s="261"/>
      <c r="Q557" s="261"/>
      <c r="R557" s="261"/>
      <c r="S557" s="261"/>
      <c r="T557" s="261"/>
      <c r="U557" s="255"/>
      <c r="V557" s="256"/>
      <c r="W557" s="195"/>
      <c r="X557" s="194"/>
      <c r="Y557" s="194"/>
    </row>
    <row r="558" spans="1:25" ht="22.5" customHeight="1">
      <c r="A558" s="191"/>
      <c r="B558" s="192"/>
      <c r="C558" s="192"/>
      <c r="D558" s="192"/>
      <c r="E558" s="192"/>
      <c r="F558" s="192"/>
      <c r="G558" s="192"/>
      <c r="H558" s="192"/>
      <c r="I558" s="192"/>
      <c r="J558" s="192"/>
      <c r="K558" s="193"/>
      <c r="L558" s="261"/>
      <c r="M558" s="261"/>
      <c r="N558" s="261"/>
      <c r="O558" s="261"/>
      <c r="P558" s="261"/>
      <c r="Q558" s="261"/>
      <c r="R558" s="261"/>
      <c r="S558" s="261"/>
      <c r="T558" s="261"/>
      <c r="U558" s="255"/>
      <c r="V558" s="256"/>
      <c r="W558" s="195"/>
      <c r="X558" s="194"/>
      <c r="Y558" s="194"/>
    </row>
    <row r="559" spans="1:25" ht="22.5" customHeight="1">
      <c r="A559" s="191"/>
      <c r="B559" s="192"/>
      <c r="C559" s="192"/>
      <c r="D559" s="192"/>
      <c r="E559" s="192"/>
      <c r="F559" s="192"/>
      <c r="G559" s="192"/>
      <c r="H559" s="192"/>
      <c r="I559" s="192"/>
      <c r="J559" s="192"/>
      <c r="K559" s="193"/>
      <c r="L559" s="261"/>
      <c r="M559" s="261"/>
      <c r="N559" s="261"/>
      <c r="O559" s="261"/>
      <c r="P559" s="261"/>
      <c r="Q559" s="261"/>
      <c r="R559" s="261"/>
      <c r="S559" s="261"/>
      <c r="T559" s="261"/>
      <c r="U559" s="255"/>
      <c r="V559" s="256"/>
      <c r="W559" s="195"/>
      <c r="X559" s="194"/>
      <c r="Y559" s="194"/>
    </row>
    <row r="560" spans="1:25" ht="22.5" customHeight="1">
      <c r="A560" s="191"/>
      <c r="B560" s="192"/>
      <c r="C560" s="192"/>
      <c r="D560" s="192"/>
      <c r="E560" s="192"/>
      <c r="F560" s="192"/>
      <c r="G560" s="192"/>
      <c r="H560" s="192"/>
      <c r="I560" s="192"/>
      <c r="J560" s="192"/>
      <c r="K560" s="193"/>
      <c r="L560" s="261"/>
      <c r="M560" s="261"/>
      <c r="N560" s="261"/>
      <c r="O560" s="261"/>
      <c r="P560" s="261"/>
      <c r="Q560" s="261"/>
      <c r="R560" s="261"/>
      <c r="S560" s="261"/>
      <c r="T560" s="261"/>
      <c r="U560" s="255"/>
      <c r="V560" s="256"/>
      <c r="W560" s="195"/>
      <c r="X560" s="194"/>
      <c r="Y560" s="194"/>
    </row>
    <row r="561" spans="1:25" ht="22.5" customHeight="1">
      <c r="A561" s="191"/>
      <c r="B561" s="192"/>
      <c r="C561" s="192"/>
      <c r="D561" s="192"/>
      <c r="E561" s="192"/>
      <c r="F561" s="192"/>
      <c r="G561" s="192"/>
      <c r="H561" s="192"/>
      <c r="I561" s="192"/>
      <c r="J561" s="192"/>
      <c r="K561" s="193"/>
      <c r="L561" s="261"/>
      <c r="M561" s="261"/>
      <c r="N561" s="261"/>
      <c r="O561" s="261"/>
      <c r="P561" s="261"/>
      <c r="Q561" s="261"/>
      <c r="R561" s="261"/>
      <c r="S561" s="261"/>
      <c r="T561" s="261"/>
      <c r="U561" s="255"/>
      <c r="V561" s="256"/>
      <c r="W561" s="195"/>
      <c r="X561" s="194"/>
      <c r="Y561" s="194"/>
    </row>
    <row r="562" spans="1:25" ht="22.5" customHeight="1">
      <c r="A562" s="191"/>
      <c r="B562" s="192"/>
      <c r="C562" s="192"/>
      <c r="D562" s="192"/>
      <c r="E562" s="192"/>
      <c r="F562" s="192"/>
      <c r="G562" s="192"/>
      <c r="H562" s="192"/>
      <c r="I562" s="192"/>
      <c r="J562" s="192"/>
      <c r="K562" s="193"/>
      <c r="L562" s="261"/>
      <c r="M562" s="261"/>
      <c r="N562" s="261"/>
      <c r="O562" s="261"/>
      <c r="P562" s="261"/>
      <c r="Q562" s="261"/>
      <c r="R562" s="261"/>
      <c r="S562" s="261"/>
      <c r="T562" s="261"/>
      <c r="U562" s="255"/>
      <c r="V562" s="256"/>
      <c r="W562" s="195"/>
      <c r="X562" s="194"/>
      <c r="Y562" s="194"/>
    </row>
    <row r="563" spans="1:25" ht="22.5" customHeight="1">
      <c r="A563" s="191"/>
      <c r="B563" s="192"/>
      <c r="C563" s="192"/>
      <c r="D563" s="192"/>
      <c r="E563" s="192"/>
      <c r="F563" s="192"/>
      <c r="G563" s="192"/>
      <c r="H563" s="192"/>
      <c r="I563" s="192"/>
      <c r="J563" s="192"/>
      <c r="K563" s="193"/>
      <c r="L563" s="261"/>
      <c r="M563" s="261"/>
      <c r="N563" s="261"/>
      <c r="O563" s="261"/>
      <c r="P563" s="261"/>
      <c r="Q563" s="261"/>
      <c r="R563" s="261"/>
      <c r="S563" s="261"/>
      <c r="T563" s="261"/>
      <c r="U563" s="255"/>
      <c r="V563" s="256"/>
      <c r="W563" s="195"/>
      <c r="X563" s="194"/>
      <c r="Y563" s="194"/>
    </row>
    <row r="564" spans="1:25" ht="22.5" customHeight="1">
      <c r="A564" s="191"/>
      <c r="B564" s="192"/>
      <c r="C564" s="192"/>
      <c r="D564" s="192"/>
      <c r="E564" s="192"/>
      <c r="F564" s="192"/>
      <c r="G564" s="192"/>
      <c r="H564" s="192"/>
      <c r="I564" s="192"/>
      <c r="J564" s="192"/>
      <c r="K564" s="193"/>
      <c r="L564" s="261"/>
      <c r="M564" s="261"/>
      <c r="N564" s="261"/>
      <c r="O564" s="261"/>
      <c r="P564" s="261"/>
      <c r="Q564" s="261"/>
      <c r="R564" s="261"/>
      <c r="S564" s="261"/>
      <c r="T564" s="261"/>
      <c r="U564" s="255"/>
      <c r="V564" s="256"/>
      <c r="W564" s="195"/>
      <c r="X564" s="194"/>
      <c r="Y564" s="194"/>
    </row>
    <row r="565" spans="1:25" ht="22.5" customHeight="1">
      <c r="A565" s="191"/>
      <c r="B565" s="192"/>
      <c r="C565" s="192"/>
      <c r="D565" s="192"/>
      <c r="E565" s="192"/>
      <c r="F565" s="192"/>
      <c r="G565" s="192"/>
      <c r="H565" s="192"/>
      <c r="I565" s="192"/>
      <c r="J565" s="192"/>
      <c r="K565" s="193"/>
      <c r="L565" s="261"/>
      <c r="M565" s="261"/>
      <c r="N565" s="261"/>
      <c r="O565" s="261"/>
      <c r="P565" s="261"/>
      <c r="Q565" s="261"/>
      <c r="R565" s="261"/>
      <c r="S565" s="261"/>
      <c r="T565" s="261"/>
      <c r="U565" s="255"/>
      <c r="V565" s="256"/>
      <c r="W565" s="195"/>
      <c r="X565" s="194"/>
      <c r="Y565" s="194"/>
    </row>
    <row r="566" spans="1:25" ht="22.5" customHeight="1">
      <c r="A566" s="191"/>
      <c r="B566" s="192"/>
      <c r="C566" s="192"/>
      <c r="D566" s="192"/>
      <c r="E566" s="192"/>
      <c r="F566" s="192"/>
      <c r="G566" s="192"/>
      <c r="H566" s="192"/>
      <c r="I566" s="192"/>
      <c r="J566" s="192"/>
      <c r="K566" s="193"/>
      <c r="L566" s="261"/>
      <c r="M566" s="261"/>
      <c r="N566" s="261"/>
      <c r="O566" s="261"/>
      <c r="P566" s="261"/>
      <c r="Q566" s="261"/>
      <c r="R566" s="261"/>
      <c r="S566" s="261"/>
      <c r="T566" s="261"/>
      <c r="U566" s="255"/>
      <c r="V566" s="256"/>
      <c r="W566" s="195"/>
      <c r="X566" s="194"/>
      <c r="Y566" s="194"/>
    </row>
    <row r="567" spans="1:25" ht="22.5" customHeight="1">
      <c r="A567" s="191"/>
      <c r="B567" s="192"/>
      <c r="C567" s="192"/>
      <c r="D567" s="192"/>
      <c r="E567" s="192"/>
      <c r="F567" s="192"/>
      <c r="G567" s="192"/>
      <c r="H567" s="192"/>
      <c r="I567" s="192"/>
      <c r="J567" s="192"/>
      <c r="K567" s="193"/>
      <c r="L567" s="261"/>
      <c r="M567" s="261"/>
      <c r="N567" s="261"/>
      <c r="O567" s="261"/>
      <c r="P567" s="261"/>
      <c r="Q567" s="261"/>
      <c r="R567" s="261"/>
      <c r="S567" s="261"/>
      <c r="T567" s="261"/>
      <c r="U567" s="255"/>
      <c r="V567" s="256"/>
      <c r="W567" s="195"/>
      <c r="X567" s="194"/>
      <c r="Y567" s="194"/>
    </row>
    <row r="568" spans="1:25" ht="22.5" customHeight="1">
      <c r="A568" s="191"/>
      <c r="B568" s="192"/>
      <c r="C568" s="192"/>
      <c r="D568" s="192"/>
      <c r="E568" s="192"/>
      <c r="F568" s="192"/>
      <c r="G568" s="192"/>
      <c r="H568" s="192"/>
      <c r="I568" s="192"/>
      <c r="J568" s="192"/>
      <c r="K568" s="193"/>
      <c r="L568" s="261"/>
      <c r="M568" s="261"/>
      <c r="N568" s="261"/>
      <c r="O568" s="261"/>
      <c r="P568" s="261"/>
      <c r="Q568" s="261"/>
      <c r="R568" s="261"/>
      <c r="S568" s="261"/>
      <c r="T568" s="261"/>
      <c r="U568" s="255"/>
      <c r="V568" s="256"/>
      <c r="W568" s="195"/>
      <c r="X568" s="194"/>
      <c r="Y568" s="194"/>
    </row>
    <row r="569" spans="1:25" s="206" customFormat="1" ht="22.5" customHeight="1">
      <c r="A569" s="191"/>
      <c r="B569" s="192"/>
      <c r="C569" s="192"/>
      <c r="D569" s="192"/>
      <c r="E569" s="192"/>
      <c r="F569" s="192"/>
      <c r="G569" s="192"/>
      <c r="H569" s="195"/>
      <c r="I569" s="195"/>
      <c r="J569" s="195"/>
      <c r="K569" s="196"/>
      <c r="L569" s="260"/>
      <c r="M569" s="260"/>
      <c r="N569" s="260"/>
      <c r="O569" s="260"/>
      <c r="P569" s="260"/>
      <c r="Q569" s="260"/>
      <c r="R569" s="260"/>
      <c r="S569" s="260"/>
      <c r="T569" s="260"/>
      <c r="U569" s="258"/>
      <c r="V569" s="259"/>
      <c r="W569" s="195"/>
      <c r="X569" s="194"/>
      <c r="Y569" s="194"/>
    </row>
    <row r="570" spans="1:25" s="206" customFormat="1" ht="22.5" customHeight="1">
      <c r="A570" s="191"/>
      <c r="B570" s="192"/>
      <c r="C570" s="192"/>
      <c r="D570" s="192"/>
      <c r="E570" s="192"/>
      <c r="F570" s="192"/>
      <c r="G570" s="192"/>
      <c r="H570" s="195"/>
      <c r="I570" s="195"/>
      <c r="J570" s="195"/>
      <c r="K570" s="196"/>
      <c r="L570" s="260"/>
      <c r="M570" s="260"/>
      <c r="N570" s="260"/>
      <c r="O570" s="260"/>
      <c r="P570" s="260"/>
      <c r="Q570" s="260"/>
      <c r="R570" s="260"/>
      <c r="S570" s="260"/>
      <c r="T570" s="260"/>
      <c r="U570" s="258"/>
      <c r="V570" s="259"/>
      <c r="W570" s="195"/>
      <c r="X570" s="194"/>
      <c r="Y570" s="194"/>
    </row>
    <row r="571" spans="1:25" s="206" customFormat="1" ht="22.5" customHeight="1">
      <c r="A571" s="192"/>
      <c r="B571" s="192"/>
      <c r="C571" s="192"/>
      <c r="D571" s="192"/>
      <c r="E571" s="192"/>
      <c r="F571" s="192"/>
      <c r="G571" s="192"/>
      <c r="H571" s="195"/>
      <c r="I571" s="195"/>
      <c r="J571" s="195"/>
      <c r="K571" s="196"/>
      <c r="L571" s="260"/>
      <c r="M571" s="260"/>
      <c r="N571" s="260"/>
      <c r="O571" s="260"/>
      <c r="P571" s="260"/>
      <c r="Q571" s="260"/>
      <c r="R571" s="260"/>
      <c r="S571" s="260"/>
      <c r="T571" s="260"/>
      <c r="U571" s="258"/>
      <c r="V571" s="259"/>
      <c r="W571" s="195"/>
      <c r="X571" s="194"/>
      <c r="Y571" s="194"/>
    </row>
    <row r="572" spans="1:25" s="206" customFormat="1" ht="22.5" customHeight="1">
      <c r="A572" s="191"/>
      <c r="B572" s="192"/>
      <c r="C572" s="192"/>
      <c r="D572" s="192"/>
      <c r="E572" s="192"/>
      <c r="F572" s="192"/>
      <c r="G572" s="192"/>
      <c r="H572" s="195"/>
      <c r="I572" s="195"/>
      <c r="J572" s="195"/>
      <c r="K572" s="196"/>
      <c r="L572" s="260"/>
      <c r="M572" s="260"/>
      <c r="N572" s="260"/>
      <c r="O572" s="260"/>
      <c r="P572" s="260"/>
      <c r="Q572" s="260"/>
      <c r="R572" s="260"/>
      <c r="S572" s="260"/>
      <c r="T572" s="260"/>
      <c r="U572" s="258"/>
      <c r="V572" s="259"/>
      <c r="W572" s="195"/>
      <c r="X572" s="194"/>
      <c r="Y572" s="194"/>
    </row>
    <row r="573" spans="1:25" ht="22.5" customHeight="1">
      <c r="A573" s="191"/>
      <c r="B573" s="192"/>
      <c r="C573" s="192"/>
      <c r="D573" s="192"/>
      <c r="E573" s="192"/>
      <c r="F573" s="192"/>
      <c r="G573" s="192"/>
      <c r="H573" s="192"/>
      <c r="I573" s="192"/>
      <c r="J573" s="192"/>
      <c r="K573" s="193"/>
      <c r="L573" s="261"/>
      <c r="M573" s="261"/>
      <c r="N573" s="261"/>
      <c r="O573" s="261"/>
      <c r="P573" s="261"/>
      <c r="Q573" s="261"/>
      <c r="R573" s="261"/>
      <c r="S573" s="261"/>
      <c r="T573" s="261"/>
      <c r="U573" s="255"/>
      <c r="V573" s="256"/>
      <c r="W573" s="195"/>
      <c r="X573" s="194"/>
      <c r="Y573" s="194"/>
    </row>
    <row r="574" spans="1:25" ht="22.5" customHeight="1">
      <c r="A574" s="191"/>
      <c r="B574" s="192"/>
      <c r="C574" s="192"/>
      <c r="D574" s="192"/>
      <c r="E574" s="192"/>
      <c r="F574" s="192"/>
      <c r="G574" s="192"/>
      <c r="H574" s="192"/>
      <c r="I574" s="192"/>
      <c r="J574" s="192"/>
      <c r="K574" s="193"/>
      <c r="L574" s="261"/>
      <c r="M574" s="261"/>
      <c r="N574" s="261"/>
      <c r="O574" s="261"/>
      <c r="P574" s="261"/>
      <c r="Q574" s="261"/>
      <c r="R574" s="261"/>
      <c r="S574" s="261"/>
      <c r="T574" s="261"/>
      <c r="U574" s="255"/>
      <c r="V574" s="256"/>
      <c r="W574" s="195"/>
      <c r="X574" s="194"/>
      <c r="Y574" s="194"/>
    </row>
    <row r="575" spans="1:25" ht="22.5" customHeight="1">
      <c r="A575" s="191"/>
      <c r="B575" s="192"/>
      <c r="C575" s="192"/>
      <c r="D575" s="192"/>
      <c r="E575" s="192"/>
      <c r="F575" s="192"/>
      <c r="G575" s="192"/>
      <c r="H575" s="192"/>
      <c r="I575" s="192"/>
      <c r="J575" s="192"/>
      <c r="K575" s="193"/>
      <c r="L575" s="261"/>
      <c r="M575" s="261"/>
      <c r="N575" s="261"/>
      <c r="O575" s="261"/>
      <c r="P575" s="261"/>
      <c r="Q575" s="261"/>
      <c r="R575" s="261"/>
      <c r="S575" s="261"/>
      <c r="T575" s="261"/>
      <c r="U575" s="255"/>
      <c r="V575" s="256"/>
      <c r="W575" s="195"/>
      <c r="X575" s="194"/>
      <c r="Y575" s="194"/>
    </row>
    <row r="576" spans="1:25" ht="22.5" customHeight="1">
      <c r="A576" s="191"/>
      <c r="B576" s="192"/>
      <c r="C576" s="192"/>
      <c r="D576" s="192"/>
      <c r="E576" s="192"/>
      <c r="F576" s="192"/>
      <c r="G576" s="192"/>
      <c r="H576" s="192"/>
      <c r="I576" s="192"/>
      <c r="J576" s="192"/>
      <c r="K576" s="193"/>
      <c r="L576" s="261"/>
      <c r="M576" s="261"/>
      <c r="N576" s="261"/>
      <c r="O576" s="261"/>
      <c r="P576" s="261"/>
      <c r="Q576" s="261"/>
      <c r="R576" s="261"/>
      <c r="S576" s="261"/>
      <c r="T576" s="261"/>
      <c r="U576" s="255"/>
      <c r="V576" s="256"/>
      <c r="W576" s="195"/>
      <c r="X576" s="194"/>
      <c r="Y576" s="194"/>
    </row>
    <row r="577" spans="1:25" ht="22.5" customHeight="1">
      <c r="A577" s="191"/>
      <c r="B577" s="192"/>
      <c r="C577" s="192"/>
      <c r="D577" s="192"/>
      <c r="E577" s="192"/>
      <c r="F577" s="192"/>
      <c r="G577" s="192"/>
      <c r="H577" s="192"/>
      <c r="I577" s="192"/>
      <c r="J577" s="192"/>
      <c r="K577" s="193"/>
      <c r="L577" s="261"/>
      <c r="M577" s="261"/>
      <c r="N577" s="261"/>
      <c r="O577" s="261"/>
      <c r="P577" s="261"/>
      <c r="Q577" s="261"/>
      <c r="R577" s="261"/>
      <c r="S577" s="261"/>
      <c r="T577" s="261"/>
      <c r="U577" s="255"/>
      <c r="V577" s="256"/>
      <c r="W577" s="195"/>
      <c r="X577" s="194"/>
      <c r="Y577" s="194"/>
    </row>
    <row r="578" spans="1:25" ht="22.5" customHeight="1">
      <c r="A578" s="191"/>
      <c r="B578" s="192"/>
      <c r="C578" s="192"/>
      <c r="D578" s="192"/>
      <c r="E578" s="192"/>
      <c r="F578" s="192"/>
      <c r="G578" s="192"/>
      <c r="H578" s="192"/>
      <c r="I578" s="192"/>
      <c r="J578" s="192"/>
      <c r="K578" s="193"/>
      <c r="L578" s="261"/>
      <c r="M578" s="261"/>
      <c r="N578" s="261"/>
      <c r="O578" s="261"/>
      <c r="P578" s="261"/>
      <c r="Q578" s="261"/>
      <c r="R578" s="261"/>
      <c r="S578" s="261"/>
      <c r="T578" s="261"/>
      <c r="U578" s="255"/>
      <c r="V578" s="256"/>
      <c r="W578" s="195"/>
      <c r="X578" s="194"/>
      <c r="Y578" s="194"/>
    </row>
    <row r="579" spans="1:25" ht="22.5" customHeight="1">
      <c r="A579" s="191"/>
      <c r="B579" s="192"/>
      <c r="C579" s="192"/>
      <c r="D579" s="192"/>
      <c r="E579" s="192"/>
      <c r="F579" s="192"/>
      <c r="G579" s="192"/>
      <c r="H579" s="192"/>
      <c r="I579" s="192"/>
      <c r="J579" s="192"/>
      <c r="K579" s="193"/>
      <c r="L579" s="261"/>
      <c r="M579" s="261"/>
      <c r="N579" s="261"/>
      <c r="O579" s="261"/>
      <c r="P579" s="261"/>
      <c r="Q579" s="261"/>
      <c r="R579" s="261"/>
      <c r="S579" s="261"/>
      <c r="T579" s="261"/>
      <c r="U579" s="255"/>
      <c r="V579" s="256"/>
      <c r="W579" s="195"/>
      <c r="X579" s="194"/>
      <c r="Y579" s="194"/>
    </row>
    <row r="580" spans="1:25" ht="22.5" customHeight="1">
      <c r="A580" s="191"/>
      <c r="B580" s="192"/>
      <c r="C580" s="192"/>
      <c r="D580" s="192"/>
      <c r="E580" s="192"/>
      <c r="F580" s="192"/>
      <c r="G580" s="192"/>
      <c r="H580" s="192"/>
      <c r="I580" s="192"/>
      <c r="J580" s="192"/>
      <c r="K580" s="193"/>
      <c r="L580" s="261"/>
      <c r="M580" s="261"/>
      <c r="N580" s="261"/>
      <c r="O580" s="261"/>
      <c r="P580" s="261"/>
      <c r="Q580" s="261"/>
      <c r="R580" s="261"/>
      <c r="S580" s="261"/>
      <c r="T580" s="261"/>
      <c r="U580" s="255"/>
      <c r="V580" s="256"/>
      <c r="W580" s="195"/>
      <c r="X580" s="194"/>
      <c r="Y580" s="194"/>
    </row>
    <row r="581" spans="1:25" ht="22.5" customHeight="1">
      <c r="A581" s="191"/>
      <c r="B581" s="192"/>
      <c r="C581" s="192"/>
      <c r="D581" s="192"/>
      <c r="E581" s="192"/>
      <c r="F581" s="192"/>
      <c r="G581" s="192"/>
      <c r="H581" s="192"/>
      <c r="I581" s="192"/>
      <c r="J581" s="192"/>
      <c r="K581" s="193"/>
      <c r="L581" s="261"/>
      <c r="M581" s="261"/>
      <c r="N581" s="261"/>
      <c r="O581" s="261"/>
      <c r="P581" s="261"/>
      <c r="Q581" s="261"/>
      <c r="R581" s="261"/>
      <c r="S581" s="261"/>
      <c r="T581" s="261"/>
      <c r="U581" s="255"/>
      <c r="V581" s="256"/>
      <c r="W581" s="195"/>
      <c r="X581" s="194"/>
      <c r="Y581" s="194"/>
    </row>
    <row r="582" spans="1:25" ht="22.5" customHeight="1">
      <c r="A582" s="191"/>
      <c r="B582" s="192"/>
      <c r="C582" s="192"/>
      <c r="D582" s="192"/>
      <c r="E582" s="192"/>
      <c r="F582" s="192"/>
      <c r="G582" s="192"/>
      <c r="H582" s="192"/>
      <c r="I582" s="192"/>
      <c r="J582" s="192"/>
      <c r="K582" s="193"/>
      <c r="L582" s="261"/>
      <c r="M582" s="261"/>
      <c r="N582" s="261"/>
      <c r="O582" s="261"/>
      <c r="P582" s="261"/>
      <c r="Q582" s="261"/>
      <c r="R582" s="261"/>
      <c r="S582" s="261"/>
      <c r="T582" s="261"/>
      <c r="U582" s="255"/>
      <c r="V582" s="256"/>
      <c r="W582" s="195"/>
      <c r="X582" s="194"/>
      <c r="Y582" s="194"/>
    </row>
  </sheetData>
  <autoFilter ref="A6:Z477" xr:uid="{00000000-0009-0000-0000-000002000000}"/>
  <mergeCells count="16">
    <mergeCell ref="Y5:Y6"/>
    <mergeCell ref="A1:W1"/>
    <mergeCell ref="A2:W2"/>
    <mergeCell ref="A3:W3"/>
    <mergeCell ref="A4:W4"/>
    <mergeCell ref="A5:I5"/>
    <mergeCell ref="K5:K6"/>
    <mergeCell ref="L5:L6"/>
    <mergeCell ref="M5:N5"/>
    <mergeCell ref="O5:O6"/>
    <mergeCell ref="P5:S5"/>
    <mergeCell ref="T5:T6"/>
    <mergeCell ref="U5:U6"/>
    <mergeCell ref="V5:V6"/>
    <mergeCell ref="W5:W6"/>
    <mergeCell ref="X5:X6"/>
  </mergeCells>
  <conditionalFormatting sqref="V7:V477">
    <cfRule type="cellIs" dxfId="0" priority="1" operator="greaterThan">
      <formula>1</formula>
    </cfRule>
  </conditionalFormatting>
  <printOptions horizontalCentered="1" verticalCentered="1"/>
  <pageMargins left="0.78740157480314965" right="0.78740157480314965" top="0.98425196850393704" bottom="0.98425196850393704" header="0" footer="0"/>
  <pageSetup paperSize="9"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00"/>
  <sheetViews>
    <sheetView workbookViewId="0">
      <selection sqref="A1:B1"/>
    </sheetView>
  </sheetViews>
  <sheetFormatPr baseColWidth="10" defaultColWidth="14.453125" defaultRowHeight="15" customHeight="1"/>
  <cols>
    <col min="1" max="1" width="50.26953125" customWidth="1"/>
    <col min="2" max="2" width="68.453125" customWidth="1"/>
    <col min="3" max="26" width="11.453125" customWidth="1"/>
  </cols>
  <sheetData>
    <row r="1" spans="1:2" ht="80.25" customHeight="1">
      <c r="A1" s="366"/>
      <c r="B1" s="326"/>
    </row>
    <row r="2" spans="1:2" ht="14.5">
      <c r="A2" s="367" t="s">
        <v>101</v>
      </c>
      <c r="B2" s="330"/>
    </row>
    <row r="3" spans="1:2" ht="14.5">
      <c r="A3" s="368" t="s">
        <v>102</v>
      </c>
      <c r="B3" s="326"/>
    </row>
    <row r="4" spans="1:2" ht="14.5">
      <c r="A4" s="25" t="s">
        <v>51</v>
      </c>
      <c r="B4" s="25" t="s">
        <v>52</v>
      </c>
    </row>
    <row r="5" spans="1:2" ht="26">
      <c r="A5" s="26" t="s">
        <v>53</v>
      </c>
      <c r="B5" s="27" t="s">
        <v>54</v>
      </c>
    </row>
    <row r="6" spans="1:2" ht="14.5">
      <c r="A6" s="28" t="s">
        <v>55</v>
      </c>
      <c r="B6" s="27" t="s">
        <v>103</v>
      </c>
    </row>
    <row r="7" spans="1:2" ht="78">
      <c r="A7" s="29" t="s">
        <v>104</v>
      </c>
      <c r="B7" s="27" t="s">
        <v>105</v>
      </c>
    </row>
    <row r="8" spans="1:2" ht="78">
      <c r="A8" s="29" t="s">
        <v>106</v>
      </c>
      <c r="B8" s="27" t="s">
        <v>107</v>
      </c>
    </row>
    <row r="9" spans="1:2" ht="78">
      <c r="A9" s="29" t="s">
        <v>108</v>
      </c>
      <c r="B9" s="27" t="s">
        <v>109</v>
      </c>
    </row>
    <row r="10" spans="1:2" ht="14.5">
      <c r="A10" s="29" t="s">
        <v>110</v>
      </c>
      <c r="B10" s="30"/>
    </row>
    <row r="11" spans="1:2" ht="14.5">
      <c r="A11" s="29" t="s">
        <v>111</v>
      </c>
      <c r="B11" s="30"/>
    </row>
    <row r="12" spans="1:2" ht="78">
      <c r="A12" s="29" t="s">
        <v>112</v>
      </c>
      <c r="B12" s="27" t="s">
        <v>113</v>
      </c>
    </row>
    <row r="13" spans="1:2" ht="14.5">
      <c r="A13" s="29" t="s">
        <v>114</v>
      </c>
      <c r="B13" s="30"/>
    </row>
    <row r="14" spans="1:2" ht="14.5">
      <c r="A14" s="29" t="s">
        <v>115</v>
      </c>
      <c r="B14" s="30"/>
    </row>
    <row r="15" spans="1:2" ht="26">
      <c r="A15" s="29" t="s">
        <v>116</v>
      </c>
      <c r="B15" s="27" t="s">
        <v>117</v>
      </c>
    </row>
    <row r="16" spans="1:2" ht="26">
      <c r="A16" s="29" t="s">
        <v>118</v>
      </c>
      <c r="B16" s="27" t="s">
        <v>119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B1"/>
    <mergeCell ref="A2:B2"/>
    <mergeCell ref="A3:B3"/>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00"/>
  <sheetViews>
    <sheetView workbookViewId="0">
      <selection sqref="A1:B1"/>
    </sheetView>
  </sheetViews>
  <sheetFormatPr baseColWidth="10" defaultColWidth="14.453125" defaultRowHeight="15" customHeight="1"/>
  <cols>
    <col min="1" max="1" width="50.26953125" customWidth="1"/>
    <col min="2" max="2" width="68.453125" customWidth="1"/>
    <col min="3" max="26" width="11.453125" customWidth="1"/>
  </cols>
  <sheetData>
    <row r="1" spans="1:2" ht="71.25" customHeight="1">
      <c r="A1" s="366"/>
      <c r="B1" s="326"/>
    </row>
    <row r="2" spans="1:2" ht="14.5">
      <c r="A2" s="367" t="s">
        <v>120</v>
      </c>
      <c r="B2" s="330"/>
    </row>
    <row r="3" spans="1:2" ht="14.5">
      <c r="A3" s="368" t="s">
        <v>121</v>
      </c>
      <c r="B3" s="326"/>
    </row>
    <row r="4" spans="1:2" ht="14.5">
      <c r="A4" s="25" t="s">
        <v>51</v>
      </c>
      <c r="B4" s="25" t="s">
        <v>52</v>
      </c>
    </row>
    <row r="5" spans="1:2" ht="14.5">
      <c r="A5" s="26" t="s">
        <v>122</v>
      </c>
      <c r="B5" s="30"/>
    </row>
    <row r="6" spans="1:2" ht="14.5">
      <c r="A6" s="28" t="s">
        <v>123</v>
      </c>
      <c r="B6" s="30"/>
    </row>
    <row r="7" spans="1:2" ht="14.5">
      <c r="A7" s="29" t="s">
        <v>124</v>
      </c>
    </row>
    <row r="8" spans="1:2" ht="14.5">
      <c r="A8" s="31" t="s">
        <v>125</v>
      </c>
      <c r="B8" s="30"/>
    </row>
    <row r="9" spans="1:2" ht="14.5">
      <c r="A9" s="32" t="s">
        <v>126</v>
      </c>
      <c r="B9" s="30"/>
    </row>
    <row r="10" spans="1:2" ht="14.5">
      <c r="A10" s="32" t="s">
        <v>127</v>
      </c>
      <c r="B10" s="30"/>
    </row>
    <row r="11" spans="1:2" ht="14.5">
      <c r="A11" s="32" t="s">
        <v>128</v>
      </c>
      <c r="B11" s="30"/>
    </row>
    <row r="12" spans="1:2" ht="14.5">
      <c r="A12" s="29" t="s">
        <v>129</v>
      </c>
      <c r="B12" s="30"/>
    </row>
    <row r="13" spans="1:2" ht="14.5">
      <c r="A13" s="29" t="s">
        <v>130</v>
      </c>
      <c r="B13" s="30"/>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B1"/>
    <mergeCell ref="A2:B2"/>
    <mergeCell ref="A3:B3"/>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J1070"/>
  <sheetViews>
    <sheetView topLeftCell="H1" zoomScale="70" zoomScaleNormal="70" workbookViewId="0">
      <pane xSplit="1" ySplit="3" topLeftCell="AJ31" activePane="bottomRight" state="frozen"/>
      <selection activeCell="H1" sqref="H1"/>
      <selection pane="topRight" activeCell="I1" sqref="I1"/>
      <selection pane="bottomLeft" activeCell="H4" sqref="H4"/>
      <selection pane="bottomRight" activeCell="AO51" sqref="AO51:AR51"/>
    </sheetView>
  </sheetViews>
  <sheetFormatPr baseColWidth="10" defaultColWidth="14.453125" defaultRowHeight="15" customHeight="1"/>
  <cols>
    <col min="1" max="1" width="16" style="78" hidden="1" customWidth="1"/>
    <col min="2" max="2" width="14.1796875" style="78" hidden="1" customWidth="1"/>
    <col min="3" max="4" width="14.453125" style="78" hidden="1" customWidth="1"/>
    <col min="5" max="6" width="10.7265625" style="78" hidden="1" customWidth="1"/>
    <col min="7" max="7" width="10.7265625" style="78" customWidth="1"/>
    <col min="8" max="8" width="74.54296875" style="78" customWidth="1"/>
    <col min="9" max="9" width="26" style="78" customWidth="1"/>
    <col min="10" max="10" width="26.453125" style="78" customWidth="1"/>
    <col min="11" max="16" width="25.7265625" style="78" customWidth="1"/>
    <col min="17" max="36" width="20.26953125" style="78" customWidth="1"/>
    <col min="37" max="37" width="23.453125" style="78" customWidth="1"/>
    <col min="38" max="40" width="21.81640625" style="78" customWidth="1"/>
    <col min="41" max="41" width="22.81640625" style="78" customWidth="1"/>
    <col min="42" max="42" width="24.81640625" style="78" customWidth="1"/>
    <col min="43" max="43" width="24.7265625" style="78" customWidth="1"/>
    <col min="44" max="44" width="24.54296875" style="78" customWidth="1"/>
    <col min="45" max="45" width="51.453125" style="78" customWidth="1"/>
    <col min="46" max="46" width="19.7265625" style="78" bestFit="1" customWidth="1"/>
    <col min="47" max="48" width="18.6328125" style="78" bestFit="1" customWidth="1"/>
    <col min="49" max="62" width="14.453125" style="78" customWidth="1"/>
    <col min="63" max="16384" width="14.453125" style="78"/>
  </cols>
  <sheetData>
    <row r="1" spans="1:45" s="121" customFormat="1" ht="78" customHeight="1" thickBot="1">
      <c r="A1" s="371"/>
      <c r="B1" s="372"/>
      <c r="C1" s="372"/>
      <c r="D1" s="372"/>
      <c r="E1" s="372"/>
      <c r="F1" s="372"/>
      <c r="G1" s="372"/>
      <c r="H1" s="372"/>
      <c r="I1" s="372"/>
      <c r="J1" s="372"/>
      <c r="K1" s="372"/>
      <c r="L1" s="372"/>
      <c r="M1" s="372"/>
      <c r="N1" s="372"/>
      <c r="O1" s="372"/>
      <c r="P1" s="372"/>
      <c r="Q1" s="372"/>
      <c r="R1" s="372"/>
      <c r="S1" s="372"/>
      <c r="T1" s="372"/>
      <c r="U1" s="372"/>
      <c r="V1" s="372"/>
      <c r="W1" s="372"/>
      <c r="X1" s="372"/>
      <c r="Y1" s="372"/>
      <c r="Z1" s="372"/>
      <c r="AA1" s="372"/>
      <c r="AB1" s="372"/>
      <c r="AC1" s="372"/>
      <c r="AD1" s="372"/>
      <c r="AE1" s="372"/>
      <c r="AF1" s="372"/>
      <c r="AG1" s="372"/>
      <c r="AH1" s="372"/>
      <c r="AI1" s="372"/>
      <c r="AJ1" s="372"/>
      <c r="AK1" s="372"/>
      <c r="AL1" s="372"/>
      <c r="AM1" s="372"/>
      <c r="AN1" s="372"/>
      <c r="AO1" s="372"/>
      <c r="AP1" s="372"/>
      <c r="AQ1" s="372"/>
      <c r="AR1" s="372"/>
      <c r="AS1" s="372"/>
    </row>
    <row r="2" spans="1:45" s="121" customFormat="1" ht="30.75" customHeight="1" thickTop="1" thickBot="1">
      <c r="A2" s="373" t="s">
        <v>832</v>
      </c>
      <c r="B2" s="374"/>
      <c r="C2" s="374"/>
      <c r="D2" s="374"/>
      <c r="E2" s="374"/>
      <c r="F2" s="374"/>
      <c r="G2" s="375"/>
      <c r="H2" s="376" t="s">
        <v>630</v>
      </c>
      <c r="I2" s="369" t="s">
        <v>631</v>
      </c>
      <c r="J2" s="370"/>
      <c r="K2" s="370"/>
      <c r="L2" s="370"/>
      <c r="M2" s="369" t="s">
        <v>632</v>
      </c>
      <c r="N2" s="370"/>
      <c r="O2" s="370"/>
      <c r="P2" s="370"/>
      <c r="Q2" s="369" t="s">
        <v>633</v>
      </c>
      <c r="R2" s="370"/>
      <c r="S2" s="370"/>
      <c r="T2" s="370"/>
      <c r="U2" s="369" t="s">
        <v>634</v>
      </c>
      <c r="V2" s="370"/>
      <c r="W2" s="370"/>
      <c r="X2" s="370"/>
      <c r="Y2" s="369" t="s">
        <v>833</v>
      </c>
      <c r="Z2" s="370"/>
      <c r="AA2" s="370"/>
      <c r="AB2" s="370"/>
      <c r="AC2" s="369" t="s">
        <v>834</v>
      </c>
      <c r="AD2" s="370"/>
      <c r="AE2" s="370"/>
      <c r="AF2" s="370"/>
      <c r="AG2" s="369" t="s">
        <v>635</v>
      </c>
      <c r="AH2" s="370"/>
      <c r="AI2" s="370"/>
      <c r="AJ2" s="370"/>
      <c r="AK2" s="369" t="s">
        <v>636</v>
      </c>
      <c r="AL2" s="370"/>
      <c r="AM2" s="370"/>
      <c r="AN2" s="370"/>
      <c r="AO2" s="369" t="s">
        <v>637</v>
      </c>
      <c r="AP2" s="370"/>
      <c r="AQ2" s="370"/>
      <c r="AR2" s="370"/>
      <c r="AS2" s="299" t="s">
        <v>638</v>
      </c>
    </row>
    <row r="3" spans="1:45" s="121" customFormat="1" ht="34.5" customHeight="1" thickTop="1" thickBot="1">
      <c r="A3" s="300" t="s">
        <v>142</v>
      </c>
      <c r="B3" s="300" t="s">
        <v>835</v>
      </c>
      <c r="C3" s="301" t="s">
        <v>836</v>
      </c>
      <c r="D3" s="300" t="s">
        <v>145</v>
      </c>
      <c r="E3" s="300" t="s">
        <v>146</v>
      </c>
      <c r="F3" s="300" t="s">
        <v>147</v>
      </c>
      <c r="G3" s="300" t="s">
        <v>148</v>
      </c>
      <c r="H3" s="370"/>
      <c r="I3" s="303" t="s">
        <v>639</v>
      </c>
      <c r="J3" s="304" t="s">
        <v>640</v>
      </c>
      <c r="K3" s="304" t="s">
        <v>127</v>
      </c>
      <c r="L3" s="304" t="s">
        <v>128</v>
      </c>
      <c r="M3" s="303" t="s">
        <v>639</v>
      </c>
      <c r="N3" s="304" t="s">
        <v>640</v>
      </c>
      <c r="O3" s="304" t="s">
        <v>127</v>
      </c>
      <c r="P3" s="304" t="s">
        <v>128</v>
      </c>
      <c r="Q3" s="303" t="s">
        <v>639</v>
      </c>
      <c r="R3" s="304" t="s">
        <v>640</v>
      </c>
      <c r="S3" s="304" t="s">
        <v>127</v>
      </c>
      <c r="T3" s="304" t="s">
        <v>128</v>
      </c>
      <c r="U3" s="303" t="s">
        <v>639</v>
      </c>
      <c r="V3" s="304" t="s">
        <v>640</v>
      </c>
      <c r="W3" s="304" t="s">
        <v>127</v>
      </c>
      <c r="X3" s="304" t="s">
        <v>128</v>
      </c>
      <c r="Y3" s="303" t="s">
        <v>639</v>
      </c>
      <c r="Z3" s="304" t="s">
        <v>640</v>
      </c>
      <c r="AA3" s="304" t="s">
        <v>127</v>
      </c>
      <c r="AB3" s="304" t="s">
        <v>128</v>
      </c>
      <c r="AC3" s="303" t="s">
        <v>639</v>
      </c>
      <c r="AD3" s="304" t="s">
        <v>640</v>
      </c>
      <c r="AE3" s="304" t="s">
        <v>127</v>
      </c>
      <c r="AF3" s="304" t="s">
        <v>128</v>
      </c>
      <c r="AG3" s="303" t="s">
        <v>639</v>
      </c>
      <c r="AH3" s="304" t="s">
        <v>640</v>
      </c>
      <c r="AI3" s="304" t="s">
        <v>127</v>
      </c>
      <c r="AJ3" s="304" t="s">
        <v>128</v>
      </c>
      <c r="AK3" s="303" t="s">
        <v>639</v>
      </c>
      <c r="AL3" s="304" t="s">
        <v>640</v>
      </c>
      <c r="AM3" s="304" t="s">
        <v>127</v>
      </c>
      <c r="AN3" s="304" t="s">
        <v>128</v>
      </c>
      <c r="AO3" s="303" t="s">
        <v>639</v>
      </c>
      <c r="AP3" s="304" t="s">
        <v>640</v>
      </c>
      <c r="AQ3" s="304" t="s">
        <v>127</v>
      </c>
      <c r="AR3" s="304" t="s">
        <v>641</v>
      </c>
      <c r="AS3" s="302"/>
    </row>
    <row r="4" spans="1:45" s="267" customFormat="1" thickTop="1" thickBot="1">
      <c r="A4" s="263" t="s">
        <v>165</v>
      </c>
      <c r="B4" s="263" t="s">
        <v>158</v>
      </c>
      <c r="C4" s="263"/>
      <c r="D4" s="263"/>
      <c r="E4" s="263"/>
      <c r="F4" s="263"/>
      <c r="G4" s="263"/>
      <c r="H4" s="264" t="s">
        <v>642</v>
      </c>
      <c r="I4" s="265">
        <f t="shared" ref="I4:AN4" si="0">+I5+I6+I9+I20+I25+I28+I31+I34</f>
        <v>17944791074</v>
      </c>
      <c r="J4" s="265">
        <f t="shared" si="0"/>
        <v>9396655066</v>
      </c>
      <c r="K4" s="265">
        <f t="shared" si="0"/>
        <v>5992234329</v>
      </c>
      <c r="L4" s="265">
        <f t="shared" si="0"/>
        <v>5921236550</v>
      </c>
      <c r="M4" s="265">
        <f t="shared" si="0"/>
        <v>3262600000</v>
      </c>
      <c r="N4" s="265">
        <f t="shared" si="0"/>
        <v>2177366381</v>
      </c>
      <c r="O4" s="265">
        <f t="shared" si="0"/>
        <v>2177366381</v>
      </c>
      <c r="P4" s="265">
        <f t="shared" si="0"/>
        <v>2177366381</v>
      </c>
      <c r="Q4" s="265">
        <f t="shared" si="0"/>
        <v>0</v>
      </c>
      <c r="R4" s="265">
        <f t="shared" si="0"/>
        <v>0</v>
      </c>
      <c r="S4" s="265">
        <f t="shared" si="0"/>
        <v>0</v>
      </c>
      <c r="T4" s="265">
        <f t="shared" si="0"/>
        <v>0</v>
      </c>
      <c r="U4" s="265">
        <f t="shared" si="0"/>
        <v>0</v>
      </c>
      <c r="V4" s="265">
        <f t="shared" si="0"/>
        <v>0</v>
      </c>
      <c r="W4" s="265">
        <f t="shared" si="0"/>
        <v>0</v>
      </c>
      <c r="X4" s="265">
        <f t="shared" si="0"/>
        <v>0</v>
      </c>
      <c r="Y4" s="265">
        <f t="shared" si="0"/>
        <v>0</v>
      </c>
      <c r="Z4" s="265">
        <f t="shared" si="0"/>
        <v>0</v>
      </c>
      <c r="AA4" s="265">
        <f t="shared" si="0"/>
        <v>0</v>
      </c>
      <c r="AB4" s="265">
        <f t="shared" si="0"/>
        <v>0</v>
      </c>
      <c r="AC4" s="265">
        <f t="shared" si="0"/>
        <v>0</v>
      </c>
      <c r="AD4" s="265">
        <f t="shared" si="0"/>
        <v>0</v>
      </c>
      <c r="AE4" s="265">
        <f t="shared" si="0"/>
        <v>0</v>
      </c>
      <c r="AF4" s="265">
        <f t="shared" si="0"/>
        <v>0</v>
      </c>
      <c r="AG4" s="265">
        <f t="shared" si="0"/>
        <v>0</v>
      </c>
      <c r="AH4" s="265">
        <f t="shared" si="0"/>
        <v>0</v>
      </c>
      <c r="AI4" s="265">
        <f t="shared" si="0"/>
        <v>0</v>
      </c>
      <c r="AJ4" s="265">
        <f t="shared" si="0"/>
        <v>0</v>
      </c>
      <c r="AK4" s="265">
        <f t="shared" si="0"/>
        <v>0</v>
      </c>
      <c r="AL4" s="265">
        <f t="shared" si="0"/>
        <v>0</v>
      </c>
      <c r="AM4" s="265">
        <f t="shared" si="0"/>
        <v>0</v>
      </c>
      <c r="AN4" s="265">
        <f t="shared" si="0"/>
        <v>0</v>
      </c>
      <c r="AO4" s="265">
        <f>+I4+M4+Q4+U4+Y4+AC4+AG4+AK4</f>
        <v>21207391074</v>
      </c>
      <c r="AP4" s="265">
        <f t="shared" ref="AP4:AR19" si="1">+J4+N4+R4+V4+Z4+AD4+AH4+AL4</f>
        <v>11574021447</v>
      </c>
      <c r="AQ4" s="265">
        <f t="shared" si="1"/>
        <v>8169600710</v>
      </c>
      <c r="AR4" s="265">
        <f t="shared" si="1"/>
        <v>8098602931</v>
      </c>
      <c r="AS4" s="266"/>
    </row>
    <row r="5" spans="1:45" s="272" customFormat="1" thickTop="1" thickBot="1">
      <c r="A5" s="268" t="s">
        <v>165</v>
      </c>
      <c r="B5" s="268" t="s">
        <v>158</v>
      </c>
      <c r="C5" s="268" t="s">
        <v>158</v>
      </c>
      <c r="D5" s="268"/>
      <c r="E5" s="268"/>
      <c r="F5" s="268"/>
      <c r="G5" s="268"/>
      <c r="H5" s="269" t="s">
        <v>643</v>
      </c>
      <c r="I5" s="270">
        <f>5656619646-3218800000</f>
        <v>2437819646</v>
      </c>
      <c r="J5" s="270">
        <v>129599024</v>
      </c>
      <c r="K5" s="270">
        <v>129599024</v>
      </c>
      <c r="L5" s="270">
        <v>129599024</v>
      </c>
      <c r="M5" s="270">
        <v>3218800000</v>
      </c>
      <c r="N5" s="270">
        <v>2148566381</v>
      </c>
      <c r="O5" s="270">
        <v>2148566381</v>
      </c>
      <c r="P5" s="270">
        <v>2148566381</v>
      </c>
      <c r="Q5" s="270"/>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f t="shared" ref="AO5:AR50" si="2">+I5+M5+Q5+U5+Y5+AC5+AG5+AK5</f>
        <v>5656619646</v>
      </c>
      <c r="AP5" s="270">
        <f t="shared" si="1"/>
        <v>2278165405</v>
      </c>
      <c r="AQ5" s="270">
        <f t="shared" si="1"/>
        <v>2278165405</v>
      </c>
      <c r="AR5" s="270">
        <f t="shared" si="1"/>
        <v>2278165405</v>
      </c>
      <c r="AS5" s="271"/>
    </row>
    <row r="6" spans="1:45" s="272" customFormat="1" thickTop="1" thickBot="1">
      <c r="A6" s="273">
        <v>2</v>
      </c>
      <c r="B6" s="268" t="s">
        <v>158</v>
      </c>
      <c r="C6" s="268" t="s">
        <v>167</v>
      </c>
      <c r="D6" s="268"/>
      <c r="E6" s="268"/>
      <c r="F6" s="268"/>
      <c r="G6" s="268"/>
      <c r="H6" s="269" t="s">
        <v>644</v>
      </c>
      <c r="I6" s="270">
        <f>+I7+I8</f>
        <v>7115195485</v>
      </c>
      <c r="J6" s="270">
        <f t="shared" ref="J6:AN6" si="3">+J7+J8</f>
        <v>5199882728</v>
      </c>
      <c r="K6" s="270">
        <f t="shared" si="3"/>
        <v>1810991293</v>
      </c>
      <c r="L6" s="270">
        <f t="shared" si="3"/>
        <v>1749846293</v>
      </c>
      <c r="M6" s="270">
        <f t="shared" si="3"/>
        <v>26800000</v>
      </c>
      <c r="N6" s="270">
        <f t="shared" si="3"/>
        <v>26800000</v>
      </c>
      <c r="O6" s="270">
        <f t="shared" si="3"/>
        <v>26800000</v>
      </c>
      <c r="P6" s="270">
        <f t="shared" si="3"/>
        <v>26800000</v>
      </c>
      <c r="Q6" s="270">
        <f t="shared" si="3"/>
        <v>0</v>
      </c>
      <c r="R6" s="270">
        <f t="shared" si="3"/>
        <v>0</v>
      </c>
      <c r="S6" s="270">
        <f t="shared" si="3"/>
        <v>0</v>
      </c>
      <c r="T6" s="270">
        <f t="shared" si="3"/>
        <v>0</v>
      </c>
      <c r="U6" s="270">
        <f t="shared" si="3"/>
        <v>0</v>
      </c>
      <c r="V6" s="270">
        <f t="shared" si="3"/>
        <v>0</v>
      </c>
      <c r="W6" s="270">
        <f t="shared" si="3"/>
        <v>0</v>
      </c>
      <c r="X6" s="270">
        <f t="shared" si="3"/>
        <v>0</v>
      </c>
      <c r="Y6" s="270">
        <f t="shared" si="3"/>
        <v>0</v>
      </c>
      <c r="Z6" s="270">
        <f t="shared" si="3"/>
        <v>0</v>
      </c>
      <c r="AA6" s="270">
        <f t="shared" si="3"/>
        <v>0</v>
      </c>
      <c r="AB6" s="270">
        <f t="shared" si="3"/>
        <v>0</v>
      </c>
      <c r="AC6" s="270">
        <f t="shared" si="3"/>
        <v>0</v>
      </c>
      <c r="AD6" s="270">
        <f t="shared" si="3"/>
        <v>0</v>
      </c>
      <c r="AE6" s="270">
        <f t="shared" si="3"/>
        <v>0</v>
      </c>
      <c r="AF6" s="270">
        <f t="shared" si="3"/>
        <v>0</v>
      </c>
      <c r="AG6" s="270">
        <f t="shared" si="3"/>
        <v>0</v>
      </c>
      <c r="AH6" s="270">
        <f t="shared" si="3"/>
        <v>0</v>
      </c>
      <c r="AI6" s="270">
        <f t="shared" si="3"/>
        <v>0</v>
      </c>
      <c r="AJ6" s="270">
        <f t="shared" si="3"/>
        <v>0</v>
      </c>
      <c r="AK6" s="270">
        <f t="shared" si="3"/>
        <v>0</v>
      </c>
      <c r="AL6" s="270">
        <f t="shared" si="3"/>
        <v>0</v>
      </c>
      <c r="AM6" s="270">
        <f t="shared" si="3"/>
        <v>0</v>
      </c>
      <c r="AN6" s="270">
        <f t="shared" si="3"/>
        <v>0</v>
      </c>
      <c r="AO6" s="270">
        <f t="shared" si="2"/>
        <v>7141995485</v>
      </c>
      <c r="AP6" s="270">
        <f t="shared" si="1"/>
        <v>5226682728</v>
      </c>
      <c r="AQ6" s="270">
        <f t="shared" si="1"/>
        <v>1837791293</v>
      </c>
      <c r="AR6" s="270">
        <f t="shared" si="1"/>
        <v>1776646293</v>
      </c>
      <c r="AS6" s="271"/>
    </row>
    <row r="7" spans="1:45" s="272" customFormat="1" thickTop="1" thickBot="1">
      <c r="A7" s="274">
        <v>2</v>
      </c>
      <c r="B7" s="275" t="s">
        <v>158</v>
      </c>
      <c r="C7" s="275" t="s">
        <v>167</v>
      </c>
      <c r="D7" s="275" t="s">
        <v>158</v>
      </c>
      <c r="E7" s="276"/>
      <c r="F7" s="276"/>
      <c r="G7" s="276"/>
      <c r="H7" s="277" t="s">
        <v>645</v>
      </c>
      <c r="I7" s="278">
        <v>46958309</v>
      </c>
      <c r="J7" s="278">
        <v>33570309</v>
      </c>
      <c r="K7" s="278">
        <v>33436563</v>
      </c>
      <c r="L7" s="278">
        <v>33436563</v>
      </c>
      <c r="M7" s="278"/>
      <c r="N7" s="278"/>
      <c r="O7" s="278"/>
      <c r="P7" s="278"/>
      <c r="Q7" s="278"/>
      <c r="R7" s="278"/>
      <c r="S7" s="278"/>
      <c r="T7" s="278"/>
      <c r="U7" s="278"/>
      <c r="V7" s="278"/>
      <c r="W7" s="278"/>
      <c r="X7" s="278"/>
      <c r="Y7" s="278"/>
      <c r="Z7" s="278"/>
      <c r="AA7" s="278"/>
      <c r="AB7" s="278"/>
      <c r="AC7" s="278"/>
      <c r="AD7" s="278"/>
      <c r="AE7" s="278"/>
      <c r="AF7" s="278"/>
      <c r="AG7" s="278"/>
      <c r="AH7" s="278"/>
      <c r="AI7" s="278"/>
      <c r="AJ7" s="278"/>
      <c r="AK7" s="278"/>
      <c r="AL7" s="278"/>
      <c r="AM7" s="278"/>
      <c r="AN7" s="278"/>
      <c r="AO7" s="278">
        <f t="shared" si="2"/>
        <v>46958309</v>
      </c>
      <c r="AP7" s="278">
        <f t="shared" si="1"/>
        <v>33570309</v>
      </c>
      <c r="AQ7" s="278">
        <f t="shared" si="1"/>
        <v>33436563</v>
      </c>
      <c r="AR7" s="278">
        <f t="shared" si="1"/>
        <v>33436563</v>
      </c>
      <c r="AS7" s="271"/>
    </row>
    <row r="8" spans="1:45" s="272" customFormat="1" thickTop="1" thickBot="1">
      <c r="A8" s="274">
        <v>2</v>
      </c>
      <c r="B8" s="275" t="s">
        <v>158</v>
      </c>
      <c r="C8" s="275" t="s">
        <v>167</v>
      </c>
      <c r="D8" s="275" t="s">
        <v>158</v>
      </c>
      <c r="E8" s="276"/>
      <c r="F8" s="276"/>
      <c r="G8" s="276"/>
      <c r="H8" s="277" t="s">
        <v>646</v>
      </c>
      <c r="I8" s="278">
        <v>7068237176</v>
      </c>
      <c r="J8" s="278">
        <v>5166312419</v>
      </c>
      <c r="K8" s="278">
        <v>1777554730</v>
      </c>
      <c r="L8" s="278">
        <v>1716409730</v>
      </c>
      <c r="M8" s="278">
        <v>26800000</v>
      </c>
      <c r="N8" s="278">
        <v>26800000</v>
      </c>
      <c r="O8" s="278">
        <v>26800000</v>
      </c>
      <c r="P8" s="278">
        <v>26800000</v>
      </c>
      <c r="Q8" s="278"/>
      <c r="R8" s="278"/>
      <c r="S8" s="278"/>
      <c r="T8" s="278"/>
      <c r="U8" s="278"/>
      <c r="V8" s="278"/>
      <c r="W8" s="278"/>
      <c r="X8" s="278"/>
      <c r="Y8" s="278"/>
      <c r="Z8" s="278"/>
      <c r="AA8" s="278"/>
      <c r="AB8" s="278"/>
      <c r="AC8" s="278"/>
      <c r="AD8" s="278"/>
      <c r="AE8" s="278"/>
      <c r="AF8" s="278"/>
      <c r="AG8" s="278"/>
      <c r="AH8" s="278"/>
      <c r="AI8" s="278"/>
      <c r="AJ8" s="278"/>
      <c r="AK8" s="278"/>
      <c r="AL8" s="278"/>
      <c r="AM8" s="278"/>
      <c r="AN8" s="278"/>
      <c r="AO8" s="278">
        <f t="shared" si="2"/>
        <v>7095037176</v>
      </c>
      <c r="AP8" s="278">
        <f t="shared" si="1"/>
        <v>5193112419</v>
      </c>
      <c r="AQ8" s="278">
        <f t="shared" si="1"/>
        <v>1804354730</v>
      </c>
      <c r="AR8" s="278">
        <f t="shared" si="1"/>
        <v>1743209730</v>
      </c>
      <c r="AS8" s="271"/>
    </row>
    <row r="9" spans="1:45" s="279" customFormat="1" thickTop="1" thickBot="1">
      <c r="A9" s="273">
        <v>2</v>
      </c>
      <c r="B9" s="268" t="s">
        <v>158</v>
      </c>
      <c r="C9" s="268" t="s">
        <v>228</v>
      </c>
      <c r="D9" s="268"/>
      <c r="E9" s="268"/>
      <c r="F9" s="268"/>
      <c r="G9" s="268"/>
      <c r="H9" s="269" t="s">
        <v>647</v>
      </c>
      <c r="I9" s="270">
        <f>+I10+I11+I15+I17</f>
        <v>1002321757</v>
      </c>
      <c r="J9" s="270">
        <f t="shared" ref="J9:AN9" si="4">+J10+J11+J15+J17</f>
        <v>77460472</v>
      </c>
      <c r="K9" s="270">
        <f t="shared" si="4"/>
        <v>64448056</v>
      </c>
      <c r="L9" s="270">
        <f t="shared" si="4"/>
        <v>64250245</v>
      </c>
      <c r="M9" s="270">
        <f t="shared" si="4"/>
        <v>0</v>
      </c>
      <c r="N9" s="270">
        <f t="shared" si="4"/>
        <v>0</v>
      </c>
      <c r="O9" s="270">
        <f t="shared" si="4"/>
        <v>0</v>
      </c>
      <c r="P9" s="270">
        <f t="shared" si="4"/>
        <v>0</v>
      </c>
      <c r="Q9" s="270">
        <f t="shared" si="4"/>
        <v>0</v>
      </c>
      <c r="R9" s="270">
        <f t="shared" si="4"/>
        <v>0</v>
      </c>
      <c r="S9" s="270">
        <f t="shared" si="4"/>
        <v>0</v>
      </c>
      <c r="T9" s="270">
        <f t="shared" si="4"/>
        <v>0</v>
      </c>
      <c r="U9" s="270">
        <f t="shared" si="4"/>
        <v>0</v>
      </c>
      <c r="V9" s="270">
        <f t="shared" si="4"/>
        <v>0</v>
      </c>
      <c r="W9" s="270">
        <f t="shared" si="4"/>
        <v>0</v>
      </c>
      <c r="X9" s="270">
        <f t="shared" si="4"/>
        <v>0</v>
      </c>
      <c r="Y9" s="270">
        <f t="shared" si="4"/>
        <v>0</v>
      </c>
      <c r="Z9" s="270">
        <f t="shared" si="4"/>
        <v>0</v>
      </c>
      <c r="AA9" s="270">
        <f t="shared" si="4"/>
        <v>0</v>
      </c>
      <c r="AB9" s="270">
        <f t="shared" si="4"/>
        <v>0</v>
      </c>
      <c r="AC9" s="270">
        <f t="shared" si="4"/>
        <v>0</v>
      </c>
      <c r="AD9" s="270">
        <f t="shared" si="4"/>
        <v>0</v>
      </c>
      <c r="AE9" s="270">
        <f t="shared" si="4"/>
        <v>0</v>
      </c>
      <c r="AF9" s="270">
        <f t="shared" si="4"/>
        <v>0</v>
      </c>
      <c r="AG9" s="270">
        <f t="shared" si="4"/>
        <v>0</v>
      </c>
      <c r="AH9" s="270">
        <f t="shared" si="4"/>
        <v>0</v>
      </c>
      <c r="AI9" s="270">
        <f t="shared" si="4"/>
        <v>0</v>
      </c>
      <c r="AJ9" s="270">
        <f t="shared" si="4"/>
        <v>0</v>
      </c>
      <c r="AK9" s="270">
        <f t="shared" si="4"/>
        <v>0</v>
      </c>
      <c r="AL9" s="270">
        <f t="shared" si="4"/>
        <v>0</v>
      </c>
      <c r="AM9" s="270">
        <f t="shared" si="4"/>
        <v>0</v>
      </c>
      <c r="AN9" s="270">
        <f t="shared" si="4"/>
        <v>0</v>
      </c>
      <c r="AO9" s="270">
        <f t="shared" si="2"/>
        <v>1002321757</v>
      </c>
      <c r="AP9" s="270">
        <f t="shared" si="1"/>
        <v>77460472</v>
      </c>
      <c r="AQ9" s="270">
        <f t="shared" si="1"/>
        <v>64448056</v>
      </c>
      <c r="AR9" s="270">
        <f t="shared" si="1"/>
        <v>64250245</v>
      </c>
      <c r="AS9" s="271"/>
    </row>
    <row r="10" spans="1:45" s="279" customFormat="1" thickTop="1" thickBot="1">
      <c r="A10" s="280">
        <v>2</v>
      </c>
      <c r="B10" s="276" t="s">
        <v>156</v>
      </c>
      <c r="C10" s="276" t="s">
        <v>617</v>
      </c>
      <c r="D10" s="276" t="s">
        <v>228</v>
      </c>
      <c r="E10" s="276"/>
      <c r="F10" s="276"/>
      <c r="G10" s="276"/>
      <c r="H10" s="277" t="s">
        <v>648</v>
      </c>
      <c r="I10" s="281"/>
      <c r="J10" s="281"/>
      <c r="K10" s="281"/>
      <c r="L10" s="281"/>
      <c r="M10" s="281"/>
      <c r="N10" s="281"/>
      <c r="O10" s="281"/>
      <c r="P10" s="281"/>
      <c r="Q10" s="281"/>
      <c r="R10" s="281"/>
      <c r="S10" s="281"/>
      <c r="T10" s="281"/>
      <c r="U10" s="281"/>
      <c r="V10" s="281"/>
      <c r="W10" s="281"/>
      <c r="X10" s="281"/>
      <c r="Y10" s="281"/>
      <c r="Z10" s="281"/>
      <c r="AA10" s="281"/>
      <c r="AB10" s="281"/>
      <c r="AC10" s="281"/>
      <c r="AD10" s="281"/>
      <c r="AE10" s="281"/>
      <c r="AF10" s="281"/>
      <c r="AG10" s="281"/>
      <c r="AH10" s="281"/>
      <c r="AI10" s="281"/>
      <c r="AJ10" s="281"/>
      <c r="AK10" s="281"/>
      <c r="AL10" s="281"/>
      <c r="AM10" s="281"/>
      <c r="AN10" s="281"/>
      <c r="AO10" s="281">
        <f t="shared" si="2"/>
        <v>0</v>
      </c>
      <c r="AP10" s="281">
        <f t="shared" si="1"/>
        <v>0</v>
      </c>
      <c r="AQ10" s="281">
        <f t="shared" si="1"/>
        <v>0</v>
      </c>
      <c r="AR10" s="281">
        <f t="shared" si="1"/>
        <v>0</v>
      </c>
      <c r="AS10" s="271"/>
    </row>
    <row r="11" spans="1:45" s="279" customFormat="1" thickTop="1" thickBot="1">
      <c r="A11" s="280">
        <v>2</v>
      </c>
      <c r="B11" s="276" t="s">
        <v>156</v>
      </c>
      <c r="C11" s="276" t="s">
        <v>617</v>
      </c>
      <c r="D11" s="276" t="s">
        <v>235</v>
      </c>
      <c r="E11" s="276"/>
      <c r="F11" s="276"/>
      <c r="G11" s="276"/>
      <c r="H11" s="277" t="s">
        <v>649</v>
      </c>
      <c r="I11" s="281">
        <f>+I12</f>
        <v>54532581</v>
      </c>
      <c r="J11" s="281">
        <f t="shared" ref="J11:AN11" si="5">+J12</f>
        <v>52347472</v>
      </c>
      <c r="K11" s="281">
        <f t="shared" si="5"/>
        <v>52316489</v>
      </c>
      <c r="L11" s="281">
        <f t="shared" si="5"/>
        <v>52125691</v>
      </c>
      <c r="M11" s="281">
        <f t="shared" si="5"/>
        <v>0</v>
      </c>
      <c r="N11" s="281">
        <f t="shared" si="5"/>
        <v>0</v>
      </c>
      <c r="O11" s="281">
        <f t="shared" si="5"/>
        <v>0</v>
      </c>
      <c r="P11" s="281">
        <f t="shared" si="5"/>
        <v>0</v>
      </c>
      <c r="Q11" s="281">
        <f t="shared" si="5"/>
        <v>0</v>
      </c>
      <c r="R11" s="281">
        <f t="shared" si="5"/>
        <v>0</v>
      </c>
      <c r="S11" s="281">
        <f t="shared" si="5"/>
        <v>0</v>
      </c>
      <c r="T11" s="281">
        <f t="shared" si="5"/>
        <v>0</v>
      </c>
      <c r="U11" s="281">
        <f t="shared" si="5"/>
        <v>0</v>
      </c>
      <c r="V11" s="281">
        <f t="shared" si="5"/>
        <v>0</v>
      </c>
      <c r="W11" s="281">
        <f t="shared" si="5"/>
        <v>0</v>
      </c>
      <c r="X11" s="281">
        <f t="shared" si="5"/>
        <v>0</v>
      </c>
      <c r="Y11" s="281">
        <f t="shared" si="5"/>
        <v>0</v>
      </c>
      <c r="Z11" s="281">
        <f t="shared" si="5"/>
        <v>0</v>
      </c>
      <c r="AA11" s="281">
        <f t="shared" si="5"/>
        <v>0</v>
      </c>
      <c r="AB11" s="281">
        <f t="shared" si="5"/>
        <v>0</v>
      </c>
      <c r="AC11" s="281">
        <f t="shared" si="5"/>
        <v>0</v>
      </c>
      <c r="AD11" s="281">
        <f t="shared" si="5"/>
        <v>0</v>
      </c>
      <c r="AE11" s="281">
        <f t="shared" si="5"/>
        <v>0</v>
      </c>
      <c r="AF11" s="281">
        <f t="shared" si="5"/>
        <v>0</v>
      </c>
      <c r="AG11" s="281">
        <f t="shared" si="5"/>
        <v>0</v>
      </c>
      <c r="AH11" s="281">
        <f t="shared" si="5"/>
        <v>0</v>
      </c>
      <c r="AI11" s="281">
        <f t="shared" si="5"/>
        <v>0</v>
      </c>
      <c r="AJ11" s="281">
        <f t="shared" si="5"/>
        <v>0</v>
      </c>
      <c r="AK11" s="281">
        <f t="shared" si="5"/>
        <v>0</v>
      </c>
      <c r="AL11" s="281">
        <f t="shared" si="5"/>
        <v>0</v>
      </c>
      <c r="AM11" s="281">
        <f t="shared" si="5"/>
        <v>0</v>
      </c>
      <c r="AN11" s="281">
        <f t="shared" si="5"/>
        <v>0</v>
      </c>
      <c r="AO11" s="281">
        <f t="shared" si="2"/>
        <v>54532581</v>
      </c>
      <c r="AP11" s="281">
        <f t="shared" si="1"/>
        <v>52347472</v>
      </c>
      <c r="AQ11" s="281">
        <f t="shared" si="1"/>
        <v>52316489</v>
      </c>
      <c r="AR11" s="281">
        <f t="shared" si="1"/>
        <v>52125691</v>
      </c>
      <c r="AS11" s="271"/>
    </row>
    <row r="12" spans="1:45" s="272" customFormat="1" thickTop="1" thickBot="1">
      <c r="A12" s="282">
        <v>2</v>
      </c>
      <c r="B12" s="283" t="s">
        <v>156</v>
      </c>
      <c r="C12" s="283" t="s">
        <v>617</v>
      </c>
      <c r="D12" s="283" t="s">
        <v>235</v>
      </c>
      <c r="E12" s="283" t="s">
        <v>228</v>
      </c>
      <c r="F12" s="284"/>
      <c r="G12" s="284"/>
      <c r="H12" s="285" t="s">
        <v>650</v>
      </c>
      <c r="I12" s="286">
        <f>SUM(I13:I14)</f>
        <v>54532581</v>
      </c>
      <c r="J12" s="286">
        <f t="shared" ref="J12:AN12" si="6">SUM(J13:J14)</f>
        <v>52347472</v>
      </c>
      <c r="K12" s="286">
        <f t="shared" si="6"/>
        <v>52316489</v>
      </c>
      <c r="L12" s="286">
        <f t="shared" si="6"/>
        <v>52125691</v>
      </c>
      <c r="M12" s="286">
        <f t="shared" si="6"/>
        <v>0</v>
      </c>
      <c r="N12" s="286">
        <f t="shared" si="6"/>
        <v>0</v>
      </c>
      <c r="O12" s="286">
        <f t="shared" si="6"/>
        <v>0</v>
      </c>
      <c r="P12" s="286">
        <f t="shared" si="6"/>
        <v>0</v>
      </c>
      <c r="Q12" s="286">
        <f t="shared" si="6"/>
        <v>0</v>
      </c>
      <c r="R12" s="286">
        <f t="shared" si="6"/>
        <v>0</v>
      </c>
      <c r="S12" s="286">
        <f t="shared" si="6"/>
        <v>0</v>
      </c>
      <c r="T12" s="286">
        <f t="shared" si="6"/>
        <v>0</v>
      </c>
      <c r="U12" s="286">
        <f t="shared" si="6"/>
        <v>0</v>
      </c>
      <c r="V12" s="286">
        <f t="shared" si="6"/>
        <v>0</v>
      </c>
      <c r="W12" s="286">
        <f t="shared" si="6"/>
        <v>0</v>
      </c>
      <c r="X12" s="286">
        <f t="shared" si="6"/>
        <v>0</v>
      </c>
      <c r="Y12" s="286">
        <f t="shared" si="6"/>
        <v>0</v>
      </c>
      <c r="Z12" s="286">
        <f t="shared" si="6"/>
        <v>0</v>
      </c>
      <c r="AA12" s="286">
        <f t="shared" si="6"/>
        <v>0</v>
      </c>
      <c r="AB12" s="286">
        <f t="shared" si="6"/>
        <v>0</v>
      </c>
      <c r="AC12" s="286">
        <f t="shared" si="6"/>
        <v>0</v>
      </c>
      <c r="AD12" s="286">
        <f t="shared" si="6"/>
        <v>0</v>
      </c>
      <c r="AE12" s="286">
        <f t="shared" si="6"/>
        <v>0</v>
      </c>
      <c r="AF12" s="286">
        <f t="shared" si="6"/>
        <v>0</v>
      </c>
      <c r="AG12" s="286">
        <f t="shared" si="6"/>
        <v>0</v>
      </c>
      <c r="AH12" s="286">
        <f t="shared" si="6"/>
        <v>0</v>
      </c>
      <c r="AI12" s="286">
        <f t="shared" si="6"/>
        <v>0</v>
      </c>
      <c r="AJ12" s="286">
        <f t="shared" si="6"/>
        <v>0</v>
      </c>
      <c r="AK12" s="286">
        <f t="shared" si="6"/>
        <v>0</v>
      </c>
      <c r="AL12" s="286">
        <f t="shared" si="6"/>
        <v>0</v>
      </c>
      <c r="AM12" s="286">
        <f t="shared" si="6"/>
        <v>0</v>
      </c>
      <c r="AN12" s="286">
        <f t="shared" si="6"/>
        <v>0</v>
      </c>
      <c r="AO12" s="286">
        <f t="shared" si="2"/>
        <v>54532581</v>
      </c>
      <c r="AP12" s="286">
        <f t="shared" si="1"/>
        <v>52347472</v>
      </c>
      <c r="AQ12" s="286">
        <f t="shared" si="1"/>
        <v>52316489</v>
      </c>
      <c r="AR12" s="286">
        <f t="shared" si="1"/>
        <v>52125691</v>
      </c>
      <c r="AS12" s="271"/>
    </row>
    <row r="13" spans="1:45" s="272" customFormat="1" thickTop="1" thickBot="1">
      <c r="A13" s="282">
        <v>2</v>
      </c>
      <c r="B13" s="283" t="s">
        <v>156</v>
      </c>
      <c r="C13" s="283" t="s">
        <v>617</v>
      </c>
      <c r="D13" s="283" t="s">
        <v>235</v>
      </c>
      <c r="E13" s="283" t="s">
        <v>228</v>
      </c>
      <c r="F13" s="283" t="s">
        <v>230</v>
      </c>
      <c r="G13" s="283"/>
      <c r="H13" s="285" t="s">
        <v>651</v>
      </c>
      <c r="I13" s="286">
        <v>54532581</v>
      </c>
      <c r="J13" s="286">
        <v>52347472</v>
      </c>
      <c r="K13" s="286">
        <v>52316489</v>
      </c>
      <c r="L13" s="286">
        <v>52125691</v>
      </c>
      <c r="M13" s="286"/>
      <c r="N13" s="286"/>
      <c r="O13" s="286"/>
      <c r="P13" s="286"/>
      <c r="Q13" s="286"/>
      <c r="R13" s="286"/>
      <c r="S13" s="286"/>
      <c r="T13" s="286"/>
      <c r="U13" s="286"/>
      <c r="V13" s="286"/>
      <c r="W13" s="286"/>
      <c r="X13" s="286"/>
      <c r="Y13" s="286"/>
      <c r="Z13" s="286"/>
      <c r="AA13" s="286"/>
      <c r="AB13" s="286"/>
      <c r="AC13" s="286"/>
      <c r="AD13" s="286"/>
      <c r="AE13" s="286"/>
      <c r="AF13" s="286"/>
      <c r="AG13" s="286"/>
      <c r="AH13" s="286"/>
      <c r="AI13" s="286"/>
      <c r="AJ13" s="286"/>
      <c r="AK13" s="286"/>
      <c r="AL13" s="286"/>
      <c r="AM13" s="286"/>
      <c r="AN13" s="286"/>
      <c r="AO13" s="286">
        <f t="shared" si="2"/>
        <v>54532581</v>
      </c>
      <c r="AP13" s="286">
        <f t="shared" si="1"/>
        <v>52347472</v>
      </c>
      <c r="AQ13" s="286">
        <f t="shared" si="1"/>
        <v>52316489</v>
      </c>
      <c r="AR13" s="286">
        <f t="shared" si="1"/>
        <v>52125691</v>
      </c>
      <c r="AS13" s="271"/>
    </row>
    <row r="14" spans="1:45" s="272" customFormat="1" thickTop="1" thickBot="1">
      <c r="A14" s="282">
        <v>2</v>
      </c>
      <c r="B14" s="283" t="s">
        <v>156</v>
      </c>
      <c r="C14" s="283" t="s">
        <v>617</v>
      </c>
      <c r="D14" s="283" t="s">
        <v>235</v>
      </c>
      <c r="E14" s="283" t="s">
        <v>228</v>
      </c>
      <c r="F14" s="283" t="s">
        <v>250</v>
      </c>
      <c r="G14" s="283"/>
      <c r="H14" s="285" t="s">
        <v>873</v>
      </c>
      <c r="I14" s="286"/>
      <c r="J14" s="286"/>
      <c r="K14" s="286"/>
      <c r="L14" s="286"/>
      <c r="M14" s="286"/>
      <c r="N14" s="286"/>
      <c r="O14" s="286"/>
      <c r="P14" s="286"/>
      <c r="Q14" s="286"/>
      <c r="R14" s="286"/>
      <c r="S14" s="286"/>
      <c r="T14" s="286"/>
      <c r="U14" s="286"/>
      <c r="V14" s="286"/>
      <c r="W14" s="286"/>
      <c r="X14" s="286"/>
      <c r="Y14" s="286"/>
      <c r="Z14" s="286"/>
      <c r="AA14" s="286"/>
      <c r="AB14" s="286"/>
      <c r="AC14" s="286"/>
      <c r="AD14" s="286"/>
      <c r="AE14" s="286"/>
      <c r="AF14" s="286"/>
      <c r="AG14" s="286"/>
      <c r="AH14" s="286"/>
      <c r="AI14" s="286"/>
      <c r="AJ14" s="286"/>
      <c r="AK14" s="286"/>
      <c r="AL14" s="286"/>
      <c r="AM14" s="286"/>
      <c r="AN14" s="286"/>
      <c r="AO14" s="286">
        <f t="shared" si="2"/>
        <v>0</v>
      </c>
      <c r="AP14" s="286">
        <f t="shared" si="1"/>
        <v>0</v>
      </c>
      <c r="AQ14" s="286">
        <f t="shared" si="1"/>
        <v>0</v>
      </c>
      <c r="AR14" s="286">
        <f t="shared" si="1"/>
        <v>0</v>
      </c>
      <c r="AS14" s="271"/>
    </row>
    <row r="15" spans="1:45" s="279" customFormat="1" thickTop="1" thickBot="1">
      <c r="A15" s="287">
        <v>2</v>
      </c>
      <c r="B15" s="288" t="s">
        <v>156</v>
      </c>
      <c r="C15" s="288" t="s">
        <v>617</v>
      </c>
      <c r="D15" s="288" t="s">
        <v>277</v>
      </c>
      <c r="E15" s="288"/>
      <c r="F15" s="288"/>
      <c r="G15" s="288"/>
      <c r="H15" s="289" t="s">
        <v>652</v>
      </c>
      <c r="I15" s="290">
        <f>SUM(I16)</f>
        <v>0</v>
      </c>
      <c r="J15" s="290">
        <f t="shared" ref="J15:AN15" si="7">SUM(J16)</f>
        <v>0</v>
      </c>
      <c r="K15" s="290">
        <f t="shared" si="7"/>
        <v>0</v>
      </c>
      <c r="L15" s="290">
        <f t="shared" si="7"/>
        <v>0</v>
      </c>
      <c r="M15" s="290">
        <f t="shared" si="7"/>
        <v>0</v>
      </c>
      <c r="N15" s="290">
        <f t="shared" si="7"/>
        <v>0</v>
      </c>
      <c r="O15" s="290">
        <f t="shared" si="7"/>
        <v>0</v>
      </c>
      <c r="P15" s="290">
        <f t="shared" si="7"/>
        <v>0</v>
      </c>
      <c r="Q15" s="290">
        <f t="shared" si="7"/>
        <v>0</v>
      </c>
      <c r="R15" s="290">
        <f t="shared" si="7"/>
        <v>0</v>
      </c>
      <c r="S15" s="290">
        <f t="shared" si="7"/>
        <v>0</v>
      </c>
      <c r="T15" s="290">
        <f t="shared" si="7"/>
        <v>0</v>
      </c>
      <c r="U15" s="290">
        <f t="shared" si="7"/>
        <v>0</v>
      </c>
      <c r="V15" s="290">
        <f t="shared" si="7"/>
        <v>0</v>
      </c>
      <c r="W15" s="290">
        <f t="shared" si="7"/>
        <v>0</v>
      </c>
      <c r="X15" s="290">
        <f t="shared" si="7"/>
        <v>0</v>
      </c>
      <c r="Y15" s="290">
        <f t="shared" si="7"/>
        <v>0</v>
      </c>
      <c r="Z15" s="290">
        <f t="shared" si="7"/>
        <v>0</v>
      </c>
      <c r="AA15" s="290">
        <f t="shared" si="7"/>
        <v>0</v>
      </c>
      <c r="AB15" s="290">
        <f t="shared" si="7"/>
        <v>0</v>
      </c>
      <c r="AC15" s="290">
        <f t="shared" si="7"/>
        <v>0</v>
      </c>
      <c r="AD15" s="290">
        <f t="shared" si="7"/>
        <v>0</v>
      </c>
      <c r="AE15" s="290">
        <f t="shared" si="7"/>
        <v>0</v>
      </c>
      <c r="AF15" s="290">
        <f t="shared" si="7"/>
        <v>0</v>
      </c>
      <c r="AG15" s="290">
        <f t="shared" si="7"/>
        <v>0</v>
      </c>
      <c r="AH15" s="290">
        <f t="shared" si="7"/>
        <v>0</v>
      </c>
      <c r="AI15" s="290">
        <f t="shared" si="7"/>
        <v>0</v>
      </c>
      <c r="AJ15" s="290">
        <f t="shared" si="7"/>
        <v>0</v>
      </c>
      <c r="AK15" s="290">
        <f t="shared" si="7"/>
        <v>0</v>
      </c>
      <c r="AL15" s="290">
        <f t="shared" si="7"/>
        <v>0</v>
      </c>
      <c r="AM15" s="290">
        <f t="shared" si="7"/>
        <v>0</v>
      </c>
      <c r="AN15" s="290">
        <f t="shared" si="7"/>
        <v>0</v>
      </c>
      <c r="AO15" s="290">
        <f t="shared" si="2"/>
        <v>0</v>
      </c>
      <c r="AP15" s="290">
        <f t="shared" si="1"/>
        <v>0</v>
      </c>
      <c r="AQ15" s="290">
        <f t="shared" si="1"/>
        <v>0</v>
      </c>
      <c r="AR15" s="290">
        <f t="shared" si="1"/>
        <v>0</v>
      </c>
      <c r="AS15" s="271"/>
    </row>
    <row r="16" spans="1:45" s="272" customFormat="1" thickTop="1" thickBot="1">
      <c r="A16" s="282">
        <v>2</v>
      </c>
      <c r="B16" s="283" t="s">
        <v>156</v>
      </c>
      <c r="C16" s="283" t="s">
        <v>617</v>
      </c>
      <c r="D16" s="283" t="s">
        <v>277</v>
      </c>
      <c r="E16" s="283" t="s">
        <v>167</v>
      </c>
      <c r="F16" s="283"/>
      <c r="G16" s="283"/>
      <c r="H16" s="285" t="s">
        <v>653</v>
      </c>
      <c r="I16" s="286"/>
      <c r="J16" s="286"/>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6"/>
      <c r="AN16" s="286"/>
      <c r="AO16" s="286">
        <f t="shared" si="2"/>
        <v>0</v>
      </c>
      <c r="AP16" s="286">
        <f t="shared" si="1"/>
        <v>0</v>
      </c>
      <c r="AQ16" s="286">
        <f t="shared" si="1"/>
        <v>0</v>
      </c>
      <c r="AR16" s="286">
        <f t="shared" si="1"/>
        <v>0</v>
      </c>
      <c r="AS16" s="271"/>
    </row>
    <row r="17" spans="1:45" s="279" customFormat="1" thickTop="1" thickBot="1">
      <c r="A17" s="287">
        <v>2</v>
      </c>
      <c r="B17" s="288" t="s">
        <v>156</v>
      </c>
      <c r="C17" s="288" t="s">
        <v>617</v>
      </c>
      <c r="D17" s="288" t="s">
        <v>242</v>
      </c>
      <c r="E17" s="288"/>
      <c r="F17" s="288"/>
      <c r="G17" s="288"/>
      <c r="H17" s="289" t="s">
        <v>654</v>
      </c>
      <c r="I17" s="290">
        <f>SUM(I18:I19)</f>
        <v>947789176</v>
      </c>
      <c r="J17" s="290">
        <f t="shared" ref="J17:AN17" si="8">SUM(J18:J19)</f>
        <v>25113000</v>
      </c>
      <c r="K17" s="290">
        <f t="shared" si="8"/>
        <v>12131567</v>
      </c>
      <c r="L17" s="290">
        <f t="shared" si="8"/>
        <v>12124554</v>
      </c>
      <c r="M17" s="290">
        <f t="shared" si="8"/>
        <v>0</v>
      </c>
      <c r="N17" s="290">
        <f t="shared" si="8"/>
        <v>0</v>
      </c>
      <c r="O17" s="290">
        <f t="shared" si="8"/>
        <v>0</v>
      </c>
      <c r="P17" s="290">
        <f t="shared" si="8"/>
        <v>0</v>
      </c>
      <c r="Q17" s="290">
        <f t="shared" si="8"/>
        <v>0</v>
      </c>
      <c r="R17" s="290">
        <f t="shared" si="8"/>
        <v>0</v>
      </c>
      <c r="S17" s="290">
        <f t="shared" si="8"/>
        <v>0</v>
      </c>
      <c r="T17" s="290">
        <f t="shared" si="8"/>
        <v>0</v>
      </c>
      <c r="U17" s="290">
        <f t="shared" si="8"/>
        <v>0</v>
      </c>
      <c r="V17" s="290">
        <f t="shared" si="8"/>
        <v>0</v>
      </c>
      <c r="W17" s="290">
        <f t="shared" si="8"/>
        <v>0</v>
      </c>
      <c r="X17" s="290">
        <f t="shared" si="8"/>
        <v>0</v>
      </c>
      <c r="Y17" s="290">
        <f t="shared" si="8"/>
        <v>0</v>
      </c>
      <c r="Z17" s="290">
        <f t="shared" si="8"/>
        <v>0</v>
      </c>
      <c r="AA17" s="290">
        <f t="shared" si="8"/>
        <v>0</v>
      </c>
      <c r="AB17" s="290">
        <f t="shared" si="8"/>
        <v>0</v>
      </c>
      <c r="AC17" s="290">
        <f t="shared" si="8"/>
        <v>0</v>
      </c>
      <c r="AD17" s="290">
        <f t="shared" si="8"/>
        <v>0</v>
      </c>
      <c r="AE17" s="290">
        <f t="shared" si="8"/>
        <v>0</v>
      </c>
      <c r="AF17" s="290">
        <f t="shared" si="8"/>
        <v>0</v>
      </c>
      <c r="AG17" s="290">
        <f t="shared" si="8"/>
        <v>0</v>
      </c>
      <c r="AH17" s="290">
        <f t="shared" si="8"/>
        <v>0</v>
      </c>
      <c r="AI17" s="290">
        <f t="shared" si="8"/>
        <v>0</v>
      </c>
      <c r="AJ17" s="290">
        <f t="shared" si="8"/>
        <v>0</v>
      </c>
      <c r="AK17" s="290">
        <f t="shared" si="8"/>
        <v>0</v>
      </c>
      <c r="AL17" s="290">
        <f t="shared" si="8"/>
        <v>0</v>
      </c>
      <c r="AM17" s="290">
        <f t="shared" si="8"/>
        <v>0</v>
      </c>
      <c r="AN17" s="290">
        <f t="shared" si="8"/>
        <v>0</v>
      </c>
      <c r="AO17" s="290">
        <f t="shared" si="2"/>
        <v>947789176</v>
      </c>
      <c r="AP17" s="290">
        <f t="shared" si="1"/>
        <v>25113000</v>
      </c>
      <c r="AQ17" s="290">
        <f t="shared" si="1"/>
        <v>12131567</v>
      </c>
      <c r="AR17" s="290">
        <f t="shared" si="1"/>
        <v>12124554</v>
      </c>
      <c r="AS17" s="271"/>
    </row>
    <row r="18" spans="1:45" s="272" customFormat="1" thickTop="1" thickBot="1">
      <c r="A18" s="282">
        <v>2</v>
      </c>
      <c r="B18" s="283" t="s">
        <v>156</v>
      </c>
      <c r="C18" s="283" t="s">
        <v>617</v>
      </c>
      <c r="D18" s="283" t="s">
        <v>242</v>
      </c>
      <c r="E18" s="283" t="s">
        <v>158</v>
      </c>
      <c r="F18" s="283"/>
      <c r="G18" s="283"/>
      <c r="H18" s="285" t="s">
        <v>655</v>
      </c>
      <c r="I18" s="286">
        <v>947789176</v>
      </c>
      <c r="J18" s="286">
        <v>25113000</v>
      </c>
      <c r="K18" s="286">
        <v>12131567</v>
      </c>
      <c r="L18" s="286">
        <v>12124554</v>
      </c>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f t="shared" si="2"/>
        <v>947789176</v>
      </c>
      <c r="AP18" s="286">
        <f t="shared" si="1"/>
        <v>25113000</v>
      </c>
      <c r="AQ18" s="286">
        <f t="shared" si="1"/>
        <v>12131567</v>
      </c>
      <c r="AR18" s="286">
        <f t="shared" si="1"/>
        <v>12124554</v>
      </c>
      <c r="AS18" s="271"/>
    </row>
    <row r="19" spans="1:45" s="272" customFormat="1" thickTop="1" thickBot="1">
      <c r="A19" s="282">
        <v>2</v>
      </c>
      <c r="B19" s="283" t="s">
        <v>156</v>
      </c>
      <c r="C19" s="283" t="s">
        <v>617</v>
      </c>
      <c r="D19" s="283" t="s">
        <v>242</v>
      </c>
      <c r="E19" s="283" t="s">
        <v>167</v>
      </c>
      <c r="F19" s="283"/>
      <c r="G19" s="283"/>
      <c r="H19" s="285" t="s">
        <v>656</v>
      </c>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6"/>
      <c r="AJ19" s="286"/>
      <c r="AK19" s="286"/>
      <c r="AL19" s="286"/>
      <c r="AM19" s="286"/>
      <c r="AN19" s="286"/>
      <c r="AO19" s="286">
        <f t="shared" si="2"/>
        <v>0</v>
      </c>
      <c r="AP19" s="286">
        <f t="shared" si="1"/>
        <v>0</v>
      </c>
      <c r="AQ19" s="286">
        <f t="shared" si="1"/>
        <v>0</v>
      </c>
      <c r="AR19" s="286">
        <f t="shared" si="1"/>
        <v>0</v>
      </c>
      <c r="AS19" s="271"/>
    </row>
    <row r="20" spans="1:45" s="272" customFormat="1" thickTop="1" thickBot="1">
      <c r="A20" s="273">
        <v>2</v>
      </c>
      <c r="B20" s="268" t="s">
        <v>156</v>
      </c>
      <c r="C20" s="268" t="s">
        <v>618</v>
      </c>
      <c r="D20" s="268"/>
      <c r="E20" s="268"/>
      <c r="F20" s="268"/>
      <c r="G20" s="268"/>
      <c r="H20" s="269" t="s">
        <v>657</v>
      </c>
      <c r="I20" s="270">
        <f>SUM(I21:I24)</f>
        <v>0</v>
      </c>
      <c r="J20" s="270">
        <f t="shared" ref="J20:AN20" si="9">SUM(J21:J24)</f>
        <v>0</v>
      </c>
      <c r="K20" s="270">
        <f t="shared" si="9"/>
        <v>0</v>
      </c>
      <c r="L20" s="270">
        <f t="shared" si="9"/>
        <v>0</v>
      </c>
      <c r="M20" s="270">
        <f t="shared" si="9"/>
        <v>0</v>
      </c>
      <c r="N20" s="270">
        <f t="shared" si="9"/>
        <v>0</v>
      </c>
      <c r="O20" s="270">
        <f t="shared" si="9"/>
        <v>0</v>
      </c>
      <c r="P20" s="270">
        <f t="shared" si="9"/>
        <v>0</v>
      </c>
      <c r="Q20" s="270">
        <f t="shared" si="9"/>
        <v>0</v>
      </c>
      <c r="R20" s="270">
        <f t="shared" si="9"/>
        <v>0</v>
      </c>
      <c r="S20" s="270">
        <f t="shared" si="9"/>
        <v>0</v>
      </c>
      <c r="T20" s="270">
        <f t="shared" si="9"/>
        <v>0</v>
      </c>
      <c r="U20" s="270">
        <f t="shared" si="9"/>
        <v>0</v>
      </c>
      <c r="V20" s="270">
        <f t="shared" si="9"/>
        <v>0</v>
      </c>
      <c r="W20" s="270">
        <f t="shared" si="9"/>
        <v>0</v>
      </c>
      <c r="X20" s="270">
        <f t="shared" si="9"/>
        <v>0</v>
      </c>
      <c r="Y20" s="270">
        <f t="shared" si="9"/>
        <v>0</v>
      </c>
      <c r="Z20" s="270">
        <f t="shared" si="9"/>
        <v>0</v>
      </c>
      <c r="AA20" s="270">
        <f t="shared" si="9"/>
        <v>0</v>
      </c>
      <c r="AB20" s="270">
        <f t="shared" si="9"/>
        <v>0</v>
      </c>
      <c r="AC20" s="270">
        <f t="shared" si="9"/>
        <v>0</v>
      </c>
      <c r="AD20" s="270">
        <f t="shared" si="9"/>
        <v>0</v>
      </c>
      <c r="AE20" s="270">
        <f t="shared" si="9"/>
        <v>0</v>
      </c>
      <c r="AF20" s="270">
        <f t="shared" si="9"/>
        <v>0</v>
      </c>
      <c r="AG20" s="270">
        <f t="shared" si="9"/>
        <v>0</v>
      </c>
      <c r="AH20" s="270">
        <f t="shared" si="9"/>
        <v>0</v>
      </c>
      <c r="AI20" s="270">
        <f t="shared" si="9"/>
        <v>0</v>
      </c>
      <c r="AJ20" s="270">
        <f t="shared" si="9"/>
        <v>0</v>
      </c>
      <c r="AK20" s="270">
        <f t="shared" si="9"/>
        <v>0</v>
      </c>
      <c r="AL20" s="270">
        <f t="shared" si="9"/>
        <v>0</v>
      </c>
      <c r="AM20" s="270">
        <f t="shared" si="9"/>
        <v>0</v>
      </c>
      <c r="AN20" s="270">
        <f t="shared" si="9"/>
        <v>0</v>
      </c>
      <c r="AO20" s="270">
        <f t="shared" si="2"/>
        <v>0</v>
      </c>
      <c r="AP20" s="270">
        <f t="shared" si="2"/>
        <v>0</v>
      </c>
      <c r="AQ20" s="270">
        <f t="shared" si="2"/>
        <v>0</v>
      </c>
      <c r="AR20" s="270">
        <f t="shared" si="2"/>
        <v>0</v>
      </c>
      <c r="AS20" s="271"/>
    </row>
    <row r="21" spans="1:45" s="279" customFormat="1" thickTop="1" thickBot="1">
      <c r="A21" s="280">
        <v>2</v>
      </c>
      <c r="B21" s="276" t="s">
        <v>156</v>
      </c>
      <c r="C21" s="276" t="s">
        <v>618</v>
      </c>
      <c r="D21" s="276" t="s">
        <v>158</v>
      </c>
      <c r="E21" s="276"/>
      <c r="F21" s="276"/>
      <c r="G21" s="276"/>
      <c r="H21" s="277" t="s">
        <v>658</v>
      </c>
      <c r="I21" s="281"/>
      <c r="J21" s="281"/>
      <c r="K21" s="281"/>
      <c r="L21" s="281"/>
      <c r="M21" s="281"/>
      <c r="N21" s="281"/>
      <c r="O21" s="281"/>
      <c r="P21" s="281"/>
      <c r="Q21" s="281"/>
      <c r="R21" s="281"/>
      <c r="S21" s="281"/>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f t="shared" si="2"/>
        <v>0</v>
      </c>
      <c r="AP21" s="281">
        <f t="shared" si="2"/>
        <v>0</v>
      </c>
      <c r="AQ21" s="281">
        <f t="shared" si="2"/>
        <v>0</v>
      </c>
      <c r="AR21" s="281">
        <f t="shared" si="2"/>
        <v>0</v>
      </c>
      <c r="AS21" s="271"/>
    </row>
    <row r="22" spans="1:45" s="279" customFormat="1" thickTop="1" thickBot="1">
      <c r="A22" s="280">
        <v>2</v>
      </c>
      <c r="B22" s="276" t="s">
        <v>156</v>
      </c>
      <c r="C22" s="276" t="s">
        <v>618</v>
      </c>
      <c r="D22" s="276" t="s">
        <v>167</v>
      </c>
      <c r="E22" s="276"/>
      <c r="F22" s="276"/>
      <c r="G22" s="276"/>
      <c r="H22" s="277" t="s">
        <v>659</v>
      </c>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f t="shared" si="2"/>
        <v>0</v>
      </c>
      <c r="AP22" s="281">
        <f t="shared" si="2"/>
        <v>0</v>
      </c>
      <c r="AQ22" s="281">
        <f t="shared" si="2"/>
        <v>0</v>
      </c>
      <c r="AR22" s="281">
        <f t="shared" si="2"/>
        <v>0</v>
      </c>
      <c r="AS22" s="271"/>
    </row>
    <row r="23" spans="1:45" s="279" customFormat="1" thickTop="1" thickBot="1">
      <c r="A23" s="280">
        <v>2</v>
      </c>
      <c r="B23" s="276" t="s">
        <v>156</v>
      </c>
      <c r="C23" s="276" t="s">
        <v>618</v>
      </c>
      <c r="D23" s="276" t="s">
        <v>228</v>
      </c>
      <c r="E23" s="276"/>
      <c r="F23" s="276"/>
      <c r="G23" s="276"/>
      <c r="H23" s="277" t="s">
        <v>660</v>
      </c>
      <c r="I23" s="281"/>
      <c r="J23" s="281"/>
      <c r="K23" s="281"/>
      <c r="L23" s="281"/>
      <c r="M23" s="281"/>
      <c r="N23" s="281"/>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f t="shared" si="2"/>
        <v>0</v>
      </c>
      <c r="AP23" s="281">
        <f t="shared" si="2"/>
        <v>0</v>
      </c>
      <c r="AQ23" s="281">
        <f t="shared" si="2"/>
        <v>0</v>
      </c>
      <c r="AR23" s="281">
        <f t="shared" si="2"/>
        <v>0</v>
      </c>
      <c r="AS23" s="271"/>
    </row>
    <row r="24" spans="1:45" s="279" customFormat="1" thickTop="1" thickBot="1">
      <c r="A24" s="280">
        <v>2</v>
      </c>
      <c r="B24" s="276" t="s">
        <v>156</v>
      </c>
      <c r="C24" s="276" t="s">
        <v>618</v>
      </c>
      <c r="D24" s="276" t="s">
        <v>235</v>
      </c>
      <c r="E24" s="276"/>
      <c r="F24" s="276"/>
      <c r="G24" s="276"/>
      <c r="H24" s="277" t="s">
        <v>661</v>
      </c>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f t="shared" si="2"/>
        <v>0</v>
      </c>
      <c r="AP24" s="281">
        <f t="shared" si="2"/>
        <v>0</v>
      </c>
      <c r="AQ24" s="281">
        <f t="shared" si="2"/>
        <v>0</v>
      </c>
      <c r="AR24" s="281">
        <f t="shared" si="2"/>
        <v>0</v>
      </c>
      <c r="AS24" s="271"/>
    </row>
    <row r="25" spans="1:45" s="272" customFormat="1" thickTop="1" thickBot="1">
      <c r="A25" s="273">
        <v>2</v>
      </c>
      <c r="B25" s="268" t="s">
        <v>156</v>
      </c>
      <c r="C25" s="268" t="s">
        <v>662</v>
      </c>
      <c r="D25" s="268"/>
      <c r="E25" s="268"/>
      <c r="F25" s="268"/>
      <c r="G25" s="268"/>
      <c r="H25" s="269" t="s">
        <v>663</v>
      </c>
      <c r="I25" s="270">
        <f>SUM(I26:I27)</f>
        <v>0</v>
      </c>
      <c r="J25" s="270">
        <f t="shared" ref="J25:AN25" si="10">SUM(J26:J27)</f>
        <v>0</v>
      </c>
      <c r="K25" s="270">
        <f t="shared" si="10"/>
        <v>0</v>
      </c>
      <c r="L25" s="270">
        <f t="shared" si="10"/>
        <v>0</v>
      </c>
      <c r="M25" s="270">
        <f t="shared" si="10"/>
        <v>0</v>
      </c>
      <c r="N25" s="270">
        <f t="shared" si="10"/>
        <v>0</v>
      </c>
      <c r="O25" s="270">
        <f t="shared" si="10"/>
        <v>0</v>
      </c>
      <c r="P25" s="270">
        <f t="shared" si="10"/>
        <v>0</v>
      </c>
      <c r="Q25" s="270">
        <f t="shared" si="10"/>
        <v>0</v>
      </c>
      <c r="R25" s="270">
        <f t="shared" si="10"/>
        <v>0</v>
      </c>
      <c r="S25" s="270">
        <f t="shared" si="10"/>
        <v>0</v>
      </c>
      <c r="T25" s="270">
        <f t="shared" si="10"/>
        <v>0</v>
      </c>
      <c r="U25" s="270">
        <f t="shared" si="10"/>
        <v>0</v>
      </c>
      <c r="V25" s="270">
        <f t="shared" si="10"/>
        <v>0</v>
      </c>
      <c r="W25" s="270">
        <f t="shared" si="10"/>
        <v>0</v>
      </c>
      <c r="X25" s="270">
        <f t="shared" si="10"/>
        <v>0</v>
      </c>
      <c r="Y25" s="270">
        <f t="shared" si="10"/>
        <v>0</v>
      </c>
      <c r="Z25" s="270">
        <f t="shared" si="10"/>
        <v>0</v>
      </c>
      <c r="AA25" s="270">
        <f t="shared" si="10"/>
        <v>0</v>
      </c>
      <c r="AB25" s="270">
        <f t="shared" si="10"/>
        <v>0</v>
      </c>
      <c r="AC25" s="270">
        <f t="shared" si="10"/>
        <v>0</v>
      </c>
      <c r="AD25" s="270">
        <f t="shared" si="10"/>
        <v>0</v>
      </c>
      <c r="AE25" s="270">
        <f t="shared" si="10"/>
        <v>0</v>
      </c>
      <c r="AF25" s="270">
        <f t="shared" si="10"/>
        <v>0</v>
      </c>
      <c r="AG25" s="270">
        <f t="shared" si="10"/>
        <v>0</v>
      </c>
      <c r="AH25" s="270">
        <f t="shared" si="10"/>
        <v>0</v>
      </c>
      <c r="AI25" s="270">
        <f t="shared" si="10"/>
        <v>0</v>
      </c>
      <c r="AJ25" s="270">
        <f t="shared" si="10"/>
        <v>0</v>
      </c>
      <c r="AK25" s="270">
        <f t="shared" si="10"/>
        <v>0</v>
      </c>
      <c r="AL25" s="270">
        <f t="shared" si="10"/>
        <v>0</v>
      </c>
      <c r="AM25" s="270">
        <f t="shared" si="10"/>
        <v>0</v>
      </c>
      <c r="AN25" s="270">
        <f t="shared" si="10"/>
        <v>0</v>
      </c>
      <c r="AO25" s="270">
        <f t="shared" si="2"/>
        <v>0</v>
      </c>
      <c r="AP25" s="270">
        <f t="shared" si="2"/>
        <v>0</v>
      </c>
      <c r="AQ25" s="270">
        <f t="shared" si="2"/>
        <v>0</v>
      </c>
      <c r="AR25" s="270">
        <f t="shared" si="2"/>
        <v>0</v>
      </c>
      <c r="AS25" s="271"/>
    </row>
    <row r="26" spans="1:45" s="279" customFormat="1" thickTop="1" thickBot="1">
      <c r="A26" s="280">
        <v>2</v>
      </c>
      <c r="B26" s="276" t="s">
        <v>156</v>
      </c>
      <c r="C26" s="276" t="s">
        <v>662</v>
      </c>
      <c r="D26" s="276" t="s">
        <v>158</v>
      </c>
      <c r="E26" s="276"/>
      <c r="F26" s="276"/>
      <c r="G26" s="276"/>
      <c r="H26" s="277" t="s">
        <v>664</v>
      </c>
      <c r="I26" s="281"/>
      <c r="J26" s="281"/>
      <c r="K26" s="281"/>
      <c r="L26" s="281"/>
      <c r="M26" s="281"/>
      <c r="N26" s="281"/>
      <c r="O26" s="281"/>
      <c r="P26" s="281"/>
      <c r="Q26" s="281"/>
      <c r="R26" s="281"/>
      <c r="S26" s="281"/>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f t="shared" si="2"/>
        <v>0</v>
      </c>
      <c r="AP26" s="281">
        <f t="shared" si="2"/>
        <v>0</v>
      </c>
      <c r="AQ26" s="281">
        <f t="shared" si="2"/>
        <v>0</v>
      </c>
      <c r="AR26" s="281">
        <f t="shared" si="2"/>
        <v>0</v>
      </c>
      <c r="AS26" s="271"/>
    </row>
    <row r="27" spans="1:45" s="279" customFormat="1" thickTop="1" thickBot="1">
      <c r="A27" s="280">
        <v>2</v>
      </c>
      <c r="B27" s="276" t="s">
        <v>156</v>
      </c>
      <c r="C27" s="276" t="s">
        <v>662</v>
      </c>
      <c r="D27" s="276" t="s">
        <v>167</v>
      </c>
      <c r="E27" s="276"/>
      <c r="F27" s="276"/>
      <c r="G27" s="276"/>
      <c r="H27" s="277" t="s">
        <v>665</v>
      </c>
      <c r="I27" s="281"/>
      <c r="J27" s="281"/>
      <c r="K27" s="281"/>
      <c r="L27" s="281"/>
      <c r="M27" s="281"/>
      <c r="N27" s="281"/>
      <c r="O27" s="281"/>
      <c r="P27" s="281"/>
      <c r="Q27" s="281"/>
      <c r="R27" s="281"/>
      <c r="S27" s="281"/>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f t="shared" si="2"/>
        <v>0</v>
      </c>
      <c r="AP27" s="281">
        <f t="shared" si="2"/>
        <v>0</v>
      </c>
      <c r="AQ27" s="281">
        <f t="shared" si="2"/>
        <v>0</v>
      </c>
      <c r="AR27" s="281">
        <f t="shared" si="2"/>
        <v>0</v>
      </c>
      <c r="AS27" s="271"/>
    </row>
    <row r="28" spans="1:45" s="272" customFormat="1" thickTop="1" thickBot="1">
      <c r="A28" s="273">
        <v>2</v>
      </c>
      <c r="B28" s="268" t="s">
        <v>156</v>
      </c>
      <c r="C28" s="268" t="s">
        <v>666</v>
      </c>
      <c r="D28" s="268"/>
      <c r="E28" s="268"/>
      <c r="F28" s="268"/>
      <c r="G28" s="268"/>
      <c r="H28" s="269" t="s">
        <v>667</v>
      </c>
      <c r="I28" s="270">
        <f>SUM(I29:I30)</f>
        <v>0</v>
      </c>
      <c r="J28" s="270">
        <f t="shared" ref="J28:AN28" si="11">SUM(J29:J30)</f>
        <v>0</v>
      </c>
      <c r="K28" s="270">
        <f t="shared" si="11"/>
        <v>0</v>
      </c>
      <c r="L28" s="270">
        <f t="shared" si="11"/>
        <v>0</v>
      </c>
      <c r="M28" s="270">
        <f t="shared" si="11"/>
        <v>0</v>
      </c>
      <c r="N28" s="270">
        <f t="shared" si="11"/>
        <v>0</v>
      </c>
      <c r="O28" s="270">
        <f t="shared" si="11"/>
        <v>0</v>
      </c>
      <c r="P28" s="270">
        <f t="shared" si="11"/>
        <v>0</v>
      </c>
      <c r="Q28" s="270">
        <f t="shared" si="11"/>
        <v>0</v>
      </c>
      <c r="R28" s="270">
        <f t="shared" si="11"/>
        <v>0</v>
      </c>
      <c r="S28" s="270">
        <f t="shared" si="11"/>
        <v>0</v>
      </c>
      <c r="T28" s="270">
        <f t="shared" si="11"/>
        <v>0</v>
      </c>
      <c r="U28" s="270">
        <f t="shared" si="11"/>
        <v>0</v>
      </c>
      <c r="V28" s="270">
        <f t="shared" si="11"/>
        <v>0</v>
      </c>
      <c r="W28" s="270">
        <f t="shared" si="11"/>
        <v>0</v>
      </c>
      <c r="X28" s="270">
        <f t="shared" si="11"/>
        <v>0</v>
      </c>
      <c r="Y28" s="270">
        <f t="shared" si="11"/>
        <v>0</v>
      </c>
      <c r="Z28" s="270">
        <f t="shared" si="11"/>
        <v>0</v>
      </c>
      <c r="AA28" s="270">
        <f t="shared" si="11"/>
        <v>0</v>
      </c>
      <c r="AB28" s="270">
        <f t="shared" si="11"/>
        <v>0</v>
      </c>
      <c r="AC28" s="270">
        <f t="shared" si="11"/>
        <v>0</v>
      </c>
      <c r="AD28" s="270">
        <f t="shared" si="11"/>
        <v>0</v>
      </c>
      <c r="AE28" s="270">
        <f t="shared" si="11"/>
        <v>0</v>
      </c>
      <c r="AF28" s="270">
        <f t="shared" si="11"/>
        <v>0</v>
      </c>
      <c r="AG28" s="270">
        <f t="shared" si="11"/>
        <v>0</v>
      </c>
      <c r="AH28" s="270">
        <f t="shared" si="11"/>
        <v>0</v>
      </c>
      <c r="AI28" s="270">
        <f t="shared" si="11"/>
        <v>0</v>
      </c>
      <c r="AJ28" s="270">
        <f t="shared" si="11"/>
        <v>0</v>
      </c>
      <c r="AK28" s="270">
        <f t="shared" si="11"/>
        <v>0</v>
      </c>
      <c r="AL28" s="270">
        <f t="shared" si="11"/>
        <v>0</v>
      </c>
      <c r="AM28" s="270">
        <f t="shared" si="11"/>
        <v>0</v>
      </c>
      <c r="AN28" s="270">
        <f t="shared" si="11"/>
        <v>0</v>
      </c>
      <c r="AO28" s="270">
        <f t="shared" si="2"/>
        <v>0</v>
      </c>
      <c r="AP28" s="270">
        <f t="shared" si="2"/>
        <v>0</v>
      </c>
      <c r="AQ28" s="270">
        <f t="shared" si="2"/>
        <v>0</v>
      </c>
      <c r="AR28" s="270">
        <f t="shared" si="2"/>
        <v>0</v>
      </c>
      <c r="AS28" s="271"/>
    </row>
    <row r="29" spans="1:45" s="279" customFormat="1" thickTop="1" thickBot="1">
      <c r="A29" s="280">
        <v>2</v>
      </c>
      <c r="B29" s="276" t="s">
        <v>156</v>
      </c>
      <c r="C29" s="276" t="s">
        <v>666</v>
      </c>
      <c r="D29" s="276" t="s">
        <v>158</v>
      </c>
      <c r="E29" s="276"/>
      <c r="F29" s="276"/>
      <c r="G29" s="276"/>
      <c r="H29" s="277" t="s">
        <v>668</v>
      </c>
      <c r="I29" s="281"/>
      <c r="J29" s="281"/>
      <c r="K29" s="281"/>
      <c r="L29" s="281"/>
      <c r="M29" s="281"/>
      <c r="N29" s="281"/>
      <c r="O29" s="281"/>
      <c r="P29" s="281"/>
      <c r="Q29" s="281"/>
      <c r="R29" s="281"/>
      <c r="S29" s="281"/>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f t="shared" si="2"/>
        <v>0</v>
      </c>
      <c r="AP29" s="281">
        <f t="shared" si="2"/>
        <v>0</v>
      </c>
      <c r="AQ29" s="281">
        <f t="shared" si="2"/>
        <v>0</v>
      </c>
      <c r="AR29" s="281">
        <f t="shared" si="2"/>
        <v>0</v>
      </c>
      <c r="AS29" s="271"/>
    </row>
    <row r="30" spans="1:45" s="279" customFormat="1" thickTop="1" thickBot="1">
      <c r="A30" s="280">
        <v>2</v>
      </c>
      <c r="B30" s="276" t="s">
        <v>156</v>
      </c>
      <c r="C30" s="276" t="s">
        <v>666</v>
      </c>
      <c r="D30" s="276" t="s">
        <v>167</v>
      </c>
      <c r="E30" s="276"/>
      <c r="F30" s="276"/>
      <c r="G30" s="276"/>
      <c r="H30" s="277" t="s">
        <v>669</v>
      </c>
      <c r="I30" s="281"/>
      <c r="J30" s="281"/>
      <c r="K30" s="281"/>
      <c r="L30" s="281"/>
      <c r="M30" s="281"/>
      <c r="N30" s="281"/>
      <c r="O30" s="281"/>
      <c r="P30" s="281"/>
      <c r="Q30" s="281"/>
      <c r="R30" s="281"/>
      <c r="S30" s="281"/>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f t="shared" si="2"/>
        <v>0</v>
      </c>
      <c r="AP30" s="281">
        <f t="shared" si="2"/>
        <v>0</v>
      </c>
      <c r="AQ30" s="281">
        <f t="shared" si="2"/>
        <v>0</v>
      </c>
      <c r="AR30" s="281">
        <f t="shared" si="2"/>
        <v>0</v>
      </c>
      <c r="AS30" s="271"/>
    </row>
    <row r="31" spans="1:45" s="272" customFormat="1" thickTop="1" thickBot="1">
      <c r="A31" s="273">
        <v>2</v>
      </c>
      <c r="B31" s="268" t="s">
        <v>156</v>
      </c>
      <c r="C31" s="268" t="s">
        <v>670</v>
      </c>
      <c r="D31" s="268"/>
      <c r="E31" s="268"/>
      <c r="F31" s="268"/>
      <c r="G31" s="268"/>
      <c r="H31" s="269" t="s">
        <v>671</v>
      </c>
      <c r="I31" s="270">
        <f>SUM(I32:I33)</f>
        <v>0</v>
      </c>
      <c r="J31" s="270">
        <f t="shared" ref="J31:AN31" si="12">SUM(J32:J33)</f>
        <v>0</v>
      </c>
      <c r="K31" s="270">
        <f t="shared" si="12"/>
        <v>0</v>
      </c>
      <c r="L31" s="270">
        <f t="shared" si="12"/>
        <v>0</v>
      </c>
      <c r="M31" s="270">
        <f t="shared" si="12"/>
        <v>0</v>
      </c>
      <c r="N31" s="270">
        <f t="shared" si="12"/>
        <v>0</v>
      </c>
      <c r="O31" s="270">
        <f t="shared" si="12"/>
        <v>0</v>
      </c>
      <c r="P31" s="270">
        <f t="shared" si="12"/>
        <v>0</v>
      </c>
      <c r="Q31" s="270">
        <f t="shared" si="12"/>
        <v>0</v>
      </c>
      <c r="R31" s="270">
        <f t="shared" si="12"/>
        <v>0</v>
      </c>
      <c r="S31" s="270">
        <f t="shared" si="12"/>
        <v>0</v>
      </c>
      <c r="T31" s="270">
        <f t="shared" si="12"/>
        <v>0</v>
      </c>
      <c r="U31" s="270">
        <f t="shared" si="12"/>
        <v>0</v>
      </c>
      <c r="V31" s="270">
        <f t="shared" si="12"/>
        <v>0</v>
      </c>
      <c r="W31" s="270">
        <f t="shared" si="12"/>
        <v>0</v>
      </c>
      <c r="X31" s="270">
        <f t="shared" si="12"/>
        <v>0</v>
      </c>
      <c r="Y31" s="270">
        <f t="shared" si="12"/>
        <v>0</v>
      </c>
      <c r="Z31" s="270">
        <f t="shared" si="12"/>
        <v>0</v>
      </c>
      <c r="AA31" s="270">
        <f t="shared" si="12"/>
        <v>0</v>
      </c>
      <c r="AB31" s="270">
        <f t="shared" si="12"/>
        <v>0</v>
      </c>
      <c r="AC31" s="270">
        <f t="shared" si="12"/>
        <v>0</v>
      </c>
      <c r="AD31" s="270">
        <f t="shared" si="12"/>
        <v>0</v>
      </c>
      <c r="AE31" s="270">
        <f t="shared" si="12"/>
        <v>0</v>
      </c>
      <c r="AF31" s="270">
        <f t="shared" si="12"/>
        <v>0</v>
      </c>
      <c r="AG31" s="270">
        <f t="shared" si="12"/>
        <v>0</v>
      </c>
      <c r="AH31" s="270">
        <f t="shared" si="12"/>
        <v>0</v>
      </c>
      <c r="AI31" s="270">
        <f t="shared" si="12"/>
        <v>0</v>
      </c>
      <c r="AJ31" s="270">
        <f t="shared" si="12"/>
        <v>0</v>
      </c>
      <c r="AK31" s="270">
        <f t="shared" si="12"/>
        <v>0</v>
      </c>
      <c r="AL31" s="270">
        <f t="shared" si="12"/>
        <v>0</v>
      </c>
      <c r="AM31" s="270">
        <f t="shared" si="12"/>
        <v>0</v>
      </c>
      <c r="AN31" s="270">
        <f t="shared" si="12"/>
        <v>0</v>
      </c>
      <c r="AO31" s="270">
        <f t="shared" si="2"/>
        <v>0</v>
      </c>
      <c r="AP31" s="270">
        <f t="shared" si="2"/>
        <v>0</v>
      </c>
      <c r="AQ31" s="270">
        <f t="shared" si="2"/>
        <v>0</v>
      </c>
      <c r="AR31" s="270">
        <f t="shared" si="2"/>
        <v>0</v>
      </c>
      <c r="AS31" s="271"/>
    </row>
    <row r="32" spans="1:45" s="279" customFormat="1" thickTop="1" thickBot="1">
      <c r="A32" s="280">
        <v>2</v>
      </c>
      <c r="B32" s="276" t="s">
        <v>156</v>
      </c>
      <c r="C32" s="276" t="s">
        <v>670</v>
      </c>
      <c r="D32" s="276" t="s">
        <v>158</v>
      </c>
      <c r="E32" s="276"/>
      <c r="F32" s="276"/>
      <c r="G32" s="276"/>
      <c r="H32" s="277" t="s">
        <v>672</v>
      </c>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f t="shared" si="2"/>
        <v>0</v>
      </c>
      <c r="AP32" s="281">
        <f t="shared" si="2"/>
        <v>0</v>
      </c>
      <c r="AQ32" s="281">
        <f t="shared" si="2"/>
        <v>0</v>
      </c>
      <c r="AR32" s="281">
        <f t="shared" si="2"/>
        <v>0</v>
      </c>
      <c r="AS32" s="271"/>
    </row>
    <row r="33" spans="1:45" s="279" customFormat="1" thickTop="1" thickBot="1">
      <c r="A33" s="280">
        <v>2</v>
      </c>
      <c r="B33" s="276" t="s">
        <v>156</v>
      </c>
      <c r="C33" s="276" t="s">
        <v>670</v>
      </c>
      <c r="D33" s="276" t="s">
        <v>167</v>
      </c>
      <c r="E33" s="276"/>
      <c r="F33" s="276"/>
      <c r="G33" s="276"/>
      <c r="H33" s="277" t="s">
        <v>673</v>
      </c>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f t="shared" si="2"/>
        <v>0</v>
      </c>
      <c r="AP33" s="281">
        <f t="shared" si="2"/>
        <v>0</v>
      </c>
      <c r="AQ33" s="281">
        <f t="shared" si="2"/>
        <v>0</v>
      </c>
      <c r="AR33" s="281">
        <f t="shared" si="2"/>
        <v>0</v>
      </c>
      <c r="AS33" s="271"/>
    </row>
    <row r="34" spans="1:45" s="272" customFormat="1" thickTop="1" thickBot="1">
      <c r="A34" s="273">
        <v>2</v>
      </c>
      <c r="B34" s="268" t="s">
        <v>156</v>
      </c>
      <c r="C34" s="268" t="s">
        <v>674</v>
      </c>
      <c r="D34" s="268"/>
      <c r="E34" s="268"/>
      <c r="F34" s="268"/>
      <c r="G34" s="268"/>
      <c r="H34" s="269" t="s">
        <v>675</v>
      </c>
      <c r="I34" s="270">
        <f>SUM(I35:I38)+I40</f>
        <v>7389454186</v>
      </c>
      <c r="J34" s="270">
        <f t="shared" ref="J34:AN34" si="13">SUM(J35:J38)+J40</f>
        <v>3989712842</v>
      </c>
      <c r="K34" s="270">
        <f t="shared" si="13"/>
        <v>3987195956</v>
      </c>
      <c r="L34" s="270">
        <f t="shared" si="13"/>
        <v>3977540988</v>
      </c>
      <c r="M34" s="270">
        <f t="shared" si="13"/>
        <v>17000000</v>
      </c>
      <c r="N34" s="270">
        <f t="shared" si="13"/>
        <v>2000000</v>
      </c>
      <c r="O34" s="270">
        <f t="shared" si="13"/>
        <v>2000000</v>
      </c>
      <c r="P34" s="270">
        <f t="shared" si="13"/>
        <v>2000000</v>
      </c>
      <c r="Q34" s="270">
        <f t="shared" si="13"/>
        <v>0</v>
      </c>
      <c r="R34" s="270">
        <f t="shared" si="13"/>
        <v>0</v>
      </c>
      <c r="S34" s="270">
        <f t="shared" si="13"/>
        <v>0</v>
      </c>
      <c r="T34" s="270">
        <f t="shared" si="13"/>
        <v>0</v>
      </c>
      <c r="U34" s="270">
        <f t="shared" si="13"/>
        <v>0</v>
      </c>
      <c r="V34" s="270">
        <f t="shared" si="13"/>
        <v>0</v>
      </c>
      <c r="W34" s="270">
        <f t="shared" si="13"/>
        <v>0</v>
      </c>
      <c r="X34" s="270">
        <f t="shared" si="13"/>
        <v>0</v>
      </c>
      <c r="Y34" s="270">
        <f t="shared" si="13"/>
        <v>0</v>
      </c>
      <c r="Z34" s="270">
        <f t="shared" si="13"/>
        <v>0</v>
      </c>
      <c r="AA34" s="270">
        <f t="shared" si="13"/>
        <v>0</v>
      </c>
      <c r="AB34" s="270">
        <f t="shared" si="13"/>
        <v>0</v>
      </c>
      <c r="AC34" s="270">
        <f t="shared" si="13"/>
        <v>0</v>
      </c>
      <c r="AD34" s="270">
        <f t="shared" si="13"/>
        <v>0</v>
      </c>
      <c r="AE34" s="270">
        <f t="shared" si="13"/>
        <v>0</v>
      </c>
      <c r="AF34" s="270">
        <f t="shared" si="13"/>
        <v>0</v>
      </c>
      <c r="AG34" s="270">
        <f t="shared" si="13"/>
        <v>0</v>
      </c>
      <c r="AH34" s="270">
        <f t="shared" si="13"/>
        <v>0</v>
      </c>
      <c r="AI34" s="270">
        <f t="shared" si="13"/>
        <v>0</v>
      </c>
      <c r="AJ34" s="270">
        <f t="shared" si="13"/>
        <v>0</v>
      </c>
      <c r="AK34" s="270">
        <f t="shared" si="13"/>
        <v>0</v>
      </c>
      <c r="AL34" s="270">
        <f t="shared" si="13"/>
        <v>0</v>
      </c>
      <c r="AM34" s="270">
        <f t="shared" si="13"/>
        <v>0</v>
      </c>
      <c r="AN34" s="270">
        <f t="shared" si="13"/>
        <v>0</v>
      </c>
      <c r="AO34" s="270">
        <f t="shared" si="2"/>
        <v>7406454186</v>
      </c>
      <c r="AP34" s="270">
        <f t="shared" si="2"/>
        <v>3991712842</v>
      </c>
      <c r="AQ34" s="270">
        <f t="shared" si="2"/>
        <v>3989195956</v>
      </c>
      <c r="AR34" s="270">
        <f t="shared" si="2"/>
        <v>3979540988</v>
      </c>
      <c r="AS34" s="271"/>
    </row>
    <row r="35" spans="1:45" s="279" customFormat="1" thickTop="1" thickBot="1">
      <c r="A35" s="280">
        <v>2</v>
      </c>
      <c r="B35" s="276" t="s">
        <v>156</v>
      </c>
      <c r="C35" s="276" t="s">
        <v>674</v>
      </c>
      <c r="D35" s="276" t="s">
        <v>158</v>
      </c>
      <c r="E35" s="276"/>
      <c r="F35" s="276"/>
      <c r="G35" s="276"/>
      <c r="H35" s="277" t="s">
        <v>676</v>
      </c>
      <c r="I35" s="281">
        <v>431410117</v>
      </c>
      <c r="J35" s="281">
        <v>287224630</v>
      </c>
      <c r="K35" s="281">
        <v>287224630</v>
      </c>
      <c r="L35" s="281">
        <v>286099738</v>
      </c>
      <c r="M35" s="281">
        <v>2000000</v>
      </c>
      <c r="N35" s="281">
        <v>2000000</v>
      </c>
      <c r="O35" s="281">
        <v>2000000</v>
      </c>
      <c r="P35" s="281">
        <v>2000000</v>
      </c>
      <c r="Q35" s="281"/>
      <c r="R35" s="281"/>
      <c r="S35" s="281"/>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f t="shared" si="2"/>
        <v>433410117</v>
      </c>
      <c r="AP35" s="281">
        <f t="shared" si="2"/>
        <v>289224630</v>
      </c>
      <c r="AQ35" s="281">
        <f t="shared" si="2"/>
        <v>289224630</v>
      </c>
      <c r="AR35" s="281">
        <f t="shared" si="2"/>
        <v>288099738</v>
      </c>
      <c r="AS35" s="271"/>
    </row>
    <row r="36" spans="1:45" s="279" customFormat="1" thickTop="1" thickBot="1">
      <c r="A36" s="280">
        <v>2</v>
      </c>
      <c r="B36" s="276" t="s">
        <v>156</v>
      </c>
      <c r="C36" s="276" t="s">
        <v>674</v>
      </c>
      <c r="D36" s="276" t="s">
        <v>167</v>
      </c>
      <c r="E36" s="276"/>
      <c r="F36" s="276"/>
      <c r="G36" s="276"/>
      <c r="H36" s="277" t="s">
        <v>677</v>
      </c>
      <c r="I36" s="281"/>
      <c r="J36" s="281"/>
      <c r="K36" s="281"/>
      <c r="L36" s="281"/>
      <c r="M36" s="281"/>
      <c r="N36" s="281"/>
      <c r="O36" s="281"/>
      <c r="P36" s="281"/>
      <c r="Q36" s="281"/>
      <c r="R36" s="281"/>
      <c r="S36" s="281"/>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f t="shared" si="2"/>
        <v>0</v>
      </c>
      <c r="AP36" s="281">
        <f t="shared" si="2"/>
        <v>0</v>
      </c>
      <c r="AQ36" s="281">
        <f t="shared" si="2"/>
        <v>0</v>
      </c>
      <c r="AR36" s="281">
        <f t="shared" si="2"/>
        <v>0</v>
      </c>
      <c r="AS36" s="271"/>
    </row>
    <row r="37" spans="1:45" s="279" customFormat="1" thickTop="1" thickBot="1">
      <c r="A37" s="280">
        <v>2</v>
      </c>
      <c r="B37" s="276" t="s">
        <v>156</v>
      </c>
      <c r="C37" s="276" t="s">
        <v>674</v>
      </c>
      <c r="D37" s="276" t="s">
        <v>228</v>
      </c>
      <c r="E37" s="276"/>
      <c r="F37" s="276"/>
      <c r="G37" s="276"/>
      <c r="H37" s="277" t="s">
        <v>678</v>
      </c>
      <c r="I37" s="281"/>
      <c r="J37" s="281"/>
      <c r="K37" s="281"/>
      <c r="L37" s="281"/>
      <c r="M37" s="281"/>
      <c r="N37" s="281"/>
      <c r="O37" s="281"/>
      <c r="P37" s="281"/>
      <c r="Q37" s="281"/>
      <c r="R37" s="281"/>
      <c r="S37" s="281"/>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f t="shared" si="2"/>
        <v>0</v>
      </c>
      <c r="AP37" s="281">
        <f t="shared" si="2"/>
        <v>0</v>
      </c>
      <c r="AQ37" s="281">
        <f t="shared" si="2"/>
        <v>0</v>
      </c>
      <c r="AR37" s="281">
        <f t="shared" si="2"/>
        <v>0</v>
      </c>
      <c r="AS37" s="271"/>
    </row>
    <row r="38" spans="1:45" s="279" customFormat="1" thickTop="1" thickBot="1">
      <c r="A38" s="280">
        <v>2</v>
      </c>
      <c r="B38" s="276" t="s">
        <v>156</v>
      </c>
      <c r="C38" s="276" t="s">
        <v>674</v>
      </c>
      <c r="D38" s="276" t="s">
        <v>235</v>
      </c>
      <c r="E38" s="276"/>
      <c r="F38" s="276"/>
      <c r="G38" s="276"/>
      <c r="H38" s="277" t="s">
        <v>679</v>
      </c>
      <c r="I38" s="281">
        <f>I39</f>
        <v>6958044069</v>
      </c>
      <c r="J38" s="281">
        <f t="shared" ref="J38:AN38" si="14">J39</f>
        <v>3702488212</v>
      </c>
      <c r="K38" s="281">
        <f t="shared" si="14"/>
        <v>3699971326</v>
      </c>
      <c r="L38" s="281">
        <f t="shared" si="14"/>
        <v>3691441250</v>
      </c>
      <c r="M38" s="281">
        <f t="shared" si="14"/>
        <v>15000000</v>
      </c>
      <c r="N38" s="281">
        <f t="shared" si="14"/>
        <v>0</v>
      </c>
      <c r="O38" s="281">
        <f t="shared" si="14"/>
        <v>0</v>
      </c>
      <c r="P38" s="281">
        <f t="shared" si="14"/>
        <v>0</v>
      </c>
      <c r="Q38" s="281">
        <f t="shared" si="14"/>
        <v>0</v>
      </c>
      <c r="R38" s="281">
        <f t="shared" si="14"/>
        <v>0</v>
      </c>
      <c r="S38" s="281">
        <f t="shared" si="14"/>
        <v>0</v>
      </c>
      <c r="T38" s="281">
        <f t="shared" si="14"/>
        <v>0</v>
      </c>
      <c r="U38" s="281">
        <f t="shared" si="14"/>
        <v>0</v>
      </c>
      <c r="V38" s="281">
        <f t="shared" si="14"/>
        <v>0</v>
      </c>
      <c r="W38" s="281">
        <f t="shared" si="14"/>
        <v>0</v>
      </c>
      <c r="X38" s="281">
        <f t="shared" si="14"/>
        <v>0</v>
      </c>
      <c r="Y38" s="281">
        <f t="shared" si="14"/>
        <v>0</v>
      </c>
      <c r="Z38" s="281">
        <f t="shared" si="14"/>
        <v>0</v>
      </c>
      <c r="AA38" s="281">
        <f t="shared" si="14"/>
        <v>0</v>
      </c>
      <c r="AB38" s="281">
        <f t="shared" si="14"/>
        <v>0</v>
      </c>
      <c r="AC38" s="281">
        <f t="shared" si="14"/>
        <v>0</v>
      </c>
      <c r="AD38" s="281">
        <f t="shared" si="14"/>
        <v>0</v>
      </c>
      <c r="AE38" s="281">
        <f t="shared" si="14"/>
        <v>0</v>
      </c>
      <c r="AF38" s="281">
        <f t="shared" si="14"/>
        <v>0</v>
      </c>
      <c r="AG38" s="281">
        <f t="shared" si="14"/>
        <v>0</v>
      </c>
      <c r="AH38" s="281">
        <f t="shared" si="14"/>
        <v>0</v>
      </c>
      <c r="AI38" s="281">
        <f t="shared" si="14"/>
        <v>0</v>
      </c>
      <c r="AJ38" s="281">
        <f t="shared" si="14"/>
        <v>0</v>
      </c>
      <c r="AK38" s="281">
        <f t="shared" si="14"/>
        <v>0</v>
      </c>
      <c r="AL38" s="281">
        <f t="shared" si="14"/>
        <v>0</v>
      </c>
      <c r="AM38" s="281">
        <f t="shared" si="14"/>
        <v>0</v>
      </c>
      <c r="AN38" s="281">
        <f t="shared" si="14"/>
        <v>0</v>
      </c>
      <c r="AO38" s="281">
        <f t="shared" si="2"/>
        <v>6973044069</v>
      </c>
      <c r="AP38" s="281">
        <f t="shared" si="2"/>
        <v>3702488212</v>
      </c>
      <c r="AQ38" s="281">
        <f t="shared" si="2"/>
        <v>3699971326</v>
      </c>
      <c r="AR38" s="281">
        <f t="shared" si="2"/>
        <v>3691441250</v>
      </c>
      <c r="AS38" s="271"/>
    </row>
    <row r="39" spans="1:45" s="279" customFormat="1" thickTop="1" thickBot="1">
      <c r="A39" s="291">
        <v>2</v>
      </c>
      <c r="B39" s="284" t="s">
        <v>156</v>
      </c>
      <c r="C39" s="284" t="s">
        <v>674</v>
      </c>
      <c r="D39" s="284" t="s">
        <v>235</v>
      </c>
      <c r="E39" s="284" t="s">
        <v>242</v>
      </c>
      <c r="F39" s="284"/>
      <c r="G39" s="284"/>
      <c r="H39" s="285" t="s">
        <v>680</v>
      </c>
      <c r="I39" s="292">
        <v>6958044069</v>
      </c>
      <c r="J39" s="292">
        <v>3702488212</v>
      </c>
      <c r="K39" s="292">
        <v>3699971326</v>
      </c>
      <c r="L39" s="292">
        <v>3691441250</v>
      </c>
      <c r="M39" s="292">
        <v>15000000</v>
      </c>
      <c r="N39" s="292">
        <v>0</v>
      </c>
      <c r="O39" s="292"/>
      <c r="P39" s="292"/>
      <c r="Q39" s="292"/>
      <c r="R39" s="292"/>
      <c r="S39" s="292"/>
      <c r="T39" s="292"/>
      <c r="U39" s="292"/>
      <c r="V39" s="292"/>
      <c r="W39" s="292"/>
      <c r="X39" s="292"/>
      <c r="Y39" s="292"/>
      <c r="Z39" s="292"/>
      <c r="AA39" s="292"/>
      <c r="AB39" s="292"/>
      <c r="AC39" s="292"/>
      <c r="AD39" s="292"/>
      <c r="AE39" s="292"/>
      <c r="AF39" s="292"/>
      <c r="AG39" s="292"/>
      <c r="AH39" s="292"/>
      <c r="AI39" s="292"/>
      <c r="AJ39" s="292"/>
      <c r="AK39" s="292"/>
      <c r="AL39" s="292"/>
      <c r="AM39" s="292"/>
      <c r="AN39" s="292"/>
      <c r="AO39" s="286">
        <f t="shared" si="2"/>
        <v>6973044069</v>
      </c>
      <c r="AP39" s="292"/>
      <c r="AQ39" s="292"/>
      <c r="AR39" s="292"/>
      <c r="AS39" s="271"/>
    </row>
    <row r="40" spans="1:45" s="279" customFormat="1" thickTop="1" thickBot="1">
      <c r="A40" s="280">
        <v>2</v>
      </c>
      <c r="B40" s="276" t="s">
        <v>156</v>
      </c>
      <c r="C40" s="276" t="s">
        <v>674</v>
      </c>
      <c r="D40" s="276" t="s">
        <v>177</v>
      </c>
      <c r="E40" s="276"/>
      <c r="F40" s="276"/>
      <c r="G40" s="276"/>
      <c r="H40" s="277" t="s">
        <v>681</v>
      </c>
      <c r="I40" s="281"/>
      <c r="J40" s="281"/>
      <c r="K40" s="281"/>
      <c r="L40" s="281"/>
      <c r="M40" s="281"/>
      <c r="N40" s="281"/>
      <c r="O40" s="281"/>
      <c r="P40" s="281"/>
      <c r="Q40" s="281"/>
      <c r="R40" s="281"/>
      <c r="S40" s="281"/>
      <c r="T40" s="281"/>
      <c r="U40" s="281"/>
      <c r="V40" s="281"/>
      <c r="W40" s="281"/>
      <c r="X40" s="281"/>
      <c r="Y40" s="281"/>
      <c r="Z40" s="281"/>
      <c r="AA40" s="281"/>
      <c r="AB40" s="281"/>
      <c r="AC40" s="281"/>
      <c r="AD40" s="281"/>
      <c r="AE40" s="281"/>
      <c r="AF40" s="281"/>
      <c r="AG40" s="281"/>
      <c r="AH40" s="281"/>
      <c r="AI40" s="281"/>
      <c r="AJ40" s="281"/>
      <c r="AK40" s="281"/>
      <c r="AL40" s="281"/>
      <c r="AM40" s="281"/>
      <c r="AN40" s="281"/>
      <c r="AO40" s="281">
        <f t="shared" si="2"/>
        <v>0</v>
      </c>
      <c r="AP40" s="281">
        <f t="shared" si="2"/>
        <v>0</v>
      </c>
      <c r="AQ40" s="281">
        <f t="shared" si="2"/>
        <v>0</v>
      </c>
      <c r="AR40" s="281">
        <f t="shared" si="2"/>
        <v>0</v>
      </c>
      <c r="AS40" s="271"/>
    </row>
    <row r="41" spans="1:45" s="267" customFormat="1" thickTop="1" thickBot="1">
      <c r="A41" s="263">
        <v>2</v>
      </c>
      <c r="B41" s="263" t="s">
        <v>167</v>
      </c>
      <c r="C41" s="263"/>
      <c r="D41" s="263"/>
      <c r="E41" s="263"/>
      <c r="F41" s="263"/>
      <c r="G41" s="263"/>
      <c r="H41" s="264" t="s">
        <v>682</v>
      </c>
      <c r="I41" s="265">
        <f>+I42+I46</f>
        <v>858553832</v>
      </c>
      <c r="J41" s="265">
        <f t="shared" ref="J41:AN41" si="15">+J42+J46</f>
        <v>0</v>
      </c>
      <c r="K41" s="265">
        <f t="shared" si="15"/>
        <v>0</v>
      </c>
      <c r="L41" s="265">
        <f t="shared" si="15"/>
        <v>0</v>
      </c>
      <c r="M41" s="265">
        <f t="shared" si="15"/>
        <v>0</v>
      </c>
      <c r="N41" s="265">
        <f t="shared" si="15"/>
        <v>0</v>
      </c>
      <c r="O41" s="265">
        <f t="shared" si="15"/>
        <v>0</v>
      </c>
      <c r="P41" s="265">
        <f t="shared" si="15"/>
        <v>0</v>
      </c>
      <c r="Q41" s="265">
        <f t="shared" si="15"/>
        <v>0</v>
      </c>
      <c r="R41" s="265">
        <f t="shared" si="15"/>
        <v>0</v>
      </c>
      <c r="S41" s="265">
        <f t="shared" si="15"/>
        <v>0</v>
      </c>
      <c r="T41" s="265">
        <f t="shared" si="15"/>
        <v>0</v>
      </c>
      <c r="U41" s="265">
        <f t="shared" si="15"/>
        <v>0</v>
      </c>
      <c r="V41" s="265">
        <f t="shared" si="15"/>
        <v>0</v>
      </c>
      <c r="W41" s="265">
        <f t="shared" si="15"/>
        <v>0</v>
      </c>
      <c r="X41" s="265">
        <f t="shared" si="15"/>
        <v>0</v>
      </c>
      <c r="Y41" s="265">
        <f t="shared" si="15"/>
        <v>0</v>
      </c>
      <c r="Z41" s="265">
        <f t="shared" si="15"/>
        <v>0</v>
      </c>
      <c r="AA41" s="265">
        <f t="shared" si="15"/>
        <v>0</v>
      </c>
      <c r="AB41" s="265">
        <f t="shared" si="15"/>
        <v>0</v>
      </c>
      <c r="AC41" s="265">
        <f t="shared" si="15"/>
        <v>0</v>
      </c>
      <c r="AD41" s="265">
        <f t="shared" si="15"/>
        <v>0</v>
      </c>
      <c r="AE41" s="265">
        <f t="shared" si="15"/>
        <v>0</v>
      </c>
      <c r="AF41" s="265">
        <f t="shared" si="15"/>
        <v>0</v>
      </c>
      <c r="AG41" s="265">
        <f t="shared" si="15"/>
        <v>0</v>
      </c>
      <c r="AH41" s="265">
        <f t="shared" si="15"/>
        <v>0</v>
      </c>
      <c r="AI41" s="265">
        <f t="shared" si="15"/>
        <v>0</v>
      </c>
      <c r="AJ41" s="265">
        <f t="shared" si="15"/>
        <v>0</v>
      </c>
      <c r="AK41" s="265">
        <f t="shared" si="15"/>
        <v>0</v>
      </c>
      <c r="AL41" s="265">
        <f t="shared" si="15"/>
        <v>0</v>
      </c>
      <c r="AM41" s="265">
        <f t="shared" si="15"/>
        <v>0</v>
      </c>
      <c r="AN41" s="265">
        <f t="shared" si="15"/>
        <v>0</v>
      </c>
      <c r="AO41" s="293">
        <f t="shared" si="2"/>
        <v>858553832</v>
      </c>
      <c r="AP41" s="293">
        <f t="shared" si="2"/>
        <v>0</v>
      </c>
      <c r="AQ41" s="293">
        <f t="shared" si="2"/>
        <v>0</v>
      </c>
      <c r="AR41" s="293">
        <f t="shared" si="2"/>
        <v>0</v>
      </c>
      <c r="AS41" s="266"/>
    </row>
    <row r="42" spans="1:45" s="272" customFormat="1" thickTop="1" thickBot="1">
      <c r="A42" s="268">
        <v>2</v>
      </c>
      <c r="B42" s="268" t="s">
        <v>167</v>
      </c>
      <c r="C42" s="268" t="s">
        <v>158</v>
      </c>
      <c r="D42" s="268"/>
      <c r="E42" s="268"/>
      <c r="F42" s="268"/>
      <c r="G42" s="268"/>
      <c r="H42" s="294" t="s">
        <v>683</v>
      </c>
      <c r="I42" s="270">
        <f>+I43+I44+I45</f>
        <v>0</v>
      </c>
      <c r="J42" s="270">
        <f t="shared" ref="J42:AN42" si="16">+J43+J44+J45</f>
        <v>0</v>
      </c>
      <c r="K42" s="270">
        <f t="shared" si="16"/>
        <v>0</v>
      </c>
      <c r="L42" s="270">
        <f t="shared" si="16"/>
        <v>0</v>
      </c>
      <c r="M42" s="270">
        <f t="shared" si="16"/>
        <v>0</v>
      </c>
      <c r="N42" s="270">
        <f t="shared" si="16"/>
        <v>0</v>
      </c>
      <c r="O42" s="270">
        <f t="shared" si="16"/>
        <v>0</v>
      </c>
      <c r="P42" s="270">
        <f t="shared" si="16"/>
        <v>0</v>
      </c>
      <c r="Q42" s="270">
        <f t="shared" si="16"/>
        <v>0</v>
      </c>
      <c r="R42" s="270">
        <f t="shared" si="16"/>
        <v>0</v>
      </c>
      <c r="S42" s="270">
        <f t="shared" si="16"/>
        <v>0</v>
      </c>
      <c r="T42" s="270">
        <f t="shared" si="16"/>
        <v>0</v>
      </c>
      <c r="U42" s="270">
        <f t="shared" si="16"/>
        <v>0</v>
      </c>
      <c r="V42" s="270">
        <f t="shared" si="16"/>
        <v>0</v>
      </c>
      <c r="W42" s="270">
        <f t="shared" si="16"/>
        <v>0</v>
      </c>
      <c r="X42" s="270">
        <f t="shared" si="16"/>
        <v>0</v>
      </c>
      <c r="Y42" s="270">
        <f t="shared" si="16"/>
        <v>0</v>
      </c>
      <c r="Z42" s="270">
        <f t="shared" si="16"/>
        <v>0</v>
      </c>
      <c r="AA42" s="270">
        <f t="shared" si="16"/>
        <v>0</v>
      </c>
      <c r="AB42" s="270">
        <f t="shared" si="16"/>
        <v>0</v>
      </c>
      <c r="AC42" s="270">
        <f t="shared" si="16"/>
        <v>0</v>
      </c>
      <c r="AD42" s="270">
        <f t="shared" si="16"/>
        <v>0</v>
      </c>
      <c r="AE42" s="270">
        <f t="shared" si="16"/>
        <v>0</v>
      </c>
      <c r="AF42" s="270">
        <f t="shared" si="16"/>
        <v>0</v>
      </c>
      <c r="AG42" s="270">
        <f t="shared" si="16"/>
        <v>0</v>
      </c>
      <c r="AH42" s="270">
        <f t="shared" si="16"/>
        <v>0</v>
      </c>
      <c r="AI42" s="270">
        <f t="shared" si="16"/>
        <v>0</v>
      </c>
      <c r="AJ42" s="270">
        <f t="shared" si="16"/>
        <v>0</v>
      </c>
      <c r="AK42" s="270">
        <f t="shared" si="16"/>
        <v>0</v>
      </c>
      <c r="AL42" s="270">
        <f t="shared" si="16"/>
        <v>0</v>
      </c>
      <c r="AM42" s="270">
        <f t="shared" si="16"/>
        <v>0</v>
      </c>
      <c r="AN42" s="270">
        <f t="shared" si="16"/>
        <v>0</v>
      </c>
      <c r="AO42" s="295">
        <f t="shared" si="2"/>
        <v>0</v>
      </c>
      <c r="AP42" s="295">
        <f t="shared" si="2"/>
        <v>0</v>
      </c>
      <c r="AQ42" s="295">
        <f t="shared" si="2"/>
        <v>0</v>
      </c>
      <c r="AR42" s="295">
        <f t="shared" si="2"/>
        <v>0</v>
      </c>
      <c r="AS42" s="271"/>
    </row>
    <row r="43" spans="1:45" s="272" customFormat="1" thickTop="1" thickBot="1">
      <c r="A43" s="274">
        <v>2</v>
      </c>
      <c r="B43" s="275" t="s">
        <v>167</v>
      </c>
      <c r="C43" s="275" t="s">
        <v>158</v>
      </c>
      <c r="D43" s="276" t="s">
        <v>158</v>
      </c>
      <c r="E43" s="274"/>
      <c r="F43" s="274"/>
      <c r="G43" s="274"/>
      <c r="H43" s="305" t="s">
        <v>683</v>
      </c>
      <c r="I43" s="296"/>
      <c r="J43" s="296">
        <v>0</v>
      </c>
      <c r="K43" s="296">
        <v>0</v>
      </c>
      <c r="L43" s="296">
        <v>0</v>
      </c>
      <c r="M43" s="296"/>
      <c r="N43" s="296"/>
      <c r="O43" s="296"/>
      <c r="P43" s="296"/>
      <c r="Q43" s="296"/>
      <c r="R43" s="296"/>
      <c r="S43" s="296"/>
      <c r="T43" s="296"/>
      <c r="U43" s="296"/>
      <c r="V43" s="296"/>
      <c r="W43" s="296"/>
      <c r="X43" s="296"/>
      <c r="Y43" s="296"/>
      <c r="Z43" s="296"/>
      <c r="AA43" s="296"/>
      <c r="AB43" s="296"/>
      <c r="AC43" s="296"/>
      <c r="AD43" s="296"/>
      <c r="AE43" s="296"/>
      <c r="AF43" s="296"/>
      <c r="AG43" s="296"/>
      <c r="AH43" s="296"/>
      <c r="AI43" s="296"/>
      <c r="AJ43" s="296"/>
      <c r="AK43" s="296"/>
      <c r="AL43" s="296"/>
      <c r="AM43" s="296"/>
      <c r="AN43" s="296"/>
      <c r="AO43" s="297">
        <f t="shared" si="2"/>
        <v>0</v>
      </c>
      <c r="AP43" s="297">
        <f t="shared" si="2"/>
        <v>0</v>
      </c>
      <c r="AQ43" s="297">
        <f t="shared" si="2"/>
        <v>0</v>
      </c>
      <c r="AR43" s="297">
        <f t="shared" si="2"/>
        <v>0</v>
      </c>
      <c r="AS43" s="271"/>
    </row>
    <row r="44" spans="1:45" s="272" customFormat="1" thickTop="1" thickBot="1">
      <c r="A44" s="274">
        <v>2</v>
      </c>
      <c r="B44" s="275" t="s">
        <v>167</v>
      </c>
      <c r="C44" s="275" t="s">
        <v>158</v>
      </c>
      <c r="D44" s="276" t="s">
        <v>167</v>
      </c>
      <c r="E44" s="274"/>
      <c r="F44" s="274"/>
      <c r="G44" s="274"/>
      <c r="H44" s="305" t="s">
        <v>684</v>
      </c>
      <c r="I44" s="296"/>
      <c r="J44" s="296"/>
      <c r="K44" s="296"/>
      <c r="L44" s="296"/>
      <c r="M44" s="296"/>
      <c r="N44" s="296"/>
      <c r="O44" s="296"/>
      <c r="P44" s="296"/>
      <c r="Q44" s="296"/>
      <c r="R44" s="296"/>
      <c r="S44" s="296"/>
      <c r="T44" s="296"/>
      <c r="U44" s="296"/>
      <c r="V44" s="296"/>
      <c r="W44" s="296"/>
      <c r="X44" s="296"/>
      <c r="Y44" s="296"/>
      <c r="Z44" s="296"/>
      <c r="AA44" s="296"/>
      <c r="AB44" s="296"/>
      <c r="AC44" s="296"/>
      <c r="AD44" s="296"/>
      <c r="AE44" s="296"/>
      <c r="AF44" s="296"/>
      <c r="AG44" s="296"/>
      <c r="AH44" s="296"/>
      <c r="AI44" s="296"/>
      <c r="AJ44" s="296"/>
      <c r="AK44" s="296"/>
      <c r="AL44" s="296"/>
      <c r="AM44" s="296"/>
      <c r="AN44" s="296"/>
      <c r="AO44" s="297">
        <f t="shared" si="2"/>
        <v>0</v>
      </c>
      <c r="AP44" s="297">
        <f t="shared" si="2"/>
        <v>0</v>
      </c>
      <c r="AQ44" s="297">
        <f t="shared" si="2"/>
        <v>0</v>
      </c>
      <c r="AR44" s="297">
        <f t="shared" si="2"/>
        <v>0</v>
      </c>
      <c r="AS44" s="271"/>
    </row>
    <row r="45" spans="1:45" s="272" customFormat="1" thickTop="1" thickBot="1">
      <c r="A45" s="274">
        <v>2</v>
      </c>
      <c r="B45" s="275" t="s">
        <v>167</v>
      </c>
      <c r="C45" s="275" t="s">
        <v>158</v>
      </c>
      <c r="D45" s="276" t="s">
        <v>228</v>
      </c>
      <c r="E45" s="274"/>
      <c r="F45" s="274"/>
      <c r="G45" s="274"/>
      <c r="H45" s="305" t="s">
        <v>685</v>
      </c>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7">
        <f t="shared" si="2"/>
        <v>0</v>
      </c>
      <c r="AP45" s="297">
        <f t="shared" si="2"/>
        <v>0</v>
      </c>
      <c r="AQ45" s="297">
        <f t="shared" si="2"/>
        <v>0</v>
      </c>
      <c r="AR45" s="297">
        <f t="shared" si="2"/>
        <v>0</v>
      </c>
      <c r="AS45" s="271"/>
    </row>
    <row r="46" spans="1:45" s="272" customFormat="1" thickTop="1" thickBot="1">
      <c r="A46" s="268">
        <v>2</v>
      </c>
      <c r="B46" s="268" t="s">
        <v>167</v>
      </c>
      <c r="C46" s="268" t="s">
        <v>167</v>
      </c>
      <c r="D46" s="268"/>
      <c r="E46" s="268"/>
      <c r="F46" s="268"/>
      <c r="G46" s="268"/>
      <c r="H46" s="294" t="s">
        <v>686</v>
      </c>
      <c r="I46" s="270">
        <f>+I47+I48+I49+I50</f>
        <v>858553832</v>
      </c>
      <c r="J46" s="270">
        <f t="shared" ref="J46:AN46" si="17">+J47+J48+J49+J50</f>
        <v>0</v>
      </c>
      <c r="K46" s="270">
        <f t="shared" si="17"/>
        <v>0</v>
      </c>
      <c r="L46" s="270">
        <f t="shared" si="17"/>
        <v>0</v>
      </c>
      <c r="M46" s="270">
        <f t="shared" si="17"/>
        <v>0</v>
      </c>
      <c r="N46" s="270">
        <f t="shared" si="17"/>
        <v>0</v>
      </c>
      <c r="O46" s="270">
        <f t="shared" si="17"/>
        <v>0</v>
      </c>
      <c r="P46" s="270">
        <f t="shared" si="17"/>
        <v>0</v>
      </c>
      <c r="Q46" s="270">
        <f t="shared" si="17"/>
        <v>0</v>
      </c>
      <c r="R46" s="270">
        <f t="shared" si="17"/>
        <v>0</v>
      </c>
      <c r="S46" s="270">
        <f t="shared" si="17"/>
        <v>0</v>
      </c>
      <c r="T46" s="270">
        <f t="shared" si="17"/>
        <v>0</v>
      </c>
      <c r="U46" s="270">
        <f t="shared" si="17"/>
        <v>0</v>
      </c>
      <c r="V46" s="270">
        <f t="shared" si="17"/>
        <v>0</v>
      </c>
      <c r="W46" s="270">
        <f t="shared" si="17"/>
        <v>0</v>
      </c>
      <c r="X46" s="270">
        <f t="shared" si="17"/>
        <v>0</v>
      </c>
      <c r="Y46" s="270">
        <f t="shared" si="17"/>
        <v>0</v>
      </c>
      <c r="Z46" s="270">
        <f t="shared" si="17"/>
        <v>0</v>
      </c>
      <c r="AA46" s="270">
        <f t="shared" si="17"/>
        <v>0</v>
      </c>
      <c r="AB46" s="270">
        <f t="shared" si="17"/>
        <v>0</v>
      </c>
      <c r="AC46" s="270">
        <f t="shared" si="17"/>
        <v>0</v>
      </c>
      <c r="AD46" s="270">
        <f t="shared" si="17"/>
        <v>0</v>
      </c>
      <c r="AE46" s="270">
        <f t="shared" si="17"/>
        <v>0</v>
      </c>
      <c r="AF46" s="270">
        <f t="shared" si="17"/>
        <v>0</v>
      </c>
      <c r="AG46" s="270">
        <f t="shared" si="17"/>
        <v>0</v>
      </c>
      <c r="AH46" s="270">
        <f t="shared" si="17"/>
        <v>0</v>
      </c>
      <c r="AI46" s="270">
        <f t="shared" si="17"/>
        <v>0</v>
      </c>
      <c r="AJ46" s="270">
        <f t="shared" si="17"/>
        <v>0</v>
      </c>
      <c r="AK46" s="270">
        <f t="shared" si="17"/>
        <v>0</v>
      </c>
      <c r="AL46" s="270">
        <f t="shared" si="17"/>
        <v>0</v>
      </c>
      <c r="AM46" s="270">
        <f t="shared" si="17"/>
        <v>0</v>
      </c>
      <c r="AN46" s="270">
        <f t="shared" si="17"/>
        <v>0</v>
      </c>
      <c r="AO46" s="295">
        <f t="shared" si="2"/>
        <v>858553832</v>
      </c>
      <c r="AP46" s="295">
        <f t="shared" si="2"/>
        <v>0</v>
      </c>
      <c r="AQ46" s="295">
        <f t="shared" si="2"/>
        <v>0</v>
      </c>
      <c r="AR46" s="295">
        <f t="shared" si="2"/>
        <v>0</v>
      </c>
      <c r="AS46" s="271"/>
    </row>
    <row r="47" spans="1:45" s="272" customFormat="1" thickTop="1" thickBot="1">
      <c r="A47" s="274">
        <v>2</v>
      </c>
      <c r="B47" s="275" t="s">
        <v>167</v>
      </c>
      <c r="C47" s="275" t="s">
        <v>167</v>
      </c>
      <c r="D47" s="275" t="s">
        <v>158</v>
      </c>
      <c r="E47" s="274"/>
      <c r="F47" s="274"/>
      <c r="G47" s="274"/>
      <c r="H47" s="305" t="s">
        <v>686</v>
      </c>
      <c r="I47" s="296">
        <v>557365258</v>
      </c>
      <c r="J47" s="278"/>
      <c r="K47" s="278"/>
      <c r="L47" s="278"/>
      <c r="M47" s="278"/>
      <c r="N47" s="278"/>
      <c r="O47" s="278"/>
      <c r="P47" s="278"/>
      <c r="Q47" s="278"/>
      <c r="R47" s="278"/>
      <c r="S47" s="278"/>
      <c r="T47" s="278"/>
      <c r="U47" s="278"/>
      <c r="V47" s="278"/>
      <c r="W47" s="278"/>
      <c r="X47" s="278"/>
      <c r="Y47" s="278"/>
      <c r="Z47" s="278"/>
      <c r="AA47" s="278"/>
      <c r="AB47" s="278"/>
      <c r="AC47" s="278"/>
      <c r="AD47" s="278"/>
      <c r="AE47" s="278"/>
      <c r="AF47" s="278"/>
      <c r="AG47" s="278"/>
      <c r="AH47" s="278"/>
      <c r="AI47" s="278"/>
      <c r="AJ47" s="278"/>
      <c r="AK47" s="278"/>
      <c r="AL47" s="278"/>
      <c r="AM47" s="278"/>
      <c r="AN47" s="278"/>
      <c r="AO47" s="298">
        <f t="shared" si="2"/>
        <v>557365258</v>
      </c>
      <c r="AP47" s="298">
        <f t="shared" si="2"/>
        <v>0</v>
      </c>
      <c r="AQ47" s="298">
        <f t="shared" si="2"/>
        <v>0</v>
      </c>
      <c r="AR47" s="298">
        <f t="shared" si="2"/>
        <v>0</v>
      </c>
      <c r="AS47" s="271"/>
    </row>
    <row r="48" spans="1:45" s="272" customFormat="1" thickTop="1" thickBot="1">
      <c r="A48" s="274">
        <v>2</v>
      </c>
      <c r="B48" s="275" t="s">
        <v>167</v>
      </c>
      <c r="C48" s="275" t="s">
        <v>167</v>
      </c>
      <c r="D48" s="275" t="s">
        <v>167</v>
      </c>
      <c r="E48" s="274"/>
      <c r="F48" s="274"/>
      <c r="G48" s="274"/>
      <c r="H48" s="305" t="s">
        <v>687</v>
      </c>
      <c r="I48" s="296">
        <v>301188574</v>
      </c>
      <c r="J48" s="278"/>
      <c r="K48" s="278"/>
      <c r="L48" s="278"/>
      <c r="M48" s="278"/>
      <c r="N48" s="278"/>
      <c r="O48" s="278"/>
      <c r="P48" s="278"/>
      <c r="Q48" s="278"/>
      <c r="R48" s="278"/>
      <c r="S48" s="278"/>
      <c r="T48" s="278"/>
      <c r="U48" s="278"/>
      <c r="V48" s="278"/>
      <c r="W48" s="278"/>
      <c r="X48" s="278"/>
      <c r="Y48" s="278"/>
      <c r="Z48" s="278"/>
      <c r="AA48" s="278"/>
      <c r="AB48" s="278"/>
      <c r="AC48" s="278"/>
      <c r="AD48" s="278"/>
      <c r="AE48" s="278"/>
      <c r="AF48" s="278"/>
      <c r="AG48" s="278"/>
      <c r="AH48" s="278"/>
      <c r="AI48" s="278"/>
      <c r="AJ48" s="278"/>
      <c r="AK48" s="278"/>
      <c r="AL48" s="278"/>
      <c r="AM48" s="278"/>
      <c r="AN48" s="278"/>
      <c r="AO48" s="298">
        <f t="shared" si="2"/>
        <v>301188574</v>
      </c>
      <c r="AP48" s="298">
        <f t="shared" si="2"/>
        <v>0</v>
      </c>
      <c r="AQ48" s="298">
        <f t="shared" si="2"/>
        <v>0</v>
      </c>
      <c r="AR48" s="298">
        <f t="shared" si="2"/>
        <v>0</v>
      </c>
      <c r="AS48" s="271"/>
    </row>
    <row r="49" spans="1:62" s="272" customFormat="1" thickTop="1" thickBot="1">
      <c r="A49" s="274">
        <v>2</v>
      </c>
      <c r="B49" s="275" t="s">
        <v>167</v>
      </c>
      <c r="C49" s="275" t="s">
        <v>167</v>
      </c>
      <c r="D49" s="275" t="s">
        <v>228</v>
      </c>
      <c r="E49" s="274"/>
      <c r="F49" s="274"/>
      <c r="G49" s="274"/>
      <c r="H49" s="305" t="s">
        <v>685</v>
      </c>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98">
        <f t="shared" si="2"/>
        <v>0</v>
      </c>
      <c r="AP49" s="298">
        <f t="shared" si="2"/>
        <v>0</v>
      </c>
      <c r="AQ49" s="298">
        <f t="shared" si="2"/>
        <v>0</v>
      </c>
      <c r="AR49" s="298">
        <f t="shared" si="2"/>
        <v>0</v>
      </c>
      <c r="AS49" s="271"/>
    </row>
    <row r="50" spans="1:62" s="272" customFormat="1" thickTop="1" thickBot="1">
      <c r="A50" s="274">
        <v>2</v>
      </c>
      <c r="B50" s="275" t="s">
        <v>167</v>
      </c>
      <c r="C50" s="275" t="s">
        <v>167</v>
      </c>
      <c r="D50" s="275" t="s">
        <v>235</v>
      </c>
      <c r="E50" s="274"/>
      <c r="F50" s="274"/>
      <c r="G50" s="274"/>
      <c r="H50" s="305" t="s">
        <v>688</v>
      </c>
      <c r="I50" s="278"/>
      <c r="J50" s="278"/>
      <c r="K50" s="278"/>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c r="AL50" s="278"/>
      <c r="AM50" s="278"/>
      <c r="AN50" s="278"/>
      <c r="AO50" s="298">
        <f t="shared" si="2"/>
        <v>0</v>
      </c>
      <c r="AP50" s="298">
        <f t="shared" si="2"/>
        <v>0</v>
      </c>
      <c r="AQ50" s="298">
        <f t="shared" si="2"/>
        <v>0</v>
      </c>
      <c r="AR50" s="298">
        <f t="shared" si="2"/>
        <v>0</v>
      </c>
      <c r="AS50" s="271"/>
    </row>
    <row r="51" spans="1:62" ht="22.5" customHeight="1" thickTop="1" thickBot="1">
      <c r="A51" s="81">
        <v>2</v>
      </c>
      <c r="B51" s="81" t="s">
        <v>228</v>
      </c>
      <c r="C51" s="81"/>
      <c r="D51" s="81"/>
      <c r="E51" s="81"/>
      <c r="F51" s="81"/>
      <c r="G51" s="81"/>
      <c r="H51" s="82" t="s">
        <v>851</v>
      </c>
      <c r="I51" s="83">
        <f>+I52+I71+I89+I116+I148</f>
        <v>51094569459</v>
      </c>
      <c r="J51" s="83">
        <f t="shared" ref="J51:AR51" si="18">+J52+J71+J89+J116+J148</f>
        <v>22956147140</v>
      </c>
      <c r="K51" s="83">
        <f t="shared" si="18"/>
        <v>8813113477</v>
      </c>
      <c r="L51" s="83">
        <f t="shared" si="18"/>
        <v>8700867813</v>
      </c>
      <c r="M51" s="83">
        <f t="shared" si="18"/>
        <v>0</v>
      </c>
      <c r="N51" s="83">
        <f t="shared" si="18"/>
        <v>0</v>
      </c>
      <c r="O51" s="83">
        <f t="shared" si="18"/>
        <v>0</v>
      </c>
      <c r="P51" s="83">
        <f t="shared" si="18"/>
        <v>0</v>
      </c>
      <c r="Q51" s="83">
        <f t="shared" si="18"/>
        <v>0</v>
      </c>
      <c r="R51" s="83">
        <f t="shared" si="18"/>
        <v>0</v>
      </c>
      <c r="S51" s="83">
        <f t="shared" si="18"/>
        <v>0</v>
      </c>
      <c r="T51" s="83">
        <f t="shared" si="18"/>
        <v>0</v>
      </c>
      <c r="U51" s="83">
        <f t="shared" si="18"/>
        <v>0</v>
      </c>
      <c r="V51" s="83">
        <f t="shared" si="18"/>
        <v>0</v>
      </c>
      <c r="W51" s="83">
        <f t="shared" si="18"/>
        <v>0</v>
      </c>
      <c r="X51" s="83">
        <f t="shared" si="18"/>
        <v>0</v>
      </c>
      <c r="Y51" s="83">
        <f t="shared" si="18"/>
        <v>0</v>
      </c>
      <c r="Z51" s="83">
        <f t="shared" si="18"/>
        <v>0</v>
      </c>
      <c r="AA51" s="83">
        <f t="shared" si="18"/>
        <v>0</v>
      </c>
      <c r="AB51" s="83">
        <f t="shared" si="18"/>
        <v>0</v>
      </c>
      <c r="AC51" s="83">
        <f t="shared" si="18"/>
        <v>3610822007</v>
      </c>
      <c r="AD51" s="83">
        <f t="shared" si="18"/>
        <v>3610822007</v>
      </c>
      <c r="AE51" s="83">
        <f t="shared" si="18"/>
        <v>1728019150</v>
      </c>
      <c r="AF51" s="83">
        <f t="shared" si="18"/>
        <v>1728019150</v>
      </c>
      <c r="AG51" s="83">
        <f t="shared" si="18"/>
        <v>0</v>
      </c>
      <c r="AH51" s="83">
        <f t="shared" si="18"/>
        <v>0</v>
      </c>
      <c r="AI51" s="83">
        <f t="shared" si="18"/>
        <v>0</v>
      </c>
      <c r="AJ51" s="83">
        <f t="shared" si="18"/>
        <v>0</v>
      </c>
      <c r="AK51" s="83">
        <f t="shared" si="18"/>
        <v>0</v>
      </c>
      <c r="AL51" s="83">
        <f t="shared" si="18"/>
        <v>0</v>
      </c>
      <c r="AM51" s="83">
        <f t="shared" si="18"/>
        <v>0</v>
      </c>
      <c r="AN51" s="83">
        <f t="shared" si="18"/>
        <v>0</v>
      </c>
      <c r="AO51" s="83">
        <f t="shared" si="18"/>
        <v>54705391466</v>
      </c>
      <c r="AP51" s="83">
        <f t="shared" si="18"/>
        <v>26566969147</v>
      </c>
      <c r="AQ51" s="83">
        <f t="shared" si="18"/>
        <v>10541132627</v>
      </c>
      <c r="AR51" s="83">
        <f t="shared" si="18"/>
        <v>10428886963</v>
      </c>
      <c r="AS51" s="84"/>
      <c r="AT51" s="311"/>
      <c r="AU51" s="311"/>
      <c r="AV51" s="311"/>
      <c r="AW51" s="79"/>
      <c r="AX51" s="79"/>
      <c r="AY51" s="79"/>
      <c r="AZ51" s="79"/>
      <c r="BA51" s="79"/>
      <c r="BB51" s="79"/>
      <c r="BC51" s="79"/>
      <c r="BD51" s="79"/>
      <c r="BE51" s="79"/>
      <c r="BF51" s="79"/>
      <c r="BG51" s="79"/>
      <c r="BH51" s="79"/>
      <c r="BI51" s="79"/>
      <c r="BJ51" s="79"/>
    </row>
    <row r="52" spans="1:62" ht="14.25" customHeight="1" thickTop="1" thickBot="1">
      <c r="A52" s="85"/>
      <c r="B52" s="86"/>
      <c r="C52" s="86"/>
      <c r="D52" s="86"/>
      <c r="E52" s="85"/>
      <c r="F52" s="85"/>
      <c r="G52" s="85"/>
      <c r="H52" s="87" t="s">
        <v>695</v>
      </c>
      <c r="I52" s="88">
        <f>+I53</f>
        <v>1893270053</v>
      </c>
      <c r="J52" s="88">
        <f t="shared" ref="J52:AN52" si="19">+J53</f>
        <v>1050021899</v>
      </c>
      <c r="K52" s="88">
        <f t="shared" si="19"/>
        <v>709862262</v>
      </c>
      <c r="L52" s="88">
        <f t="shared" si="19"/>
        <v>708590298</v>
      </c>
      <c r="M52" s="88">
        <f t="shared" si="19"/>
        <v>0</v>
      </c>
      <c r="N52" s="88">
        <f t="shared" si="19"/>
        <v>0</v>
      </c>
      <c r="O52" s="88">
        <f t="shared" si="19"/>
        <v>0</v>
      </c>
      <c r="P52" s="88">
        <f t="shared" si="19"/>
        <v>0</v>
      </c>
      <c r="Q52" s="88">
        <f t="shared" si="19"/>
        <v>0</v>
      </c>
      <c r="R52" s="88">
        <f t="shared" si="19"/>
        <v>0</v>
      </c>
      <c r="S52" s="88">
        <f t="shared" si="19"/>
        <v>0</v>
      </c>
      <c r="T52" s="88">
        <f t="shared" si="19"/>
        <v>0</v>
      </c>
      <c r="U52" s="88">
        <f t="shared" si="19"/>
        <v>0</v>
      </c>
      <c r="V52" s="88">
        <f t="shared" si="19"/>
        <v>0</v>
      </c>
      <c r="W52" s="88">
        <f t="shared" si="19"/>
        <v>0</v>
      </c>
      <c r="X52" s="88">
        <f t="shared" si="19"/>
        <v>0</v>
      </c>
      <c r="Y52" s="88">
        <f t="shared" si="19"/>
        <v>0</v>
      </c>
      <c r="Z52" s="88">
        <f t="shared" si="19"/>
        <v>0</v>
      </c>
      <c r="AA52" s="88">
        <f t="shared" si="19"/>
        <v>0</v>
      </c>
      <c r="AB52" s="88">
        <f t="shared" si="19"/>
        <v>0</v>
      </c>
      <c r="AC52" s="88">
        <f t="shared" si="19"/>
        <v>0</v>
      </c>
      <c r="AD52" s="88">
        <f t="shared" si="19"/>
        <v>0</v>
      </c>
      <c r="AE52" s="88">
        <f t="shared" si="19"/>
        <v>0</v>
      </c>
      <c r="AF52" s="88">
        <f t="shared" si="19"/>
        <v>0</v>
      </c>
      <c r="AG52" s="88">
        <f t="shared" si="19"/>
        <v>0</v>
      </c>
      <c r="AH52" s="88">
        <f t="shared" si="19"/>
        <v>0</v>
      </c>
      <c r="AI52" s="88">
        <f t="shared" si="19"/>
        <v>0</v>
      </c>
      <c r="AJ52" s="88">
        <f t="shared" si="19"/>
        <v>0</v>
      </c>
      <c r="AK52" s="88">
        <f t="shared" si="19"/>
        <v>0</v>
      </c>
      <c r="AL52" s="88">
        <f t="shared" si="19"/>
        <v>0</v>
      </c>
      <c r="AM52" s="88">
        <f t="shared" si="19"/>
        <v>0</v>
      </c>
      <c r="AN52" s="88">
        <f t="shared" si="19"/>
        <v>0</v>
      </c>
      <c r="AO52" s="88">
        <f t="shared" ref="AO52:AO83" si="20">+I52+M52+Q52+U52+Y52+AC52+AG52+AK52</f>
        <v>1893270053</v>
      </c>
      <c r="AP52" s="88">
        <f t="shared" ref="AP52:AP83" si="21">+J52+N52+R52+V52+Z52+AD52+AH52+AL52</f>
        <v>1050021899</v>
      </c>
      <c r="AQ52" s="88">
        <f t="shared" ref="AQ52:AQ83" si="22">+K52+O52+S52+W52+AA52+AE52+AI52+AM52</f>
        <v>709862262</v>
      </c>
      <c r="AR52" s="88">
        <f t="shared" ref="AR52:AR83" si="23">+L52+P52+T52+X52+AB52+AF52+AJ52+AN52</f>
        <v>708590298</v>
      </c>
      <c r="AS52" s="89"/>
    </row>
    <row r="53" spans="1:62" ht="14.25" customHeight="1" thickTop="1" thickBot="1">
      <c r="A53" s="85"/>
      <c r="B53" s="86"/>
      <c r="C53" s="86"/>
      <c r="D53" s="90"/>
      <c r="E53" s="91"/>
      <c r="F53" s="91"/>
      <c r="G53" s="91"/>
      <c r="H53" s="92" t="s">
        <v>696</v>
      </c>
      <c r="I53" s="88">
        <f>+I54+I62</f>
        <v>1893270053</v>
      </c>
      <c r="J53" s="88">
        <f t="shared" ref="J53:AN53" si="24">+J54+J62</f>
        <v>1050021899</v>
      </c>
      <c r="K53" s="88">
        <f t="shared" si="24"/>
        <v>709862262</v>
      </c>
      <c r="L53" s="88">
        <f t="shared" si="24"/>
        <v>708590298</v>
      </c>
      <c r="M53" s="88">
        <f t="shared" si="24"/>
        <v>0</v>
      </c>
      <c r="N53" s="88">
        <f t="shared" si="24"/>
        <v>0</v>
      </c>
      <c r="O53" s="88">
        <f t="shared" si="24"/>
        <v>0</v>
      </c>
      <c r="P53" s="88">
        <f t="shared" si="24"/>
        <v>0</v>
      </c>
      <c r="Q53" s="88">
        <f t="shared" si="24"/>
        <v>0</v>
      </c>
      <c r="R53" s="88">
        <f t="shared" si="24"/>
        <v>0</v>
      </c>
      <c r="S53" s="88">
        <f t="shared" si="24"/>
        <v>0</v>
      </c>
      <c r="T53" s="88">
        <f t="shared" si="24"/>
        <v>0</v>
      </c>
      <c r="U53" s="88">
        <f t="shared" si="24"/>
        <v>0</v>
      </c>
      <c r="V53" s="88">
        <f t="shared" si="24"/>
        <v>0</v>
      </c>
      <c r="W53" s="88">
        <f t="shared" si="24"/>
        <v>0</v>
      </c>
      <c r="X53" s="88">
        <f t="shared" si="24"/>
        <v>0</v>
      </c>
      <c r="Y53" s="88">
        <f t="shared" si="24"/>
        <v>0</v>
      </c>
      <c r="Z53" s="88">
        <f t="shared" si="24"/>
        <v>0</v>
      </c>
      <c r="AA53" s="88">
        <f t="shared" si="24"/>
        <v>0</v>
      </c>
      <c r="AB53" s="88">
        <f t="shared" si="24"/>
        <v>0</v>
      </c>
      <c r="AC53" s="88">
        <f t="shared" si="24"/>
        <v>0</v>
      </c>
      <c r="AD53" s="88">
        <f t="shared" si="24"/>
        <v>0</v>
      </c>
      <c r="AE53" s="88">
        <f t="shared" si="24"/>
        <v>0</v>
      </c>
      <c r="AF53" s="88">
        <f t="shared" si="24"/>
        <v>0</v>
      </c>
      <c r="AG53" s="88">
        <f t="shared" si="24"/>
        <v>0</v>
      </c>
      <c r="AH53" s="88">
        <f t="shared" si="24"/>
        <v>0</v>
      </c>
      <c r="AI53" s="88">
        <f t="shared" si="24"/>
        <v>0</v>
      </c>
      <c r="AJ53" s="88">
        <f t="shared" si="24"/>
        <v>0</v>
      </c>
      <c r="AK53" s="88">
        <f t="shared" si="24"/>
        <v>0</v>
      </c>
      <c r="AL53" s="88">
        <f t="shared" si="24"/>
        <v>0</v>
      </c>
      <c r="AM53" s="88">
        <f t="shared" si="24"/>
        <v>0</v>
      </c>
      <c r="AN53" s="88">
        <f t="shared" si="24"/>
        <v>0</v>
      </c>
      <c r="AO53" s="93">
        <f t="shared" si="20"/>
        <v>1893270053</v>
      </c>
      <c r="AP53" s="93">
        <f t="shared" si="21"/>
        <v>1050021899</v>
      </c>
      <c r="AQ53" s="93">
        <f t="shared" si="22"/>
        <v>709862262</v>
      </c>
      <c r="AR53" s="93">
        <f t="shared" si="23"/>
        <v>708590298</v>
      </c>
      <c r="AS53" s="89"/>
      <c r="AV53" s="312"/>
    </row>
    <row r="54" spans="1:62" ht="15.75" customHeight="1" thickTop="1" thickBot="1">
      <c r="A54" s="94"/>
      <c r="B54" s="94"/>
      <c r="C54" s="94"/>
      <c r="D54" s="94"/>
      <c r="E54" s="94"/>
      <c r="F54" s="94"/>
      <c r="G54" s="94"/>
      <c r="H54" s="95" t="s">
        <v>697</v>
      </c>
      <c r="I54" s="96">
        <f>+I55</f>
        <v>1208765271</v>
      </c>
      <c r="J54" s="96">
        <f t="shared" ref="J54:AN54" si="25">+J55</f>
        <v>644716835</v>
      </c>
      <c r="K54" s="96">
        <f t="shared" si="25"/>
        <v>460358556</v>
      </c>
      <c r="L54" s="96">
        <f t="shared" si="25"/>
        <v>459234972</v>
      </c>
      <c r="M54" s="96">
        <f t="shared" si="25"/>
        <v>0</v>
      </c>
      <c r="N54" s="96">
        <f t="shared" si="25"/>
        <v>0</v>
      </c>
      <c r="O54" s="96">
        <f t="shared" si="25"/>
        <v>0</v>
      </c>
      <c r="P54" s="96">
        <f t="shared" si="25"/>
        <v>0</v>
      </c>
      <c r="Q54" s="96">
        <f t="shared" si="25"/>
        <v>0</v>
      </c>
      <c r="R54" s="96">
        <f t="shared" si="25"/>
        <v>0</v>
      </c>
      <c r="S54" s="96">
        <f t="shared" si="25"/>
        <v>0</v>
      </c>
      <c r="T54" s="96">
        <f t="shared" si="25"/>
        <v>0</v>
      </c>
      <c r="U54" s="96">
        <f t="shared" si="25"/>
        <v>0</v>
      </c>
      <c r="V54" s="96">
        <f t="shared" si="25"/>
        <v>0</v>
      </c>
      <c r="W54" s="96">
        <f t="shared" si="25"/>
        <v>0</v>
      </c>
      <c r="X54" s="96">
        <f t="shared" si="25"/>
        <v>0</v>
      </c>
      <c r="Y54" s="96">
        <f t="shared" si="25"/>
        <v>0</v>
      </c>
      <c r="Z54" s="96">
        <f t="shared" si="25"/>
        <v>0</v>
      </c>
      <c r="AA54" s="96">
        <f t="shared" si="25"/>
        <v>0</v>
      </c>
      <c r="AB54" s="96">
        <f t="shared" si="25"/>
        <v>0</v>
      </c>
      <c r="AC54" s="96">
        <f t="shared" si="25"/>
        <v>0</v>
      </c>
      <c r="AD54" s="96">
        <f t="shared" si="25"/>
        <v>0</v>
      </c>
      <c r="AE54" s="96">
        <f t="shared" si="25"/>
        <v>0</v>
      </c>
      <c r="AF54" s="96">
        <f t="shared" si="25"/>
        <v>0</v>
      </c>
      <c r="AG54" s="96">
        <f t="shared" si="25"/>
        <v>0</v>
      </c>
      <c r="AH54" s="96">
        <f t="shared" si="25"/>
        <v>0</v>
      </c>
      <c r="AI54" s="96">
        <f t="shared" si="25"/>
        <v>0</v>
      </c>
      <c r="AJ54" s="96">
        <f t="shared" si="25"/>
        <v>0</v>
      </c>
      <c r="AK54" s="96">
        <f t="shared" si="25"/>
        <v>0</v>
      </c>
      <c r="AL54" s="96">
        <f t="shared" si="25"/>
        <v>0</v>
      </c>
      <c r="AM54" s="96">
        <f t="shared" si="25"/>
        <v>0</v>
      </c>
      <c r="AN54" s="96">
        <f t="shared" si="25"/>
        <v>0</v>
      </c>
      <c r="AO54" s="97">
        <f t="shared" si="20"/>
        <v>1208765271</v>
      </c>
      <c r="AP54" s="97">
        <f t="shared" si="21"/>
        <v>644716835</v>
      </c>
      <c r="AQ54" s="97">
        <f t="shared" si="22"/>
        <v>460358556</v>
      </c>
      <c r="AR54" s="97">
        <f t="shared" si="23"/>
        <v>459234972</v>
      </c>
      <c r="AS54" s="89"/>
    </row>
    <row r="55" spans="1:62" ht="15.75" customHeight="1" thickTop="1" thickBot="1">
      <c r="A55" s="94"/>
      <c r="B55" s="94"/>
      <c r="C55" s="94"/>
      <c r="D55" s="94"/>
      <c r="E55" s="94"/>
      <c r="F55" s="94"/>
      <c r="G55" s="94"/>
      <c r="H55" s="95" t="s">
        <v>800</v>
      </c>
      <c r="I55" s="96">
        <f>SUM(I56:I61)</f>
        <v>1208765271</v>
      </c>
      <c r="J55" s="96">
        <f t="shared" ref="J55:AN55" si="26">SUM(J56:J61)</f>
        <v>644716835</v>
      </c>
      <c r="K55" s="96">
        <f t="shared" si="26"/>
        <v>460358556</v>
      </c>
      <c r="L55" s="96">
        <f t="shared" si="26"/>
        <v>459234972</v>
      </c>
      <c r="M55" s="96">
        <f t="shared" si="26"/>
        <v>0</v>
      </c>
      <c r="N55" s="96">
        <f t="shared" si="26"/>
        <v>0</v>
      </c>
      <c r="O55" s="96">
        <f t="shared" si="26"/>
        <v>0</v>
      </c>
      <c r="P55" s="96">
        <f t="shared" si="26"/>
        <v>0</v>
      </c>
      <c r="Q55" s="96">
        <f t="shared" si="26"/>
        <v>0</v>
      </c>
      <c r="R55" s="96">
        <f t="shared" si="26"/>
        <v>0</v>
      </c>
      <c r="S55" s="96">
        <f t="shared" si="26"/>
        <v>0</v>
      </c>
      <c r="T55" s="96">
        <f t="shared" si="26"/>
        <v>0</v>
      </c>
      <c r="U55" s="96">
        <f t="shared" si="26"/>
        <v>0</v>
      </c>
      <c r="V55" s="96">
        <f t="shared" si="26"/>
        <v>0</v>
      </c>
      <c r="W55" s="96">
        <f t="shared" si="26"/>
        <v>0</v>
      </c>
      <c r="X55" s="96">
        <f t="shared" si="26"/>
        <v>0</v>
      </c>
      <c r="Y55" s="96">
        <f t="shared" si="26"/>
        <v>0</v>
      </c>
      <c r="Z55" s="96">
        <f t="shared" si="26"/>
        <v>0</v>
      </c>
      <c r="AA55" s="96">
        <f t="shared" si="26"/>
        <v>0</v>
      </c>
      <c r="AB55" s="96">
        <f t="shared" si="26"/>
        <v>0</v>
      </c>
      <c r="AC55" s="96">
        <f t="shared" si="26"/>
        <v>0</v>
      </c>
      <c r="AD55" s="96">
        <f t="shared" si="26"/>
        <v>0</v>
      </c>
      <c r="AE55" s="96">
        <f t="shared" si="26"/>
        <v>0</v>
      </c>
      <c r="AF55" s="96">
        <f t="shared" si="26"/>
        <v>0</v>
      </c>
      <c r="AG55" s="96">
        <f t="shared" si="26"/>
        <v>0</v>
      </c>
      <c r="AH55" s="96">
        <f t="shared" si="26"/>
        <v>0</v>
      </c>
      <c r="AI55" s="96">
        <f t="shared" si="26"/>
        <v>0</v>
      </c>
      <c r="AJ55" s="96">
        <f t="shared" si="26"/>
        <v>0</v>
      </c>
      <c r="AK55" s="96">
        <f t="shared" si="26"/>
        <v>0</v>
      </c>
      <c r="AL55" s="96">
        <f t="shared" si="26"/>
        <v>0</v>
      </c>
      <c r="AM55" s="96">
        <f t="shared" si="26"/>
        <v>0</v>
      </c>
      <c r="AN55" s="96">
        <f t="shared" si="26"/>
        <v>0</v>
      </c>
      <c r="AO55" s="97">
        <f t="shared" si="20"/>
        <v>1208765271</v>
      </c>
      <c r="AP55" s="97">
        <f t="shared" si="21"/>
        <v>644716835</v>
      </c>
      <c r="AQ55" s="97">
        <f t="shared" si="22"/>
        <v>460358556</v>
      </c>
      <c r="AR55" s="97">
        <f t="shared" si="23"/>
        <v>459234972</v>
      </c>
      <c r="AS55" s="89"/>
    </row>
    <row r="56" spans="1:62" ht="29" thickTop="1" thickBot="1">
      <c r="A56" s="98"/>
      <c r="B56" s="98"/>
      <c r="C56" s="98"/>
      <c r="D56" s="98"/>
      <c r="E56" s="99"/>
      <c r="F56" s="99"/>
      <c r="G56" s="98"/>
      <c r="H56" s="100" t="s">
        <v>698</v>
      </c>
      <c r="I56" s="306">
        <v>47537033</v>
      </c>
      <c r="J56" s="306">
        <v>44000000</v>
      </c>
      <c r="K56" s="306">
        <v>28224215</v>
      </c>
      <c r="L56" s="306">
        <v>28199316</v>
      </c>
      <c r="M56" s="101">
        <v>0</v>
      </c>
      <c r="N56" s="101">
        <v>0</v>
      </c>
      <c r="O56" s="101">
        <v>0</v>
      </c>
      <c r="P56" s="101">
        <v>0</v>
      </c>
      <c r="Q56" s="101">
        <v>0</v>
      </c>
      <c r="R56" s="101">
        <v>0</v>
      </c>
      <c r="S56" s="101">
        <v>0</v>
      </c>
      <c r="T56" s="101">
        <v>0</v>
      </c>
      <c r="U56" s="101">
        <v>0</v>
      </c>
      <c r="V56" s="101">
        <v>0</v>
      </c>
      <c r="W56" s="101">
        <v>0</v>
      </c>
      <c r="X56" s="101">
        <v>0</v>
      </c>
      <c r="Y56" s="101">
        <v>0</v>
      </c>
      <c r="Z56" s="101">
        <v>0</v>
      </c>
      <c r="AA56" s="101">
        <v>0</v>
      </c>
      <c r="AB56" s="101">
        <v>0</v>
      </c>
      <c r="AC56" s="101">
        <v>0</v>
      </c>
      <c r="AD56" s="101">
        <v>0</v>
      </c>
      <c r="AE56" s="101">
        <v>0</v>
      </c>
      <c r="AF56" s="101">
        <v>0</v>
      </c>
      <c r="AG56" s="101">
        <v>0</v>
      </c>
      <c r="AH56" s="101">
        <v>0</v>
      </c>
      <c r="AI56" s="101">
        <v>0</v>
      </c>
      <c r="AJ56" s="101">
        <v>0</v>
      </c>
      <c r="AK56" s="101">
        <v>0</v>
      </c>
      <c r="AL56" s="101">
        <v>0</v>
      </c>
      <c r="AM56" s="101">
        <v>0</v>
      </c>
      <c r="AN56" s="101">
        <v>0</v>
      </c>
      <c r="AO56" s="101">
        <f t="shared" si="20"/>
        <v>47537033</v>
      </c>
      <c r="AP56" s="101">
        <f t="shared" si="21"/>
        <v>44000000</v>
      </c>
      <c r="AQ56" s="101">
        <f t="shared" si="22"/>
        <v>28224215</v>
      </c>
      <c r="AR56" s="101">
        <f t="shared" si="23"/>
        <v>28199316</v>
      </c>
      <c r="AS56" s="102"/>
    </row>
    <row r="57" spans="1:62" ht="43" thickTop="1" thickBot="1">
      <c r="A57" s="98"/>
      <c r="B57" s="98"/>
      <c r="C57" s="98"/>
      <c r="D57" s="98"/>
      <c r="E57" s="99"/>
      <c r="F57" s="99"/>
      <c r="G57" s="98"/>
      <c r="H57" s="100" t="s">
        <v>699</v>
      </c>
      <c r="I57" s="306">
        <v>1090346933</v>
      </c>
      <c r="J57" s="306">
        <v>552103424</v>
      </c>
      <c r="K57" s="306">
        <v>402098990</v>
      </c>
      <c r="L57" s="306">
        <v>401029864</v>
      </c>
      <c r="M57" s="101">
        <v>0</v>
      </c>
      <c r="N57" s="101">
        <v>0</v>
      </c>
      <c r="O57" s="101">
        <v>0</v>
      </c>
      <c r="P57" s="101">
        <v>0</v>
      </c>
      <c r="Q57" s="101">
        <v>0</v>
      </c>
      <c r="R57" s="101">
        <v>0</v>
      </c>
      <c r="S57" s="101">
        <v>0</v>
      </c>
      <c r="T57" s="101">
        <v>0</v>
      </c>
      <c r="U57" s="101">
        <v>0</v>
      </c>
      <c r="V57" s="101">
        <v>0</v>
      </c>
      <c r="W57" s="101">
        <v>0</v>
      </c>
      <c r="X57" s="101">
        <v>0</v>
      </c>
      <c r="Y57" s="101">
        <v>0</v>
      </c>
      <c r="Z57" s="101">
        <v>0</v>
      </c>
      <c r="AA57" s="101">
        <v>0</v>
      </c>
      <c r="AB57" s="101">
        <v>0</v>
      </c>
      <c r="AC57" s="101">
        <v>0</v>
      </c>
      <c r="AD57" s="101">
        <v>0</v>
      </c>
      <c r="AE57" s="101">
        <v>0</v>
      </c>
      <c r="AF57" s="101">
        <v>0</v>
      </c>
      <c r="AG57" s="101">
        <v>0</v>
      </c>
      <c r="AH57" s="101">
        <v>0</v>
      </c>
      <c r="AI57" s="101">
        <v>0</v>
      </c>
      <c r="AJ57" s="101">
        <v>0</v>
      </c>
      <c r="AK57" s="101">
        <v>0</v>
      </c>
      <c r="AL57" s="101">
        <v>0</v>
      </c>
      <c r="AM57" s="101">
        <v>0</v>
      </c>
      <c r="AN57" s="101">
        <v>0</v>
      </c>
      <c r="AO57" s="101">
        <f t="shared" si="20"/>
        <v>1090346933</v>
      </c>
      <c r="AP57" s="101">
        <f t="shared" si="21"/>
        <v>552103424</v>
      </c>
      <c r="AQ57" s="101" t="s">
        <v>850</v>
      </c>
      <c r="AR57" s="101">
        <f t="shared" si="23"/>
        <v>401029864</v>
      </c>
      <c r="AS57" s="102"/>
    </row>
    <row r="58" spans="1:62" ht="29" thickTop="1" thickBot="1">
      <c r="A58" s="98"/>
      <c r="B58" s="98"/>
      <c r="C58" s="98"/>
      <c r="D58" s="98"/>
      <c r="E58" s="99"/>
      <c r="F58" s="99"/>
      <c r="G58" s="98"/>
      <c r="H58" s="100" t="s">
        <v>700</v>
      </c>
      <c r="I58" s="306">
        <v>29419400</v>
      </c>
      <c r="J58" s="306">
        <v>22000000</v>
      </c>
      <c r="K58" s="306">
        <v>21987941</v>
      </c>
      <c r="L58" s="306">
        <v>21958382</v>
      </c>
      <c r="M58" s="101">
        <v>0</v>
      </c>
      <c r="N58" s="101">
        <v>0</v>
      </c>
      <c r="O58" s="101">
        <v>0</v>
      </c>
      <c r="P58" s="101">
        <v>0</v>
      </c>
      <c r="Q58" s="101">
        <v>0</v>
      </c>
      <c r="R58" s="101">
        <v>0</v>
      </c>
      <c r="S58" s="101">
        <v>0</v>
      </c>
      <c r="T58" s="101">
        <v>0</v>
      </c>
      <c r="U58" s="101">
        <v>0</v>
      </c>
      <c r="V58" s="101">
        <v>0</v>
      </c>
      <c r="W58" s="101">
        <v>0</v>
      </c>
      <c r="X58" s="101">
        <v>0</v>
      </c>
      <c r="Y58" s="101">
        <v>0</v>
      </c>
      <c r="Z58" s="101">
        <v>0</v>
      </c>
      <c r="AA58" s="101">
        <v>0</v>
      </c>
      <c r="AB58" s="101">
        <v>0</v>
      </c>
      <c r="AC58" s="101">
        <v>0</v>
      </c>
      <c r="AD58" s="101">
        <v>0</v>
      </c>
      <c r="AE58" s="101">
        <v>0</v>
      </c>
      <c r="AF58" s="101">
        <v>0</v>
      </c>
      <c r="AG58" s="101">
        <v>0</v>
      </c>
      <c r="AH58" s="101">
        <v>0</v>
      </c>
      <c r="AI58" s="101">
        <v>0</v>
      </c>
      <c r="AJ58" s="101">
        <v>0</v>
      </c>
      <c r="AK58" s="101">
        <v>0</v>
      </c>
      <c r="AL58" s="101">
        <v>0</v>
      </c>
      <c r="AM58" s="101">
        <v>0</v>
      </c>
      <c r="AN58" s="101">
        <v>0</v>
      </c>
      <c r="AO58" s="101">
        <f t="shared" si="20"/>
        <v>29419400</v>
      </c>
      <c r="AP58" s="101">
        <f t="shared" si="21"/>
        <v>22000000</v>
      </c>
      <c r="AQ58" s="101">
        <f t="shared" si="22"/>
        <v>21987941</v>
      </c>
      <c r="AR58" s="101">
        <f t="shared" si="23"/>
        <v>21958382</v>
      </c>
      <c r="AS58" s="102"/>
    </row>
    <row r="59" spans="1:62" ht="31.5" customHeight="1" thickTop="1" thickBot="1">
      <c r="A59" s="98"/>
      <c r="B59" s="98"/>
      <c r="C59" s="98"/>
      <c r="D59" s="98"/>
      <c r="E59" s="99"/>
      <c r="F59" s="99"/>
      <c r="G59" s="98"/>
      <c r="H59" s="100" t="s">
        <v>701</v>
      </c>
      <c r="I59" s="101">
        <v>0</v>
      </c>
      <c r="J59" s="101">
        <v>0</v>
      </c>
      <c r="K59" s="101">
        <v>0</v>
      </c>
      <c r="L59" s="101">
        <v>0</v>
      </c>
      <c r="M59" s="101">
        <v>0</v>
      </c>
      <c r="N59" s="101">
        <v>0</v>
      </c>
      <c r="O59" s="101">
        <v>0</v>
      </c>
      <c r="P59" s="101">
        <v>0</v>
      </c>
      <c r="Q59" s="101">
        <v>0</v>
      </c>
      <c r="R59" s="101">
        <v>0</v>
      </c>
      <c r="S59" s="101">
        <v>0</v>
      </c>
      <c r="T59" s="101">
        <v>0</v>
      </c>
      <c r="U59" s="101">
        <v>0</v>
      </c>
      <c r="V59" s="101">
        <v>0</v>
      </c>
      <c r="W59" s="101">
        <v>0</v>
      </c>
      <c r="X59" s="101">
        <v>0</v>
      </c>
      <c r="Y59" s="101">
        <v>0</v>
      </c>
      <c r="Z59" s="101">
        <v>0</v>
      </c>
      <c r="AA59" s="101">
        <v>0</v>
      </c>
      <c r="AB59" s="101">
        <v>0</v>
      </c>
      <c r="AC59" s="101">
        <v>0</v>
      </c>
      <c r="AD59" s="101">
        <v>0</v>
      </c>
      <c r="AE59" s="101">
        <v>0</v>
      </c>
      <c r="AF59" s="101">
        <v>0</v>
      </c>
      <c r="AG59" s="101">
        <v>0</v>
      </c>
      <c r="AH59" s="101">
        <v>0</v>
      </c>
      <c r="AI59" s="101">
        <v>0</v>
      </c>
      <c r="AJ59" s="101">
        <v>0</v>
      </c>
      <c r="AK59" s="101">
        <v>0</v>
      </c>
      <c r="AL59" s="101">
        <v>0</v>
      </c>
      <c r="AM59" s="101">
        <v>0</v>
      </c>
      <c r="AN59" s="101">
        <v>0</v>
      </c>
      <c r="AO59" s="101">
        <f t="shared" si="20"/>
        <v>0</v>
      </c>
      <c r="AP59" s="103">
        <f t="shared" si="21"/>
        <v>0</v>
      </c>
      <c r="AQ59" s="103">
        <f t="shared" si="22"/>
        <v>0</v>
      </c>
      <c r="AR59" s="101">
        <f t="shared" si="23"/>
        <v>0</v>
      </c>
      <c r="AS59" s="102"/>
    </row>
    <row r="60" spans="1:62" ht="36.75" customHeight="1" thickTop="1" thickBot="1">
      <c r="A60" s="98"/>
      <c r="B60" s="98"/>
      <c r="C60" s="98"/>
      <c r="D60" s="98"/>
      <c r="E60" s="99"/>
      <c r="F60" s="99"/>
      <c r="G60" s="98"/>
      <c r="H60" s="100" t="s">
        <v>702</v>
      </c>
      <c r="I60" s="101">
        <v>0</v>
      </c>
      <c r="J60" s="101">
        <v>0</v>
      </c>
      <c r="K60" s="101">
        <v>0</v>
      </c>
      <c r="L60" s="101">
        <v>0</v>
      </c>
      <c r="M60" s="101">
        <v>0</v>
      </c>
      <c r="N60" s="101">
        <v>0</v>
      </c>
      <c r="O60" s="101">
        <v>0</v>
      </c>
      <c r="P60" s="101">
        <v>0</v>
      </c>
      <c r="Q60" s="101">
        <v>0</v>
      </c>
      <c r="R60" s="101">
        <v>0</v>
      </c>
      <c r="S60" s="101">
        <v>0</v>
      </c>
      <c r="T60" s="101">
        <v>0</v>
      </c>
      <c r="U60" s="101">
        <v>0</v>
      </c>
      <c r="V60" s="101">
        <v>0</v>
      </c>
      <c r="W60" s="101">
        <v>0</v>
      </c>
      <c r="X60" s="101">
        <v>0</v>
      </c>
      <c r="Y60" s="101">
        <v>0</v>
      </c>
      <c r="Z60" s="101">
        <v>0</v>
      </c>
      <c r="AA60" s="101">
        <v>0</v>
      </c>
      <c r="AB60" s="101">
        <v>0</v>
      </c>
      <c r="AC60" s="101">
        <v>0</v>
      </c>
      <c r="AD60" s="101">
        <v>0</v>
      </c>
      <c r="AE60" s="101">
        <v>0</v>
      </c>
      <c r="AF60" s="101">
        <v>0</v>
      </c>
      <c r="AG60" s="101">
        <v>0</v>
      </c>
      <c r="AH60" s="101">
        <v>0</v>
      </c>
      <c r="AI60" s="101">
        <v>0</v>
      </c>
      <c r="AJ60" s="101">
        <v>0</v>
      </c>
      <c r="AK60" s="101">
        <v>0</v>
      </c>
      <c r="AL60" s="101">
        <v>0</v>
      </c>
      <c r="AM60" s="101">
        <v>0</v>
      </c>
      <c r="AN60" s="101">
        <v>0</v>
      </c>
      <c r="AO60" s="101">
        <f t="shared" si="20"/>
        <v>0</v>
      </c>
      <c r="AP60" s="101">
        <f t="shared" si="21"/>
        <v>0</v>
      </c>
      <c r="AQ60" s="101">
        <f t="shared" si="22"/>
        <v>0</v>
      </c>
      <c r="AR60" s="101">
        <f t="shared" si="23"/>
        <v>0</v>
      </c>
      <c r="AS60" s="102"/>
    </row>
    <row r="61" spans="1:62" ht="34.5" customHeight="1" thickTop="1" thickBot="1">
      <c r="A61" s="98"/>
      <c r="B61" s="98"/>
      <c r="C61" s="98"/>
      <c r="D61" s="98"/>
      <c r="E61" s="99"/>
      <c r="F61" s="99"/>
      <c r="G61" s="98"/>
      <c r="H61" s="100" t="s">
        <v>703</v>
      </c>
      <c r="I61" s="306">
        <v>41461905</v>
      </c>
      <c r="J61" s="306">
        <v>26613411</v>
      </c>
      <c r="K61" s="306">
        <v>8047410</v>
      </c>
      <c r="L61" s="306">
        <v>8047410</v>
      </c>
      <c r="M61" s="101">
        <v>0</v>
      </c>
      <c r="N61" s="101">
        <v>0</v>
      </c>
      <c r="O61" s="101">
        <v>0</v>
      </c>
      <c r="P61" s="101">
        <v>0</v>
      </c>
      <c r="Q61" s="101">
        <v>0</v>
      </c>
      <c r="R61" s="101">
        <v>0</v>
      </c>
      <c r="S61" s="101">
        <v>0</v>
      </c>
      <c r="T61" s="101">
        <v>0</v>
      </c>
      <c r="U61" s="101">
        <v>0</v>
      </c>
      <c r="V61" s="101">
        <v>0</v>
      </c>
      <c r="W61" s="101">
        <v>0</v>
      </c>
      <c r="X61" s="101">
        <v>0</v>
      </c>
      <c r="Y61" s="101">
        <v>0</v>
      </c>
      <c r="Z61" s="101">
        <v>0</v>
      </c>
      <c r="AA61" s="101">
        <v>0</v>
      </c>
      <c r="AB61" s="101">
        <v>0</v>
      </c>
      <c r="AC61" s="101">
        <v>0</v>
      </c>
      <c r="AD61" s="101">
        <v>0</v>
      </c>
      <c r="AE61" s="101">
        <v>0</v>
      </c>
      <c r="AF61" s="101">
        <v>0</v>
      </c>
      <c r="AG61" s="101">
        <v>0</v>
      </c>
      <c r="AH61" s="101">
        <v>0</v>
      </c>
      <c r="AI61" s="101">
        <v>0</v>
      </c>
      <c r="AJ61" s="101">
        <v>0</v>
      </c>
      <c r="AK61" s="101">
        <v>0</v>
      </c>
      <c r="AL61" s="101">
        <v>0</v>
      </c>
      <c r="AM61" s="101">
        <v>0</v>
      </c>
      <c r="AN61" s="101">
        <v>0</v>
      </c>
      <c r="AO61" s="101">
        <f t="shared" si="20"/>
        <v>41461905</v>
      </c>
      <c r="AP61" s="101">
        <f t="shared" si="21"/>
        <v>26613411</v>
      </c>
      <c r="AQ61" s="101">
        <f t="shared" si="22"/>
        <v>8047410</v>
      </c>
      <c r="AR61" s="101">
        <f t="shared" si="23"/>
        <v>8047410</v>
      </c>
      <c r="AS61" s="102"/>
    </row>
    <row r="62" spans="1:62" ht="15.75" customHeight="1" thickTop="1" thickBot="1">
      <c r="A62" s="94"/>
      <c r="B62" s="94"/>
      <c r="C62" s="94"/>
      <c r="D62" s="94"/>
      <c r="E62" s="94"/>
      <c r="F62" s="94"/>
      <c r="G62" s="94"/>
      <c r="H62" s="95" t="s">
        <v>704</v>
      </c>
      <c r="I62" s="96">
        <f>+I63</f>
        <v>684504782</v>
      </c>
      <c r="J62" s="96">
        <f t="shared" ref="J62:AN62" si="27">+J63</f>
        <v>405305064</v>
      </c>
      <c r="K62" s="96">
        <f t="shared" si="27"/>
        <v>249503706</v>
      </c>
      <c r="L62" s="96">
        <f t="shared" si="27"/>
        <v>249355326</v>
      </c>
      <c r="M62" s="96">
        <f t="shared" si="27"/>
        <v>0</v>
      </c>
      <c r="N62" s="96">
        <f t="shared" si="27"/>
        <v>0</v>
      </c>
      <c r="O62" s="96">
        <f t="shared" si="27"/>
        <v>0</v>
      </c>
      <c r="P62" s="96">
        <f t="shared" si="27"/>
        <v>0</v>
      </c>
      <c r="Q62" s="96">
        <f t="shared" si="27"/>
        <v>0</v>
      </c>
      <c r="R62" s="96">
        <f t="shared" si="27"/>
        <v>0</v>
      </c>
      <c r="S62" s="96">
        <f t="shared" si="27"/>
        <v>0</v>
      </c>
      <c r="T62" s="96">
        <f t="shared" si="27"/>
        <v>0</v>
      </c>
      <c r="U62" s="96">
        <f t="shared" si="27"/>
        <v>0</v>
      </c>
      <c r="V62" s="96">
        <f t="shared" si="27"/>
        <v>0</v>
      </c>
      <c r="W62" s="96">
        <f t="shared" si="27"/>
        <v>0</v>
      </c>
      <c r="X62" s="96">
        <f t="shared" si="27"/>
        <v>0</v>
      </c>
      <c r="Y62" s="96">
        <f t="shared" si="27"/>
        <v>0</v>
      </c>
      <c r="Z62" s="96">
        <f t="shared" si="27"/>
        <v>0</v>
      </c>
      <c r="AA62" s="96">
        <f t="shared" si="27"/>
        <v>0</v>
      </c>
      <c r="AB62" s="96">
        <f t="shared" si="27"/>
        <v>0</v>
      </c>
      <c r="AC62" s="96">
        <f t="shared" si="27"/>
        <v>0</v>
      </c>
      <c r="AD62" s="96">
        <f t="shared" si="27"/>
        <v>0</v>
      </c>
      <c r="AE62" s="96">
        <f t="shared" si="27"/>
        <v>0</v>
      </c>
      <c r="AF62" s="96">
        <f t="shared" si="27"/>
        <v>0</v>
      </c>
      <c r="AG62" s="96">
        <f t="shared" si="27"/>
        <v>0</v>
      </c>
      <c r="AH62" s="96">
        <f t="shared" si="27"/>
        <v>0</v>
      </c>
      <c r="AI62" s="96">
        <f t="shared" si="27"/>
        <v>0</v>
      </c>
      <c r="AJ62" s="96">
        <f t="shared" si="27"/>
        <v>0</v>
      </c>
      <c r="AK62" s="96">
        <f t="shared" si="27"/>
        <v>0</v>
      </c>
      <c r="AL62" s="96">
        <f t="shared" si="27"/>
        <v>0</v>
      </c>
      <c r="AM62" s="96">
        <f t="shared" si="27"/>
        <v>0</v>
      </c>
      <c r="AN62" s="96">
        <f t="shared" si="27"/>
        <v>0</v>
      </c>
      <c r="AO62" s="97">
        <f t="shared" si="20"/>
        <v>684504782</v>
      </c>
      <c r="AP62" s="97">
        <f t="shared" si="21"/>
        <v>405305064</v>
      </c>
      <c r="AQ62" s="97">
        <f t="shared" si="22"/>
        <v>249503706</v>
      </c>
      <c r="AR62" s="97">
        <f t="shared" si="23"/>
        <v>249355326</v>
      </c>
      <c r="AS62" s="89"/>
    </row>
    <row r="63" spans="1:62" ht="15.75" customHeight="1" thickTop="1" thickBot="1">
      <c r="A63" s="94"/>
      <c r="B63" s="94"/>
      <c r="C63" s="94"/>
      <c r="D63" s="94"/>
      <c r="E63" s="94"/>
      <c r="F63" s="94"/>
      <c r="G63" s="94"/>
      <c r="H63" s="95" t="s">
        <v>801</v>
      </c>
      <c r="I63" s="96">
        <f>SUM(I64:I70)</f>
        <v>684504782</v>
      </c>
      <c r="J63" s="96">
        <f t="shared" ref="J63:AN63" si="28">SUM(J64:J70)</f>
        <v>405305064</v>
      </c>
      <c r="K63" s="96">
        <f t="shared" si="28"/>
        <v>249503706</v>
      </c>
      <c r="L63" s="96">
        <f t="shared" si="28"/>
        <v>249355326</v>
      </c>
      <c r="M63" s="96">
        <f t="shared" si="28"/>
        <v>0</v>
      </c>
      <c r="N63" s="96">
        <f t="shared" si="28"/>
        <v>0</v>
      </c>
      <c r="O63" s="96">
        <f t="shared" si="28"/>
        <v>0</v>
      </c>
      <c r="P63" s="96">
        <f t="shared" si="28"/>
        <v>0</v>
      </c>
      <c r="Q63" s="96">
        <f t="shared" si="28"/>
        <v>0</v>
      </c>
      <c r="R63" s="96">
        <f t="shared" si="28"/>
        <v>0</v>
      </c>
      <c r="S63" s="96">
        <f t="shared" si="28"/>
        <v>0</v>
      </c>
      <c r="T63" s="96">
        <f t="shared" si="28"/>
        <v>0</v>
      </c>
      <c r="U63" s="96">
        <f t="shared" si="28"/>
        <v>0</v>
      </c>
      <c r="V63" s="96">
        <f t="shared" si="28"/>
        <v>0</v>
      </c>
      <c r="W63" s="96">
        <f t="shared" si="28"/>
        <v>0</v>
      </c>
      <c r="X63" s="96">
        <f t="shared" si="28"/>
        <v>0</v>
      </c>
      <c r="Y63" s="96">
        <f t="shared" si="28"/>
        <v>0</v>
      </c>
      <c r="Z63" s="96">
        <f t="shared" si="28"/>
        <v>0</v>
      </c>
      <c r="AA63" s="96">
        <f t="shared" si="28"/>
        <v>0</v>
      </c>
      <c r="AB63" s="96">
        <f t="shared" si="28"/>
        <v>0</v>
      </c>
      <c r="AC63" s="96">
        <f t="shared" si="28"/>
        <v>0</v>
      </c>
      <c r="AD63" s="96">
        <f t="shared" si="28"/>
        <v>0</v>
      </c>
      <c r="AE63" s="96">
        <f t="shared" si="28"/>
        <v>0</v>
      </c>
      <c r="AF63" s="96">
        <f t="shared" si="28"/>
        <v>0</v>
      </c>
      <c r="AG63" s="96">
        <f t="shared" si="28"/>
        <v>0</v>
      </c>
      <c r="AH63" s="96">
        <f t="shared" si="28"/>
        <v>0</v>
      </c>
      <c r="AI63" s="96">
        <f t="shared" si="28"/>
        <v>0</v>
      </c>
      <c r="AJ63" s="96">
        <f t="shared" si="28"/>
        <v>0</v>
      </c>
      <c r="AK63" s="96">
        <f t="shared" si="28"/>
        <v>0</v>
      </c>
      <c r="AL63" s="96">
        <f t="shared" si="28"/>
        <v>0</v>
      </c>
      <c r="AM63" s="96">
        <f t="shared" si="28"/>
        <v>0</v>
      </c>
      <c r="AN63" s="96">
        <f t="shared" si="28"/>
        <v>0</v>
      </c>
      <c r="AO63" s="97">
        <f t="shared" si="20"/>
        <v>684504782</v>
      </c>
      <c r="AP63" s="97">
        <f t="shared" si="21"/>
        <v>405305064</v>
      </c>
      <c r="AQ63" s="97">
        <f t="shared" si="22"/>
        <v>249503706</v>
      </c>
      <c r="AR63" s="97">
        <f t="shared" si="23"/>
        <v>249355326</v>
      </c>
      <c r="AS63" s="89"/>
    </row>
    <row r="64" spans="1:62" ht="25.5" customHeight="1" thickTop="1" thickBot="1">
      <c r="A64" s="98"/>
      <c r="B64" s="98"/>
      <c r="C64" s="98"/>
      <c r="D64" s="98"/>
      <c r="E64" s="98"/>
      <c r="F64" s="98"/>
      <c r="G64" s="98"/>
      <c r="H64" s="100" t="s">
        <v>705</v>
      </c>
      <c r="I64" s="306">
        <v>82593074</v>
      </c>
      <c r="J64" s="306">
        <v>62215517</v>
      </c>
      <c r="K64" s="306">
        <v>37212204</v>
      </c>
      <c r="L64" s="306">
        <v>37176572</v>
      </c>
      <c r="M64" s="101">
        <v>0</v>
      </c>
      <c r="N64" s="101">
        <v>0</v>
      </c>
      <c r="O64" s="101">
        <v>0</v>
      </c>
      <c r="P64" s="101">
        <v>0</v>
      </c>
      <c r="Q64" s="101">
        <v>0</v>
      </c>
      <c r="R64" s="101">
        <v>0</v>
      </c>
      <c r="S64" s="101">
        <v>0</v>
      </c>
      <c r="T64" s="101">
        <v>0</v>
      </c>
      <c r="U64" s="101">
        <v>0</v>
      </c>
      <c r="V64" s="101">
        <v>0</v>
      </c>
      <c r="W64" s="101">
        <v>0</v>
      </c>
      <c r="X64" s="101">
        <v>0</v>
      </c>
      <c r="Y64" s="101">
        <v>0</v>
      </c>
      <c r="Z64" s="101">
        <v>0</v>
      </c>
      <c r="AA64" s="101">
        <v>0</v>
      </c>
      <c r="AB64" s="101">
        <v>0</v>
      </c>
      <c r="AC64" s="101">
        <v>0</v>
      </c>
      <c r="AD64" s="101">
        <v>0</v>
      </c>
      <c r="AE64" s="101">
        <v>0</v>
      </c>
      <c r="AF64" s="101">
        <v>0</v>
      </c>
      <c r="AG64" s="101">
        <v>0</v>
      </c>
      <c r="AH64" s="101">
        <v>0</v>
      </c>
      <c r="AI64" s="101">
        <v>0</v>
      </c>
      <c r="AJ64" s="101">
        <v>0</v>
      </c>
      <c r="AK64" s="101">
        <v>0</v>
      </c>
      <c r="AL64" s="101">
        <v>0</v>
      </c>
      <c r="AM64" s="101">
        <v>0</v>
      </c>
      <c r="AN64" s="101">
        <v>0</v>
      </c>
      <c r="AO64" s="103">
        <f t="shared" si="20"/>
        <v>82593074</v>
      </c>
      <c r="AP64" s="103">
        <f t="shared" si="21"/>
        <v>62215517</v>
      </c>
      <c r="AQ64" s="103">
        <f t="shared" si="22"/>
        <v>37212204</v>
      </c>
      <c r="AR64" s="103">
        <f t="shared" si="23"/>
        <v>37176572</v>
      </c>
      <c r="AS64" s="102"/>
    </row>
    <row r="65" spans="1:45" ht="16.5" customHeight="1" thickTop="1" thickBot="1">
      <c r="A65" s="313"/>
      <c r="B65" s="313"/>
      <c r="C65" s="313"/>
      <c r="D65" s="313"/>
      <c r="E65" s="313"/>
      <c r="F65" s="313"/>
      <c r="G65" s="98"/>
      <c r="H65" s="100" t="s">
        <v>706</v>
      </c>
      <c r="I65" s="317">
        <v>256352787</v>
      </c>
      <c r="J65" s="317">
        <v>61003369</v>
      </c>
      <c r="K65" s="317">
        <v>51001260</v>
      </c>
      <c r="L65" s="317">
        <v>50998737</v>
      </c>
      <c r="M65" s="103">
        <v>0</v>
      </c>
      <c r="N65" s="103">
        <v>0</v>
      </c>
      <c r="O65" s="103">
        <v>0</v>
      </c>
      <c r="P65" s="103">
        <v>0</v>
      </c>
      <c r="Q65" s="103">
        <v>0</v>
      </c>
      <c r="R65" s="103">
        <v>0</v>
      </c>
      <c r="S65" s="103">
        <v>0</v>
      </c>
      <c r="T65" s="103">
        <v>0</v>
      </c>
      <c r="U65" s="103">
        <v>0</v>
      </c>
      <c r="V65" s="103">
        <v>0</v>
      </c>
      <c r="W65" s="103">
        <v>0</v>
      </c>
      <c r="X65" s="103">
        <v>0</v>
      </c>
      <c r="Y65" s="103">
        <v>0</v>
      </c>
      <c r="Z65" s="103">
        <v>0</v>
      </c>
      <c r="AA65" s="103">
        <v>0</v>
      </c>
      <c r="AB65" s="103">
        <v>0</v>
      </c>
      <c r="AC65" s="103">
        <v>0</v>
      </c>
      <c r="AD65" s="103">
        <v>0</v>
      </c>
      <c r="AE65" s="103">
        <v>0</v>
      </c>
      <c r="AF65" s="103">
        <v>0</v>
      </c>
      <c r="AG65" s="103">
        <v>0</v>
      </c>
      <c r="AH65" s="103">
        <v>0</v>
      </c>
      <c r="AI65" s="103">
        <v>0</v>
      </c>
      <c r="AJ65" s="103">
        <v>0</v>
      </c>
      <c r="AK65" s="103">
        <v>0</v>
      </c>
      <c r="AL65" s="103">
        <v>0</v>
      </c>
      <c r="AM65" s="103">
        <v>0</v>
      </c>
      <c r="AN65" s="103">
        <v>0</v>
      </c>
      <c r="AO65" s="103">
        <f t="shared" si="20"/>
        <v>256352787</v>
      </c>
      <c r="AP65" s="103">
        <f t="shared" si="21"/>
        <v>61003369</v>
      </c>
      <c r="AQ65" s="103">
        <f t="shared" si="22"/>
        <v>51001260</v>
      </c>
      <c r="AR65" s="103">
        <f t="shared" si="23"/>
        <v>50998737</v>
      </c>
      <c r="AS65" s="102"/>
    </row>
    <row r="66" spans="1:45" thickTop="1" thickBot="1">
      <c r="A66" s="98"/>
      <c r="B66" s="98"/>
      <c r="C66" s="98"/>
      <c r="D66" s="98"/>
      <c r="E66" s="98"/>
      <c r="F66" s="98"/>
      <c r="G66" s="98"/>
      <c r="H66" s="100" t="s">
        <v>707</v>
      </c>
      <c r="I66" s="306">
        <v>71130881</v>
      </c>
      <c r="J66" s="306">
        <v>52977495</v>
      </c>
      <c r="K66" s="306">
        <v>32018995</v>
      </c>
      <c r="L66" s="306">
        <v>32003985</v>
      </c>
      <c r="M66" s="101">
        <v>0</v>
      </c>
      <c r="N66" s="101">
        <v>0</v>
      </c>
      <c r="O66" s="101">
        <v>0</v>
      </c>
      <c r="P66" s="101">
        <v>0</v>
      </c>
      <c r="Q66" s="101">
        <v>0</v>
      </c>
      <c r="R66" s="101">
        <v>0</v>
      </c>
      <c r="S66" s="101">
        <v>0</v>
      </c>
      <c r="T66" s="101">
        <v>0</v>
      </c>
      <c r="U66" s="101">
        <v>0</v>
      </c>
      <c r="V66" s="101">
        <v>0</v>
      </c>
      <c r="W66" s="101">
        <v>0</v>
      </c>
      <c r="X66" s="101">
        <v>0</v>
      </c>
      <c r="Y66" s="101">
        <v>0</v>
      </c>
      <c r="Z66" s="101">
        <v>0</v>
      </c>
      <c r="AA66" s="101">
        <v>0</v>
      </c>
      <c r="AB66" s="101">
        <v>0</v>
      </c>
      <c r="AC66" s="101">
        <v>0</v>
      </c>
      <c r="AD66" s="101">
        <v>0</v>
      </c>
      <c r="AE66" s="101">
        <v>0</v>
      </c>
      <c r="AF66" s="101">
        <v>0</v>
      </c>
      <c r="AG66" s="101">
        <v>0</v>
      </c>
      <c r="AH66" s="101">
        <v>0</v>
      </c>
      <c r="AI66" s="101">
        <v>0</v>
      </c>
      <c r="AJ66" s="101">
        <v>0</v>
      </c>
      <c r="AK66" s="101">
        <v>0</v>
      </c>
      <c r="AL66" s="101">
        <v>0</v>
      </c>
      <c r="AM66" s="101">
        <v>0</v>
      </c>
      <c r="AN66" s="101">
        <v>0</v>
      </c>
      <c r="AO66" s="103">
        <f t="shared" si="20"/>
        <v>71130881</v>
      </c>
      <c r="AP66" s="103">
        <f t="shared" si="21"/>
        <v>52977495</v>
      </c>
      <c r="AQ66" s="103">
        <f t="shared" si="22"/>
        <v>32018995</v>
      </c>
      <c r="AR66" s="103">
        <f t="shared" si="23"/>
        <v>32003985</v>
      </c>
      <c r="AS66" s="102"/>
    </row>
    <row r="67" spans="1:45" thickTop="1" thickBot="1">
      <c r="A67" s="98"/>
      <c r="B67" s="98"/>
      <c r="C67" s="98"/>
      <c r="D67" s="98"/>
      <c r="E67" s="98"/>
      <c r="F67" s="98"/>
      <c r="G67" s="98"/>
      <c r="H67" s="100" t="s">
        <v>708</v>
      </c>
      <c r="I67" s="306">
        <v>73493730</v>
      </c>
      <c r="J67" s="306">
        <v>57974495</v>
      </c>
      <c r="K67" s="306">
        <v>32017332</v>
      </c>
      <c r="L67" s="306">
        <v>32002322</v>
      </c>
      <c r="M67" s="101">
        <v>0</v>
      </c>
      <c r="N67" s="101">
        <v>0</v>
      </c>
      <c r="O67" s="101">
        <v>0</v>
      </c>
      <c r="P67" s="101">
        <v>0</v>
      </c>
      <c r="Q67" s="101">
        <v>0</v>
      </c>
      <c r="R67" s="101">
        <v>0</v>
      </c>
      <c r="S67" s="101">
        <v>0</v>
      </c>
      <c r="T67" s="101">
        <v>0</v>
      </c>
      <c r="U67" s="101">
        <v>0</v>
      </c>
      <c r="V67" s="101">
        <v>0</v>
      </c>
      <c r="W67" s="101">
        <v>0</v>
      </c>
      <c r="X67" s="101">
        <v>0</v>
      </c>
      <c r="Y67" s="101">
        <v>0</v>
      </c>
      <c r="Z67" s="101">
        <v>0</v>
      </c>
      <c r="AA67" s="101">
        <v>0</v>
      </c>
      <c r="AB67" s="101">
        <v>0</v>
      </c>
      <c r="AC67" s="101">
        <v>0</v>
      </c>
      <c r="AD67" s="101">
        <v>0</v>
      </c>
      <c r="AE67" s="101">
        <v>0</v>
      </c>
      <c r="AF67" s="101">
        <v>0</v>
      </c>
      <c r="AG67" s="101">
        <v>0</v>
      </c>
      <c r="AH67" s="101">
        <v>0</v>
      </c>
      <c r="AI67" s="101">
        <v>0</v>
      </c>
      <c r="AJ67" s="101">
        <v>0</v>
      </c>
      <c r="AK67" s="101">
        <v>0</v>
      </c>
      <c r="AL67" s="101">
        <v>0</v>
      </c>
      <c r="AM67" s="101">
        <v>0</v>
      </c>
      <c r="AN67" s="101">
        <v>0</v>
      </c>
      <c r="AO67" s="103">
        <f t="shared" si="20"/>
        <v>73493730</v>
      </c>
      <c r="AP67" s="103">
        <f t="shared" si="21"/>
        <v>57974495</v>
      </c>
      <c r="AQ67" s="103">
        <f t="shared" si="22"/>
        <v>32017332</v>
      </c>
      <c r="AR67" s="103">
        <f t="shared" si="23"/>
        <v>32002322</v>
      </c>
      <c r="AS67" s="102"/>
    </row>
    <row r="68" spans="1:45" thickTop="1" thickBot="1">
      <c r="A68" s="98"/>
      <c r="B68" s="98"/>
      <c r="C68" s="98"/>
      <c r="D68" s="98"/>
      <c r="E68" s="98"/>
      <c r="F68" s="98"/>
      <c r="G68" s="98"/>
      <c r="H68" s="100" t="s">
        <v>709</v>
      </c>
      <c r="I68" s="306">
        <v>77535249</v>
      </c>
      <c r="J68" s="306">
        <v>70516242</v>
      </c>
      <c r="K68" s="306">
        <v>37878748</v>
      </c>
      <c r="L68" s="306">
        <v>37859064</v>
      </c>
      <c r="M68" s="101">
        <v>0</v>
      </c>
      <c r="N68" s="101">
        <v>0</v>
      </c>
      <c r="O68" s="101">
        <v>0</v>
      </c>
      <c r="P68" s="101">
        <v>0</v>
      </c>
      <c r="Q68" s="101">
        <v>0</v>
      </c>
      <c r="R68" s="101">
        <v>0</v>
      </c>
      <c r="S68" s="101">
        <v>0</v>
      </c>
      <c r="T68" s="101">
        <v>0</v>
      </c>
      <c r="U68" s="101">
        <v>0</v>
      </c>
      <c r="V68" s="101">
        <v>0</v>
      </c>
      <c r="W68" s="101">
        <v>0</v>
      </c>
      <c r="X68" s="101">
        <v>0</v>
      </c>
      <c r="Y68" s="101">
        <v>0</v>
      </c>
      <c r="Z68" s="101">
        <v>0</v>
      </c>
      <c r="AA68" s="101">
        <v>0</v>
      </c>
      <c r="AB68" s="101">
        <v>0</v>
      </c>
      <c r="AC68" s="101">
        <v>0</v>
      </c>
      <c r="AD68" s="101">
        <v>0</v>
      </c>
      <c r="AE68" s="101">
        <v>0</v>
      </c>
      <c r="AF68" s="101">
        <v>0</v>
      </c>
      <c r="AG68" s="101">
        <v>0</v>
      </c>
      <c r="AH68" s="101">
        <v>0</v>
      </c>
      <c r="AI68" s="101">
        <v>0</v>
      </c>
      <c r="AJ68" s="101">
        <v>0</v>
      </c>
      <c r="AK68" s="101">
        <v>0</v>
      </c>
      <c r="AL68" s="101">
        <v>0</v>
      </c>
      <c r="AM68" s="101">
        <v>0</v>
      </c>
      <c r="AN68" s="101">
        <v>0</v>
      </c>
      <c r="AO68" s="103">
        <f t="shared" si="20"/>
        <v>77535249</v>
      </c>
      <c r="AP68" s="103">
        <f t="shared" si="21"/>
        <v>70516242</v>
      </c>
      <c r="AQ68" s="103">
        <f t="shared" si="22"/>
        <v>37878748</v>
      </c>
      <c r="AR68" s="103">
        <f t="shared" si="23"/>
        <v>37859064</v>
      </c>
      <c r="AS68" s="102"/>
    </row>
    <row r="69" spans="1:45" ht="14.5" customHeight="1" thickTop="1" thickBot="1">
      <c r="A69" s="98"/>
      <c r="B69" s="98"/>
      <c r="C69" s="98"/>
      <c r="D69" s="98"/>
      <c r="E69" s="98"/>
      <c r="F69" s="98"/>
      <c r="G69" s="98"/>
      <c r="H69" s="100" t="s">
        <v>710</v>
      </c>
      <c r="I69" s="306">
        <v>55561445</v>
      </c>
      <c r="J69" s="306">
        <v>41759960</v>
      </c>
      <c r="K69" s="306">
        <v>22984147</v>
      </c>
      <c r="L69" s="306">
        <v>22965819</v>
      </c>
      <c r="M69" s="101">
        <v>0</v>
      </c>
      <c r="N69" s="101">
        <v>0</v>
      </c>
      <c r="O69" s="101">
        <v>0</v>
      </c>
      <c r="P69" s="101">
        <v>0</v>
      </c>
      <c r="Q69" s="101">
        <v>0</v>
      </c>
      <c r="R69" s="101">
        <v>0</v>
      </c>
      <c r="S69" s="101">
        <v>0</v>
      </c>
      <c r="T69" s="101">
        <v>0</v>
      </c>
      <c r="U69" s="101">
        <v>0</v>
      </c>
      <c r="V69" s="101">
        <v>0</v>
      </c>
      <c r="W69" s="101">
        <v>0</v>
      </c>
      <c r="X69" s="101">
        <v>0</v>
      </c>
      <c r="Y69" s="101">
        <v>0</v>
      </c>
      <c r="Z69" s="101">
        <v>0</v>
      </c>
      <c r="AA69" s="101">
        <v>0</v>
      </c>
      <c r="AB69" s="101">
        <v>0</v>
      </c>
      <c r="AC69" s="101">
        <v>0</v>
      </c>
      <c r="AD69" s="101">
        <v>0</v>
      </c>
      <c r="AE69" s="101">
        <v>0</v>
      </c>
      <c r="AF69" s="101">
        <v>0</v>
      </c>
      <c r="AG69" s="101">
        <v>0</v>
      </c>
      <c r="AH69" s="101">
        <v>0</v>
      </c>
      <c r="AI69" s="101">
        <v>0</v>
      </c>
      <c r="AJ69" s="101">
        <v>0</v>
      </c>
      <c r="AK69" s="101">
        <v>0</v>
      </c>
      <c r="AL69" s="101">
        <v>0</v>
      </c>
      <c r="AM69" s="101">
        <v>0</v>
      </c>
      <c r="AN69" s="101">
        <v>0</v>
      </c>
      <c r="AO69" s="103">
        <f t="shared" si="20"/>
        <v>55561445</v>
      </c>
      <c r="AP69" s="103">
        <f t="shared" si="21"/>
        <v>41759960</v>
      </c>
      <c r="AQ69" s="103">
        <f t="shared" si="22"/>
        <v>22984147</v>
      </c>
      <c r="AR69" s="103">
        <f t="shared" si="23"/>
        <v>22965819</v>
      </c>
      <c r="AS69" s="102"/>
    </row>
    <row r="70" spans="1:45" ht="29" thickTop="1" thickBot="1">
      <c r="A70" s="98"/>
      <c r="B70" s="98"/>
      <c r="C70" s="98"/>
      <c r="D70" s="98"/>
      <c r="E70" s="98"/>
      <c r="F70" s="98"/>
      <c r="G70" s="98"/>
      <c r="H70" s="100" t="s">
        <v>711</v>
      </c>
      <c r="I70" s="306">
        <v>67837616</v>
      </c>
      <c r="J70" s="306">
        <v>58857986</v>
      </c>
      <c r="K70" s="306">
        <v>36391020</v>
      </c>
      <c r="L70" s="306">
        <v>36348827</v>
      </c>
      <c r="M70" s="101">
        <v>0</v>
      </c>
      <c r="N70" s="101">
        <v>0</v>
      </c>
      <c r="O70" s="101">
        <v>0</v>
      </c>
      <c r="P70" s="101">
        <v>0</v>
      </c>
      <c r="Q70" s="101">
        <v>0</v>
      </c>
      <c r="R70" s="101">
        <v>0</v>
      </c>
      <c r="S70" s="101">
        <v>0</v>
      </c>
      <c r="T70" s="101">
        <v>0</v>
      </c>
      <c r="U70" s="101">
        <v>0</v>
      </c>
      <c r="V70" s="101">
        <v>0</v>
      </c>
      <c r="W70" s="101">
        <v>0</v>
      </c>
      <c r="X70" s="101">
        <v>0</v>
      </c>
      <c r="Y70" s="101">
        <v>0</v>
      </c>
      <c r="Z70" s="101">
        <v>0</v>
      </c>
      <c r="AA70" s="101">
        <v>0</v>
      </c>
      <c r="AB70" s="101">
        <v>0</v>
      </c>
      <c r="AC70" s="101">
        <v>0</v>
      </c>
      <c r="AD70" s="101">
        <v>0</v>
      </c>
      <c r="AE70" s="101">
        <v>0</v>
      </c>
      <c r="AF70" s="101">
        <v>0</v>
      </c>
      <c r="AG70" s="101">
        <v>0</v>
      </c>
      <c r="AH70" s="101">
        <v>0</v>
      </c>
      <c r="AI70" s="101">
        <v>0</v>
      </c>
      <c r="AJ70" s="101">
        <v>0</v>
      </c>
      <c r="AK70" s="101">
        <v>0</v>
      </c>
      <c r="AL70" s="101">
        <v>0</v>
      </c>
      <c r="AM70" s="101">
        <v>0</v>
      </c>
      <c r="AN70" s="101">
        <v>0</v>
      </c>
      <c r="AO70" s="103">
        <f t="shared" si="20"/>
        <v>67837616</v>
      </c>
      <c r="AP70" s="103">
        <f t="shared" si="21"/>
        <v>58857986</v>
      </c>
      <c r="AQ70" s="103">
        <f t="shared" si="22"/>
        <v>36391020</v>
      </c>
      <c r="AR70" s="103">
        <f t="shared" si="23"/>
        <v>36348827</v>
      </c>
      <c r="AS70" s="102"/>
    </row>
    <row r="71" spans="1:45" ht="14.25" customHeight="1" thickTop="1" thickBot="1">
      <c r="A71" s="85"/>
      <c r="B71" s="86"/>
      <c r="C71" s="86"/>
      <c r="D71" s="86"/>
      <c r="E71" s="85"/>
      <c r="F71" s="85"/>
      <c r="G71" s="85"/>
      <c r="H71" s="87" t="s">
        <v>712</v>
      </c>
      <c r="I71" s="88">
        <f>+I72</f>
        <v>3450027934</v>
      </c>
      <c r="J71" s="88">
        <f t="shared" ref="J71:AJ71" si="29">+J72</f>
        <v>1561702675</v>
      </c>
      <c r="K71" s="88">
        <f t="shared" si="29"/>
        <v>1013488301</v>
      </c>
      <c r="L71" s="88">
        <f t="shared" si="29"/>
        <v>1008102409</v>
      </c>
      <c r="M71" s="88">
        <f t="shared" si="29"/>
        <v>0</v>
      </c>
      <c r="N71" s="88">
        <f t="shared" si="29"/>
        <v>0</v>
      </c>
      <c r="O71" s="88">
        <f t="shared" si="29"/>
        <v>0</v>
      </c>
      <c r="P71" s="88">
        <f t="shared" si="29"/>
        <v>0</v>
      </c>
      <c r="Q71" s="88">
        <f t="shared" si="29"/>
        <v>0</v>
      </c>
      <c r="R71" s="88">
        <f t="shared" si="29"/>
        <v>0</v>
      </c>
      <c r="S71" s="88">
        <f t="shared" si="29"/>
        <v>0</v>
      </c>
      <c r="T71" s="88">
        <f t="shared" si="29"/>
        <v>0</v>
      </c>
      <c r="U71" s="88">
        <f t="shared" si="29"/>
        <v>0</v>
      </c>
      <c r="V71" s="88">
        <f t="shared" si="29"/>
        <v>0</v>
      </c>
      <c r="W71" s="88">
        <f t="shared" si="29"/>
        <v>0</v>
      </c>
      <c r="X71" s="88">
        <f t="shared" si="29"/>
        <v>0</v>
      </c>
      <c r="Y71" s="88">
        <f t="shared" si="29"/>
        <v>0</v>
      </c>
      <c r="Z71" s="88">
        <f t="shared" si="29"/>
        <v>0</v>
      </c>
      <c r="AA71" s="88">
        <f t="shared" si="29"/>
        <v>0</v>
      </c>
      <c r="AB71" s="88">
        <f t="shared" si="29"/>
        <v>0</v>
      </c>
      <c r="AC71" s="88">
        <f t="shared" si="29"/>
        <v>0</v>
      </c>
      <c r="AD71" s="88">
        <f t="shared" si="29"/>
        <v>0</v>
      </c>
      <c r="AE71" s="88">
        <f t="shared" si="29"/>
        <v>0</v>
      </c>
      <c r="AF71" s="88">
        <f t="shared" si="29"/>
        <v>0</v>
      </c>
      <c r="AG71" s="88">
        <f t="shared" si="29"/>
        <v>0</v>
      </c>
      <c r="AH71" s="88">
        <f t="shared" si="29"/>
        <v>0</v>
      </c>
      <c r="AI71" s="88">
        <f t="shared" si="29"/>
        <v>0</v>
      </c>
      <c r="AJ71" s="88">
        <f t="shared" si="29"/>
        <v>0</v>
      </c>
      <c r="AK71" s="88">
        <f>+AK73+AK83</f>
        <v>0</v>
      </c>
      <c r="AL71" s="88">
        <f>+AL73+AL83</f>
        <v>0</v>
      </c>
      <c r="AM71" s="88">
        <f>+AM73+AM83</f>
        <v>0</v>
      </c>
      <c r="AN71" s="88">
        <f>+AN73+AN83</f>
        <v>0</v>
      </c>
      <c r="AO71" s="88">
        <f t="shared" si="20"/>
        <v>3450027934</v>
      </c>
      <c r="AP71" s="88">
        <f t="shared" si="21"/>
        <v>1561702675</v>
      </c>
      <c r="AQ71" s="88">
        <f t="shared" si="22"/>
        <v>1013488301</v>
      </c>
      <c r="AR71" s="88">
        <f t="shared" si="23"/>
        <v>1008102409</v>
      </c>
      <c r="AS71" s="89"/>
    </row>
    <row r="72" spans="1:45" thickTop="1" thickBot="1">
      <c r="A72" s="104"/>
      <c r="B72" s="105"/>
      <c r="C72" s="105"/>
      <c r="D72" s="106"/>
      <c r="E72" s="107"/>
      <c r="F72" s="107"/>
      <c r="G72" s="107"/>
      <c r="H72" s="108" t="s">
        <v>713</v>
      </c>
      <c r="I72" s="109">
        <f>+I73+I83</f>
        <v>3450027934</v>
      </c>
      <c r="J72" s="109">
        <f t="shared" ref="J72:AJ72" si="30">+J73+J83</f>
        <v>1561702675</v>
      </c>
      <c r="K72" s="109">
        <f t="shared" si="30"/>
        <v>1013488301</v>
      </c>
      <c r="L72" s="109">
        <f t="shared" si="30"/>
        <v>1008102409</v>
      </c>
      <c r="M72" s="109">
        <f t="shared" si="30"/>
        <v>0</v>
      </c>
      <c r="N72" s="109">
        <f t="shared" si="30"/>
        <v>0</v>
      </c>
      <c r="O72" s="109">
        <f t="shared" si="30"/>
        <v>0</v>
      </c>
      <c r="P72" s="109">
        <f t="shared" si="30"/>
        <v>0</v>
      </c>
      <c r="Q72" s="109">
        <f t="shared" si="30"/>
        <v>0</v>
      </c>
      <c r="R72" s="109">
        <f t="shared" si="30"/>
        <v>0</v>
      </c>
      <c r="S72" s="109">
        <f t="shared" si="30"/>
        <v>0</v>
      </c>
      <c r="T72" s="109">
        <f t="shared" si="30"/>
        <v>0</v>
      </c>
      <c r="U72" s="109">
        <f t="shared" si="30"/>
        <v>0</v>
      </c>
      <c r="V72" s="109">
        <f t="shared" si="30"/>
        <v>0</v>
      </c>
      <c r="W72" s="109">
        <f t="shared" si="30"/>
        <v>0</v>
      </c>
      <c r="X72" s="109">
        <f t="shared" si="30"/>
        <v>0</v>
      </c>
      <c r="Y72" s="109">
        <f t="shared" si="30"/>
        <v>0</v>
      </c>
      <c r="Z72" s="109">
        <f t="shared" si="30"/>
        <v>0</v>
      </c>
      <c r="AA72" s="109">
        <f t="shared" si="30"/>
        <v>0</v>
      </c>
      <c r="AB72" s="109">
        <f t="shared" si="30"/>
        <v>0</v>
      </c>
      <c r="AC72" s="109">
        <f t="shared" si="30"/>
        <v>0</v>
      </c>
      <c r="AD72" s="109">
        <f t="shared" si="30"/>
        <v>0</v>
      </c>
      <c r="AE72" s="109">
        <f t="shared" si="30"/>
        <v>0</v>
      </c>
      <c r="AF72" s="109">
        <f t="shared" si="30"/>
        <v>0</v>
      </c>
      <c r="AG72" s="109">
        <f t="shared" si="30"/>
        <v>0</v>
      </c>
      <c r="AH72" s="109">
        <f t="shared" si="30"/>
        <v>0</v>
      </c>
      <c r="AI72" s="109">
        <f t="shared" si="30"/>
        <v>0</v>
      </c>
      <c r="AJ72" s="109">
        <f t="shared" si="30"/>
        <v>0</v>
      </c>
      <c r="AK72" s="109"/>
      <c r="AL72" s="109"/>
      <c r="AM72" s="109"/>
      <c r="AN72" s="109"/>
      <c r="AO72" s="109">
        <f t="shared" si="20"/>
        <v>3450027934</v>
      </c>
      <c r="AP72" s="109">
        <f t="shared" si="21"/>
        <v>1561702675</v>
      </c>
      <c r="AQ72" s="109">
        <f t="shared" si="22"/>
        <v>1013488301</v>
      </c>
      <c r="AR72" s="109">
        <f t="shared" si="23"/>
        <v>1008102409</v>
      </c>
      <c r="AS72" s="102"/>
    </row>
    <row r="73" spans="1:45" ht="29" thickTop="1" thickBot="1">
      <c r="A73" s="110"/>
      <c r="B73" s="110"/>
      <c r="C73" s="110"/>
      <c r="D73" s="110"/>
      <c r="E73" s="110"/>
      <c r="F73" s="110"/>
      <c r="G73" s="110"/>
      <c r="H73" s="111" t="s">
        <v>714</v>
      </c>
      <c r="I73" s="112">
        <f>+I74</f>
        <v>2665813575</v>
      </c>
      <c r="J73" s="112">
        <f t="shared" ref="J73:AN73" si="31">+J74</f>
        <v>1205804678</v>
      </c>
      <c r="K73" s="112">
        <f t="shared" si="31"/>
        <v>802059469</v>
      </c>
      <c r="L73" s="112">
        <f t="shared" si="31"/>
        <v>801444710</v>
      </c>
      <c r="M73" s="112">
        <f t="shared" si="31"/>
        <v>0</v>
      </c>
      <c r="N73" s="112">
        <f t="shared" si="31"/>
        <v>0</v>
      </c>
      <c r="O73" s="112">
        <f t="shared" si="31"/>
        <v>0</v>
      </c>
      <c r="P73" s="112">
        <f t="shared" si="31"/>
        <v>0</v>
      </c>
      <c r="Q73" s="112">
        <f t="shared" si="31"/>
        <v>0</v>
      </c>
      <c r="R73" s="112">
        <f t="shared" si="31"/>
        <v>0</v>
      </c>
      <c r="S73" s="112">
        <f t="shared" si="31"/>
        <v>0</v>
      </c>
      <c r="T73" s="112">
        <f t="shared" si="31"/>
        <v>0</v>
      </c>
      <c r="U73" s="112">
        <f t="shared" si="31"/>
        <v>0</v>
      </c>
      <c r="V73" s="112">
        <f t="shared" si="31"/>
        <v>0</v>
      </c>
      <c r="W73" s="112">
        <f t="shared" si="31"/>
        <v>0</v>
      </c>
      <c r="X73" s="112">
        <f t="shared" si="31"/>
        <v>0</v>
      </c>
      <c r="Y73" s="112">
        <f t="shared" si="31"/>
        <v>0</v>
      </c>
      <c r="Z73" s="112">
        <f t="shared" si="31"/>
        <v>0</v>
      </c>
      <c r="AA73" s="112">
        <f t="shared" si="31"/>
        <v>0</v>
      </c>
      <c r="AB73" s="112">
        <f t="shared" si="31"/>
        <v>0</v>
      </c>
      <c r="AC73" s="112">
        <f t="shared" si="31"/>
        <v>0</v>
      </c>
      <c r="AD73" s="112">
        <f t="shared" si="31"/>
        <v>0</v>
      </c>
      <c r="AE73" s="112">
        <f t="shared" si="31"/>
        <v>0</v>
      </c>
      <c r="AF73" s="112">
        <f t="shared" si="31"/>
        <v>0</v>
      </c>
      <c r="AG73" s="112">
        <f t="shared" si="31"/>
        <v>0</v>
      </c>
      <c r="AH73" s="112">
        <f t="shared" si="31"/>
        <v>0</v>
      </c>
      <c r="AI73" s="112">
        <f t="shared" si="31"/>
        <v>0</v>
      </c>
      <c r="AJ73" s="112">
        <f t="shared" si="31"/>
        <v>0</v>
      </c>
      <c r="AK73" s="112">
        <f t="shared" si="31"/>
        <v>0</v>
      </c>
      <c r="AL73" s="112">
        <f t="shared" si="31"/>
        <v>0</v>
      </c>
      <c r="AM73" s="112">
        <f t="shared" si="31"/>
        <v>0</v>
      </c>
      <c r="AN73" s="112">
        <f t="shared" si="31"/>
        <v>0</v>
      </c>
      <c r="AO73" s="112">
        <f t="shared" si="20"/>
        <v>2665813575</v>
      </c>
      <c r="AP73" s="112">
        <f t="shared" si="21"/>
        <v>1205804678</v>
      </c>
      <c r="AQ73" s="112">
        <f t="shared" si="22"/>
        <v>802059469</v>
      </c>
      <c r="AR73" s="112">
        <f t="shared" si="23"/>
        <v>801444710</v>
      </c>
      <c r="AS73" s="102"/>
    </row>
    <row r="74" spans="1:45" ht="29" thickTop="1" thickBot="1">
      <c r="A74" s="110"/>
      <c r="B74" s="110"/>
      <c r="C74" s="110"/>
      <c r="D74" s="110"/>
      <c r="E74" s="110"/>
      <c r="F74" s="110"/>
      <c r="G74" s="110"/>
      <c r="H74" s="111" t="s">
        <v>802</v>
      </c>
      <c r="I74" s="112">
        <f>SUM(I75:I82)</f>
        <v>2665813575</v>
      </c>
      <c r="J74" s="112">
        <f t="shared" ref="J74:AN74" si="32">SUM(J75:J82)</f>
        <v>1205804678</v>
      </c>
      <c r="K74" s="112">
        <f t="shared" si="32"/>
        <v>802059469</v>
      </c>
      <c r="L74" s="112">
        <f t="shared" si="32"/>
        <v>801444710</v>
      </c>
      <c r="M74" s="112">
        <f t="shared" si="32"/>
        <v>0</v>
      </c>
      <c r="N74" s="112">
        <f t="shared" si="32"/>
        <v>0</v>
      </c>
      <c r="O74" s="112">
        <f t="shared" si="32"/>
        <v>0</v>
      </c>
      <c r="P74" s="112">
        <f t="shared" si="32"/>
        <v>0</v>
      </c>
      <c r="Q74" s="112">
        <f t="shared" si="32"/>
        <v>0</v>
      </c>
      <c r="R74" s="112">
        <f t="shared" si="32"/>
        <v>0</v>
      </c>
      <c r="S74" s="112">
        <f t="shared" si="32"/>
        <v>0</v>
      </c>
      <c r="T74" s="112">
        <f t="shared" si="32"/>
        <v>0</v>
      </c>
      <c r="U74" s="112">
        <f t="shared" si="32"/>
        <v>0</v>
      </c>
      <c r="V74" s="112">
        <f t="shared" si="32"/>
        <v>0</v>
      </c>
      <c r="W74" s="112">
        <f t="shared" si="32"/>
        <v>0</v>
      </c>
      <c r="X74" s="112">
        <f t="shared" si="32"/>
        <v>0</v>
      </c>
      <c r="Y74" s="112">
        <f t="shared" si="32"/>
        <v>0</v>
      </c>
      <c r="Z74" s="112">
        <f t="shared" si="32"/>
        <v>0</v>
      </c>
      <c r="AA74" s="112">
        <f t="shared" si="32"/>
        <v>0</v>
      </c>
      <c r="AB74" s="112">
        <f t="shared" si="32"/>
        <v>0</v>
      </c>
      <c r="AC74" s="112">
        <f t="shared" si="32"/>
        <v>0</v>
      </c>
      <c r="AD74" s="112">
        <f t="shared" si="32"/>
        <v>0</v>
      </c>
      <c r="AE74" s="112">
        <f t="shared" si="32"/>
        <v>0</v>
      </c>
      <c r="AF74" s="112">
        <f t="shared" si="32"/>
        <v>0</v>
      </c>
      <c r="AG74" s="112">
        <f t="shared" si="32"/>
        <v>0</v>
      </c>
      <c r="AH74" s="112">
        <f t="shared" si="32"/>
        <v>0</v>
      </c>
      <c r="AI74" s="112">
        <f t="shared" si="32"/>
        <v>0</v>
      </c>
      <c r="AJ74" s="112">
        <f t="shared" si="32"/>
        <v>0</v>
      </c>
      <c r="AK74" s="112">
        <f t="shared" si="32"/>
        <v>0</v>
      </c>
      <c r="AL74" s="112">
        <f t="shared" si="32"/>
        <v>0</v>
      </c>
      <c r="AM74" s="112">
        <f t="shared" si="32"/>
        <v>0</v>
      </c>
      <c r="AN74" s="112">
        <f t="shared" si="32"/>
        <v>0</v>
      </c>
      <c r="AO74" s="112">
        <f t="shared" si="20"/>
        <v>2665813575</v>
      </c>
      <c r="AP74" s="112">
        <f t="shared" si="21"/>
        <v>1205804678</v>
      </c>
      <c r="AQ74" s="112">
        <f t="shared" si="22"/>
        <v>802059469</v>
      </c>
      <c r="AR74" s="112">
        <f t="shared" si="23"/>
        <v>801444710</v>
      </c>
      <c r="AS74" s="102"/>
    </row>
    <row r="75" spans="1:45" thickTop="1" thickBot="1">
      <c r="A75" s="313"/>
      <c r="B75" s="313"/>
      <c r="C75" s="313"/>
      <c r="D75" s="313"/>
      <c r="E75" s="315"/>
      <c r="F75" s="315"/>
      <c r="G75" s="99"/>
      <c r="H75" s="100" t="s">
        <v>715</v>
      </c>
      <c r="I75" s="317">
        <v>2120468859</v>
      </c>
      <c r="J75" s="317">
        <v>919551130</v>
      </c>
      <c r="K75" s="317">
        <v>613300070</v>
      </c>
      <c r="L75" s="317">
        <v>612881730</v>
      </c>
      <c r="M75" s="103">
        <v>0</v>
      </c>
      <c r="N75" s="103">
        <v>0</v>
      </c>
      <c r="O75" s="103">
        <v>0</v>
      </c>
      <c r="P75" s="103">
        <v>0</v>
      </c>
      <c r="Q75" s="103">
        <v>0</v>
      </c>
      <c r="R75" s="103">
        <v>0</v>
      </c>
      <c r="S75" s="103">
        <v>0</v>
      </c>
      <c r="T75" s="103">
        <v>0</v>
      </c>
      <c r="U75" s="103">
        <v>0</v>
      </c>
      <c r="V75" s="103">
        <v>0</v>
      </c>
      <c r="W75" s="103">
        <v>0</v>
      </c>
      <c r="X75" s="103">
        <v>0</v>
      </c>
      <c r="Y75" s="103">
        <v>0</v>
      </c>
      <c r="Z75" s="103">
        <v>0</v>
      </c>
      <c r="AA75" s="103">
        <v>0</v>
      </c>
      <c r="AB75" s="103">
        <v>0</v>
      </c>
      <c r="AC75" s="103">
        <v>0</v>
      </c>
      <c r="AD75" s="103">
        <v>0</v>
      </c>
      <c r="AE75" s="103">
        <v>0</v>
      </c>
      <c r="AF75" s="103">
        <v>0</v>
      </c>
      <c r="AG75" s="103">
        <v>0</v>
      </c>
      <c r="AH75" s="103">
        <v>0</v>
      </c>
      <c r="AI75" s="103">
        <v>0</v>
      </c>
      <c r="AJ75" s="103">
        <v>0</v>
      </c>
      <c r="AK75" s="103">
        <v>0</v>
      </c>
      <c r="AL75" s="103">
        <v>0</v>
      </c>
      <c r="AM75" s="103">
        <v>0</v>
      </c>
      <c r="AN75" s="103">
        <v>0</v>
      </c>
      <c r="AO75" s="103">
        <f t="shared" si="20"/>
        <v>2120468859</v>
      </c>
      <c r="AP75" s="103">
        <f t="shared" si="21"/>
        <v>919551130</v>
      </c>
      <c r="AQ75" s="103">
        <f t="shared" si="22"/>
        <v>613300070</v>
      </c>
      <c r="AR75" s="103">
        <f t="shared" si="23"/>
        <v>612881730</v>
      </c>
      <c r="AS75" s="102"/>
    </row>
    <row r="76" spans="1:45" thickTop="1" thickBot="1">
      <c r="A76" s="98"/>
      <c r="B76" s="98"/>
      <c r="C76" s="98"/>
      <c r="D76" s="98"/>
      <c r="E76" s="99"/>
      <c r="F76" s="99"/>
      <c r="G76" s="99"/>
      <c r="H76" s="100" t="s">
        <v>716</v>
      </c>
      <c r="I76" s="306">
        <v>94177046</v>
      </c>
      <c r="J76" s="306">
        <v>65587519</v>
      </c>
      <c r="K76" s="306">
        <v>51306244</v>
      </c>
      <c r="L76" s="306">
        <v>51271704</v>
      </c>
      <c r="M76" s="101">
        <v>0</v>
      </c>
      <c r="N76" s="101">
        <v>0</v>
      </c>
      <c r="O76" s="101">
        <v>0</v>
      </c>
      <c r="P76" s="101">
        <v>0</v>
      </c>
      <c r="Q76" s="101">
        <v>0</v>
      </c>
      <c r="R76" s="101">
        <v>0</v>
      </c>
      <c r="S76" s="101">
        <v>0</v>
      </c>
      <c r="T76" s="101">
        <v>0</v>
      </c>
      <c r="U76" s="101">
        <v>0</v>
      </c>
      <c r="V76" s="101">
        <v>0</v>
      </c>
      <c r="W76" s="101">
        <v>0</v>
      </c>
      <c r="X76" s="101">
        <v>0</v>
      </c>
      <c r="Y76" s="101">
        <v>0</v>
      </c>
      <c r="Z76" s="101">
        <v>0</v>
      </c>
      <c r="AA76" s="101">
        <v>0</v>
      </c>
      <c r="AB76" s="101">
        <v>0</v>
      </c>
      <c r="AC76" s="101">
        <v>0</v>
      </c>
      <c r="AD76" s="101">
        <v>0</v>
      </c>
      <c r="AE76" s="101">
        <v>0</v>
      </c>
      <c r="AF76" s="101">
        <v>0</v>
      </c>
      <c r="AG76" s="101">
        <v>0</v>
      </c>
      <c r="AH76" s="101">
        <v>0</v>
      </c>
      <c r="AI76" s="101">
        <v>0</v>
      </c>
      <c r="AJ76" s="101">
        <v>0</v>
      </c>
      <c r="AK76" s="101">
        <v>0</v>
      </c>
      <c r="AL76" s="101">
        <v>0</v>
      </c>
      <c r="AM76" s="101">
        <v>0</v>
      </c>
      <c r="AN76" s="101">
        <v>0</v>
      </c>
      <c r="AO76" s="103">
        <f t="shared" si="20"/>
        <v>94177046</v>
      </c>
      <c r="AP76" s="103">
        <f t="shared" si="21"/>
        <v>65587519</v>
      </c>
      <c r="AQ76" s="101">
        <f t="shared" si="22"/>
        <v>51306244</v>
      </c>
      <c r="AR76" s="101">
        <f t="shared" si="23"/>
        <v>51271704</v>
      </c>
      <c r="AS76" s="102"/>
    </row>
    <row r="77" spans="1:45" thickTop="1" thickBot="1">
      <c r="A77" s="98"/>
      <c r="B77" s="98"/>
      <c r="C77" s="98"/>
      <c r="D77" s="98"/>
      <c r="E77" s="99"/>
      <c r="F77" s="99"/>
      <c r="G77" s="99"/>
      <c r="H77" s="100" t="s">
        <v>717</v>
      </c>
      <c r="I77" s="306">
        <v>106662340</v>
      </c>
      <c r="J77" s="306">
        <v>33597404</v>
      </c>
      <c r="K77" s="306">
        <v>19064936</v>
      </c>
      <c r="L77" s="306">
        <v>19045947</v>
      </c>
      <c r="M77" s="101">
        <v>0</v>
      </c>
      <c r="N77" s="101">
        <v>0</v>
      </c>
      <c r="O77" s="101">
        <v>0</v>
      </c>
      <c r="P77" s="101">
        <v>0</v>
      </c>
      <c r="Q77" s="101">
        <v>0</v>
      </c>
      <c r="R77" s="101">
        <v>0</v>
      </c>
      <c r="S77" s="101">
        <v>0</v>
      </c>
      <c r="T77" s="101">
        <v>0</v>
      </c>
      <c r="U77" s="101">
        <v>0</v>
      </c>
      <c r="V77" s="101">
        <v>0</v>
      </c>
      <c r="W77" s="101">
        <v>0</v>
      </c>
      <c r="X77" s="101">
        <v>0</v>
      </c>
      <c r="Y77" s="101">
        <v>0</v>
      </c>
      <c r="Z77" s="101">
        <v>0</v>
      </c>
      <c r="AA77" s="101">
        <v>0</v>
      </c>
      <c r="AB77" s="101">
        <v>0</v>
      </c>
      <c r="AC77" s="101">
        <v>0</v>
      </c>
      <c r="AD77" s="101">
        <v>0</v>
      </c>
      <c r="AE77" s="101">
        <v>0</v>
      </c>
      <c r="AF77" s="101">
        <v>0</v>
      </c>
      <c r="AG77" s="101">
        <v>0</v>
      </c>
      <c r="AH77" s="101">
        <v>0</v>
      </c>
      <c r="AI77" s="101">
        <v>0</v>
      </c>
      <c r="AJ77" s="101">
        <v>0</v>
      </c>
      <c r="AK77" s="101">
        <v>0</v>
      </c>
      <c r="AL77" s="101">
        <v>0</v>
      </c>
      <c r="AM77" s="101">
        <v>0</v>
      </c>
      <c r="AN77" s="101">
        <v>0</v>
      </c>
      <c r="AO77" s="101">
        <f t="shared" si="20"/>
        <v>106662340</v>
      </c>
      <c r="AP77" s="101">
        <f t="shared" si="21"/>
        <v>33597404</v>
      </c>
      <c r="AQ77" s="101">
        <f t="shared" si="22"/>
        <v>19064936</v>
      </c>
      <c r="AR77" s="101">
        <f t="shared" si="23"/>
        <v>19045947</v>
      </c>
      <c r="AS77" s="102"/>
    </row>
    <row r="78" spans="1:45" thickTop="1" thickBot="1">
      <c r="A78" s="98"/>
      <c r="B78" s="98"/>
      <c r="C78" s="98"/>
      <c r="D78" s="98"/>
      <c r="E78" s="99"/>
      <c r="F78" s="99"/>
      <c r="G78" s="99"/>
      <c r="H78" s="100" t="s">
        <v>718</v>
      </c>
      <c r="I78" s="306">
        <v>41749405</v>
      </c>
      <c r="J78" s="306">
        <v>17299761</v>
      </c>
      <c r="K78" s="306">
        <v>12299761</v>
      </c>
      <c r="L78" s="306">
        <v>12299761</v>
      </c>
      <c r="M78" s="101">
        <v>0</v>
      </c>
      <c r="N78" s="101">
        <v>0</v>
      </c>
      <c r="O78" s="101">
        <v>0</v>
      </c>
      <c r="P78" s="101">
        <v>0</v>
      </c>
      <c r="Q78" s="101">
        <v>0</v>
      </c>
      <c r="R78" s="101">
        <v>0</v>
      </c>
      <c r="S78" s="101">
        <v>0</v>
      </c>
      <c r="T78" s="101">
        <v>0</v>
      </c>
      <c r="U78" s="101">
        <v>0</v>
      </c>
      <c r="V78" s="101">
        <v>0</v>
      </c>
      <c r="W78" s="101">
        <v>0</v>
      </c>
      <c r="X78" s="101">
        <v>0</v>
      </c>
      <c r="Y78" s="101">
        <v>0</v>
      </c>
      <c r="Z78" s="101">
        <v>0</v>
      </c>
      <c r="AA78" s="101">
        <v>0</v>
      </c>
      <c r="AB78" s="101">
        <v>0</v>
      </c>
      <c r="AC78" s="101">
        <v>0</v>
      </c>
      <c r="AD78" s="101">
        <v>0</v>
      </c>
      <c r="AE78" s="101">
        <v>0</v>
      </c>
      <c r="AF78" s="101">
        <v>0</v>
      </c>
      <c r="AG78" s="101">
        <v>0</v>
      </c>
      <c r="AH78" s="101">
        <v>0</v>
      </c>
      <c r="AI78" s="101">
        <v>0</v>
      </c>
      <c r="AJ78" s="101">
        <v>0</v>
      </c>
      <c r="AK78" s="101">
        <v>0</v>
      </c>
      <c r="AL78" s="101">
        <v>0</v>
      </c>
      <c r="AM78" s="101">
        <v>0</v>
      </c>
      <c r="AN78" s="101">
        <v>0</v>
      </c>
      <c r="AO78" s="101">
        <f t="shared" si="20"/>
        <v>41749405</v>
      </c>
      <c r="AP78" s="101">
        <f t="shared" si="21"/>
        <v>17299761</v>
      </c>
      <c r="AQ78" s="101">
        <f t="shared" si="22"/>
        <v>12299761</v>
      </c>
      <c r="AR78" s="101">
        <f t="shared" si="23"/>
        <v>12299761</v>
      </c>
      <c r="AS78" s="102"/>
    </row>
    <row r="79" spans="1:45" ht="29" thickTop="1" thickBot="1">
      <c r="A79" s="98"/>
      <c r="B79" s="98"/>
      <c r="C79" s="98"/>
      <c r="D79" s="98"/>
      <c r="E79" s="99"/>
      <c r="F79" s="99"/>
      <c r="G79" s="99"/>
      <c r="H79" s="100" t="s">
        <v>719</v>
      </c>
      <c r="I79" s="306">
        <v>19661148</v>
      </c>
      <c r="J79" s="306">
        <v>15728918</v>
      </c>
      <c r="K79" s="306">
        <v>15697585</v>
      </c>
      <c r="L79" s="306">
        <v>15666252</v>
      </c>
      <c r="M79" s="101">
        <v>0</v>
      </c>
      <c r="N79" s="101">
        <v>0</v>
      </c>
      <c r="O79" s="101">
        <v>0</v>
      </c>
      <c r="P79" s="101">
        <v>0</v>
      </c>
      <c r="Q79" s="101">
        <v>0</v>
      </c>
      <c r="R79" s="101">
        <v>0</v>
      </c>
      <c r="S79" s="101">
        <v>0</v>
      </c>
      <c r="T79" s="101">
        <v>0</v>
      </c>
      <c r="U79" s="101">
        <v>0</v>
      </c>
      <c r="V79" s="101">
        <v>0</v>
      </c>
      <c r="W79" s="101">
        <v>0</v>
      </c>
      <c r="X79" s="101">
        <v>0</v>
      </c>
      <c r="Y79" s="101">
        <v>0</v>
      </c>
      <c r="Z79" s="101">
        <v>0</v>
      </c>
      <c r="AA79" s="101">
        <v>0</v>
      </c>
      <c r="AB79" s="101">
        <v>0</v>
      </c>
      <c r="AC79" s="101">
        <v>0</v>
      </c>
      <c r="AD79" s="101">
        <v>0</v>
      </c>
      <c r="AE79" s="101">
        <v>0</v>
      </c>
      <c r="AF79" s="101">
        <v>0</v>
      </c>
      <c r="AG79" s="101">
        <v>0</v>
      </c>
      <c r="AH79" s="101">
        <v>0</v>
      </c>
      <c r="AI79" s="101">
        <v>0</v>
      </c>
      <c r="AJ79" s="101">
        <v>0</v>
      </c>
      <c r="AK79" s="101">
        <v>0</v>
      </c>
      <c r="AL79" s="101">
        <v>0</v>
      </c>
      <c r="AM79" s="101">
        <v>0</v>
      </c>
      <c r="AN79" s="101">
        <v>0</v>
      </c>
      <c r="AO79" s="101">
        <f t="shared" si="20"/>
        <v>19661148</v>
      </c>
      <c r="AP79" s="101">
        <f t="shared" si="21"/>
        <v>15728918</v>
      </c>
      <c r="AQ79" s="101">
        <f t="shared" si="22"/>
        <v>15697585</v>
      </c>
      <c r="AR79" s="101">
        <f t="shared" si="23"/>
        <v>15666252</v>
      </c>
      <c r="AS79" s="102"/>
    </row>
    <row r="80" spans="1:45" ht="29" thickTop="1" thickBot="1">
      <c r="A80" s="98"/>
      <c r="B80" s="98"/>
      <c r="C80" s="98"/>
      <c r="D80" s="98"/>
      <c r="E80" s="99"/>
      <c r="F80" s="99"/>
      <c r="G80" s="99"/>
      <c r="H80" s="100" t="s">
        <v>720</v>
      </c>
      <c r="I80" s="306">
        <v>67879285</v>
      </c>
      <c r="J80" s="306">
        <v>31499348</v>
      </c>
      <c r="K80" s="306">
        <v>23897206</v>
      </c>
      <c r="L80" s="306">
        <v>23897206</v>
      </c>
      <c r="M80" s="101">
        <v>0</v>
      </c>
      <c r="N80" s="101">
        <v>0</v>
      </c>
      <c r="O80" s="101">
        <v>0</v>
      </c>
      <c r="P80" s="101">
        <v>0</v>
      </c>
      <c r="Q80" s="101">
        <v>0</v>
      </c>
      <c r="R80" s="101">
        <v>0</v>
      </c>
      <c r="S80" s="101">
        <v>0</v>
      </c>
      <c r="T80" s="101">
        <v>0</v>
      </c>
      <c r="U80" s="101">
        <v>0</v>
      </c>
      <c r="V80" s="101">
        <v>0</v>
      </c>
      <c r="W80" s="101">
        <v>0</v>
      </c>
      <c r="X80" s="101">
        <v>0</v>
      </c>
      <c r="Y80" s="101">
        <v>0</v>
      </c>
      <c r="Z80" s="101">
        <v>0</v>
      </c>
      <c r="AA80" s="101">
        <v>0</v>
      </c>
      <c r="AB80" s="101">
        <v>0</v>
      </c>
      <c r="AC80" s="101">
        <v>0</v>
      </c>
      <c r="AD80" s="101">
        <v>0</v>
      </c>
      <c r="AE80" s="101">
        <v>0</v>
      </c>
      <c r="AF80" s="101">
        <v>0</v>
      </c>
      <c r="AG80" s="101">
        <v>0</v>
      </c>
      <c r="AH80" s="101">
        <v>0</v>
      </c>
      <c r="AI80" s="101">
        <v>0</v>
      </c>
      <c r="AJ80" s="101">
        <v>0</v>
      </c>
      <c r="AK80" s="101">
        <v>0</v>
      </c>
      <c r="AL80" s="101">
        <v>0</v>
      </c>
      <c r="AM80" s="101">
        <v>0</v>
      </c>
      <c r="AN80" s="101">
        <v>0</v>
      </c>
      <c r="AO80" s="101">
        <f t="shared" si="20"/>
        <v>67879285</v>
      </c>
      <c r="AP80" s="101">
        <f t="shared" si="21"/>
        <v>31499348</v>
      </c>
      <c r="AQ80" s="101">
        <f t="shared" si="22"/>
        <v>23897206</v>
      </c>
      <c r="AR80" s="101">
        <f t="shared" si="23"/>
        <v>23897206</v>
      </c>
      <c r="AS80" s="102"/>
    </row>
    <row r="81" spans="1:45" ht="29" thickTop="1" thickBot="1">
      <c r="A81" s="98"/>
      <c r="B81" s="98"/>
      <c r="C81" s="98"/>
      <c r="D81" s="98"/>
      <c r="E81" s="99"/>
      <c r="F81" s="99"/>
      <c r="G81" s="99"/>
      <c r="H81" s="100" t="s">
        <v>721</v>
      </c>
      <c r="I81" s="306">
        <v>65614998</v>
      </c>
      <c r="J81" s="306">
        <v>38234960</v>
      </c>
      <c r="K81" s="306">
        <v>25173804</v>
      </c>
      <c r="L81" s="306">
        <v>25131490</v>
      </c>
      <c r="M81" s="101">
        <v>0</v>
      </c>
      <c r="N81" s="101">
        <v>0</v>
      </c>
      <c r="O81" s="101">
        <v>0</v>
      </c>
      <c r="P81" s="101">
        <v>0</v>
      </c>
      <c r="Q81" s="101">
        <v>0</v>
      </c>
      <c r="R81" s="101">
        <v>0</v>
      </c>
      <c r="S81" s="101">
        <v>0</v>
      </c>
      <c r="T81" s="101">
        <v>0</v>
      </c>
      <c r="U81" s="101">
        <v>0</v>
      </c>
      <c r="V81" s="101">
        <v>0</v>
      </c>
      <c r="W81" s="101">
        <v>0</v>
      </c>
      <c r="X81" s="101">
        <v>0</v>
      </c>
      <c r="Y81" s="101">
        <v>0</v>
      </c>
      <c r="Z81" s="101">
        <v>0</v>
      </c>
      <c r="AA81" s="101">
        <v>0</v>
      </c>
      <c r="AB81" s="101">
        <v>0</v>
      </c>
      <c r="AC81" s="101">
        <v>0</v>
      </c>
      <c r="AD81" s="101">
        <v>0</v>
      </c>
      <c r="AE81" s="101">
        <v>0</v>
      </c>
      <c r="AF81" s="101">
        <v>0</v>
      </c>
      <c r="AG81" s="101">
        <v>0</v>
      </c>
      <c r="AH81" s="101">
        <v>0</v>
      </c>
      <c r="AI81" s="101">
        <v>0</v>
      </c>
      <c r="AJ81" s="101">
        <v>0</v>
      </c>
      <c r="AK81" s="101">
        <v>0</v>
      </c>
      <c r="AL81" s="101">
        <v>0</v>
      </c>
      <c r="AM81" s="101">
        <v>0</v>
      </c>
      <c r="AN81" s="101">
        <v>0</v>
      </c>
      <c r="AO81" s="101">
        <f t="shared" si="20"/>
        <v>65614998</v>
      </c>
      <c r="AP81" s="101">
        <f t="shared" si="21"/>
        <v>38234960</v>
      </c>
      <c r="AQ81" s="101">
        <f t="shared" si="22"/>
        <v>25173804</v>
      </c>
      <c r="AR81" s="101">
        <f t="shared" si="23"/>
        <v>25131490</v>
      </c>
      <c r="AS81" s="102"/>
    </row>
    <row r="82" spans="1:45" thickTop="1" thickBot="1">
      <c r="A82" s="98"/>
      <c r="B82" s="98"/>
      <c r="C82" s="98"/>
      <c r="D82" s="98"/>
      <c r="E82" s="99"/>
      <c r="F82" s="99"/>
      <c r="G82" s="99"/>
      <c r="H82" s="100" t="s">
        <v>722</v>
      </c>
      <c r="I82" s="306">
        <v>149600494</v>
      </c>
      <c r="J82" s="306">
        <v>84305638</v>
      </c>
      <c r="K82" s="306">
        <v>41319863</v>
      </c>
      <c r="L82" s="306">
        <v>41250620</v>
      </c>
      <c r="M82" s="101">
        <v>0</v>
      </c>
      <c r="N82" s="101">
        <v>0</v>
      </c>
      <c r="O82" s="101">
        <v>0</v>
      </c>
      <c r="P82" s="101">
        <v>0</v>
      </c>
      <c r="Q82" s="101">
        <v>0</v>
      </c>
      <c r="R82" s="101">
        <v>0</v>
      </c>
      <c r="S82" s="101">
        <v>0</v>
      </c>
      <c r="T82" s="101">
        <v>0</v>
      </c>
      <c r="U82" s="101">
        <v>0</v>
      </c>
      <c r="V82" s="101">
        <v>0</v>
      </c>
      <c r="W82" s="101">
        <v>0</v>
      </c>
      <c r="X82" s="101">
        <v>0</v>
      </c>
      <c r="Y82" s="101">
        <v>0</v>
      </c>
      <c r="Z82" s="101">
        <v>0</v>
      </c>
      <c r="AA82" s="101">
        <v>0</v>
      </c>
      <c r="AB82" s="101">
        <v>0</v>
      </c>
      <c r="AC82" s="101">
        <v>0</v>
      </c>
      <c r="AD82" s="101">
        <v>0</v>
      </c>
      <c r="AE82" s="101">
        <v>0</v>
      </c>
      <c r="AF82" s="101">
        <v>0</v>
      </c>
      <c r="AG82" s="101">
        <v>0</v>
      </c>
      <c r="AH82" s="101">
        <v>0</v>
      </c>
      <c r="AI82" s="101">
        <v>0</v>
      </c>
      <c r="AJ82" s="101">
        <v>0</v>
      </c>
      <c r="AK82" s="101">
        <v>0</v>
      </c>
      <c r="AL82" s="101">
        <v>0</v>
      </c>
      <c r="AM82" s="101">
        <v>0</v>
      </c>
      <c r="AN82" s="101">
        <v>0</v>
      </c>
      <c r="AO82" s="101">
        <f t="shared" si="20"/>
        <v>149600494</v>
      </c>
      <c r="AP82" s="101">
        <f t="shared" si="21"/>
        <v>84305638</v>
      </c>
      <c r="AQ82" s="101">
        <f t="shared" si="22"/>
        <v>41319863</v>
      </c>
      <c r="AR82" s="101">
        <f t="shared" si="23"/>
        <v>41250620</v>
      </c>
      <c r="AS82" s="102"/>
    </row>
    <row r="83" spans="1:45" ht="15" customHeight="1" thickTop="1" thickBot="1">
      <c r="A83" s="110"/>
      <c r="B83" s="110"/>
      <c r="C83" s="110"/>
      <c r="D83" s="110"/>
      <c r="E83" s="110"/>
      <c r="F83" s="110"/>
      <c r="G83" s="110"/>
      <c r="H83" s="111" t="s">
        <v>723</v>
      </c>
      <c r="I83" s="112">
        <f>+I84</f>
        <v>784214359</v>
      </c>
      <c r="J83" s="112">
        <f t="shared" ref="J83:AN83" si="33">+J84</f>
        <v>355897997</v>
      </c>
      <c r="K83" s="112">
        <f t="shared" si="33"/>
        <v>211428832</v>
      </c>
      <c r="L83" s="112">
        <f t="shared" si="33"/>
        <v>206657699</v>
      </c>
      <c r="M83" s="112">
        <f t="shared" si="33"/>
        <v>0</v>
      </c>
      <c r="N83" s="112">
        <f t="shared" si="33"/>
        <v>0</v>
      </c>
      <c r="O83" s="112">
        <f t="shared" si="33"/>
        <v>0</v>
      </c>
      <c r="P83" s="112">
        <f t="shared" si="33"/>
        <v>0</v>
      </c>
      <c r="Q83" s="112">
        <f t="shared" si="33"/>
        <v>0</v>
      </c>
      <c r="R83" s="112">
        <f t="shared" si="33"/>
        <v>0</v>
      </c>
      <c r="S83" s="112">
        <f t="shared" si="33"/>
        <v>0</v>
      </c>
      <c r="T83" s="112">
        <f t="shared" si="33"/>
        <v>0</v>
      </c>
      <c r="U83" s="112">
        <f t="shared" si="33"/>
        <v>0</v>
      </c>
      <c r="V83" s="112">
        <f t="shared" si="33"/>
        <v>0</v>
      </c>
      <c r="W83" s="112">
        <f t="shared" si="33"/>
        <v>0</v>
      </c>
      <c r="X83" s="112">
        <f t="shared" si="33"/>
        <v>0</v>
      </c>
      <c r="Y83" s="112">
        <f t="shared" si="33"/>
        <v>0</v>
      </c>
      <c r="Z83" s="112">
        <f t="shared" si="33"/>
        <v>0</v>
      </c>
      <c r="AA83" s="112">
        <f t="shared" si="33"/>
        <v>0</v>
      </c>
      <c r="AB83" s="112">
        <f t="shared" si="33"/>
        <v>0</v>
      </c>
      <c r="AC83" s="112">
        <f t="shared" si="33"/>
        <v>0</v>
      </c>
      <c r="AD83" s="112">
        <f t="shared" si="33"/>
        <v>0</v>
      </c>
      <c r="AE83" s="112">
        <f t="shared" si="33"/>
        <v>0</v>
      </c>
      <c r="AF83" s="112">
        <f t="shared" si="33"/>
        <v>0</v>
      </c>
      <c r="AG83" s="112">
        <f t="shared" si="33"/>
        <v>0</v>
      </c>
      <c r="AH83" s="112">
        <f t="shared" si="33"/>
        <v>0</v>
      </c>
      <c r="AI83" s="112">
        <f t="shared" si="33"/>
        <v>0</v>
      </c>
      <c r="AJ83" s="112">
        <f t="shared" si="33"/>
        <v>0</v>
      </c>
      <c r="AK83" s="112">
        <f t="shared" si="33"/>
        <v>0</v>
      </c>
      <c r="AL83" s="112">
        <f t="shared" si="33"/>
        <v>0</v>
      </c>
      <c r="AM83" s="112">
        <f t="shared" si="33"/>
        <v>0</v>
      </c>
      <c r="AN83" s="112">
        <f t="shared" si="33"/>
        <v>0</v>
      </c>
      <c r="AO83" s="112">
        <f t="shared" si="20"/>
        <v>784214359</v>
      </c>
      <c r="AP83" s="112">
        <f t="shared" si="21"/>
        <v>355897997</v>
      </c>
      <c r="AQ83" s="112">
        <f t="shared" si="22"/>
        <v>211428832</v>
      </c>
      <c r="AR83" s="112">
        <f t="shared" si="23"/>
        <v>206657699</v>
      </c>
      <c r="AS83" s="102"/>
    </row>
    <row r="84" spans="1:45" ht="16" customHeight="1" thickTop="1" thickBot="1">
      <c r="A84" s="110"/>
      <c r="B84" s="110"/>
      <c r="C84" s="110"/>
      <c r="D84" s="110"/>
      <c r="E84" s="110"/>
      <c r="F84" s="110"/>
      <c r="G84" s="110"/>
      <c r="H84" s="111" t="s">
        <v>803</v>
      </c>
      <c r="I84" s="112">
        <f>SUM(I85:I88)</f>
        <v>784214359</v>
      </c>
      <c r="J84" s="112">
        <f t="shared" ref="J84:AN84" si="34">SUM(J85:J88)</f>
        <v>355897997</v>
      </c>
      <c r="K84" s="112">
        <f t="shared" si="34"/>
        <v>211428832</v>
      </c>
      <c r="L84" s="112">
        <f t="shared" si="34"/>
        <v>206657699</v>
      </c>
      <c r="M84" s="112">
        <f>SUM(M85:M88)</f>
        <v>0</v>
      </c>
      <c r="N84" s="112">
        <f t="shared" si="34"/>
        <v>0</v>
      </c>
      <c r="O84" s="112">
        <f t="shared" si="34"/>
        <v>0</v>
      </c>
      <c r="P84" s="112">
        <f t="shared" si="34"/>
        <v>0</v>
      </c>
      <c r="Q84" s="112">
        <f t="shared" si="34"/>
        <v>0</v>
      </c>
      <c r="R84" s="112">
        <f t="shared" si="34"/>
        <v>0</v>
      </c>
      <c r="S84" s="112">
        <f t="shared" si="34"/>
        <v>0</v>
      </c>
      <c r="T84" s="112">
        <f t="shared" si="34"/>
        <v>0</v>
      </c>
      <c r="U84" s="112">
        <f t="shared" si="34"/>
        <v>0</v>
      </c>
      <c r="V84" s="112">
        <f t="shared" si="34"/>
        <v>0</v>
      </c>
      <c r="W84" s="112">
        <f t="shared" si="34"/>
        <v>0</v>
      </c>
      <c r="X84" s="112">
        <f t="shared" si="34"/>
        <v>0</v>
      </c>
      <c r="Y84" s="112">
        <f t="shared" si="34"/>
        <v>0</v>
      </c>
      <c r="Z84" s="112">
        <f t="shared" si="34"/>
        <v>0</v>
      </c>
      <c r="AA84" s="112">
        <f t="shared" si="34"/>
        <v>0</v>
      </c>
      <c r="AB84" s="112">
        <f t="shared" si="34"/>
        <v>0</v>
      </c>
      <c r="AC84" s="112">
        <f t="shared" si="34"/>
        <v>0</v>
      </c>
      <c r="AD84" s="112">
        <f t="shared" si="34"/>
        <v>0</v>
      </c>
      <c r="AE84" s="112">
        <f t="shared" si="34"/>
        <v>0</v>
      </c>
      <c r="AF84" s="112">
        <f t="shared" si="34"/>
        <v>0</v>
      </c>
      <c r="AG84" s="112">
        <f t="shared" si="34"/>
        <v>0</v>
      </c>
      <c r="AH84" s="112">
        <f t="shared" si="34"/>
        <v>0</v>
      </c>
      <c r="AI84" s="112">
        <f t="shared" si="34"/>
        <v>0</v>
      </c>
      <c r="AJ84" s="112">
        <f t="shared" si="34"/>
        <v>0</v>
      </c>
      <c r="AK84" s="112">
        <f t="shared" si="34"/>
        <v>0</v>
      </c>
      <c r="AL84" s="112">
        <f t="shared" si="34"/>
        <v>0</v>
      </c>
      <c r="AM84" s="112">
        <f t="shared" si="34"/>
        <v>0</v>
      </c>
      <c r="AN84" s="112">
        <f t="shared" si="34"/>
        <v>0</v>
      </c>
      <c r="AO84" s="112">
        <f t="shared" ref="AO84:AO115" si="35">+I84+M84+Q84+U84+Y84+AC84+AG84+AK84</f>
        <v>784214359</v>
      </c>
      <c r="AP84" s="112">
        <f t="shared" ref="AP84:AP115" si="36">+J84+N84+R84+V84+Z84+AD84+AH84+AL84</f>
        <v>355897997</v>
      </c>
      <c r="AQ84" s="112">
        <f t="shared" ref="AQ84:AQ115" si="37">+K84+O84+S84+W84+AA84+AE84+AI84+AM84</f>
        <v>211428832</v>
      </c>
      <c r="AR84" s="112">
        <f t="shared" ref="AR84:AR115" si="38">+L84+P84+T84+X84+AB84+AF84+AJ84+AN84</f>
        <v>206657699</v>
      </c>
      <c r="AS84" s="102"/>
    </row>
    <row r="85" spans="1:45" thickTop="1" thickBot="1">
      <c r="A85" s="98"/>
      <c r="B85" s="98"/>
      <c r="C85" s="98"/>
      <c r="D85" s="98"/>
      <c r="E85" s="99"/>
      <c r="F85" s="99"/>
      <c r="G85" s="98"/>
      <c r="H85" s="100" t="s">
        <v>724</v>
      </c>
      <c r="I85" s="306">
        <v>101017293</v>
      </c>
      <c r="J85" s="306">
        <v>39899287</v>
      </c>
      <c r="K85" s="306">
        <v>24575026</v>
      </c>
      <c r="L85" s="306">
        <v>24550524</v>
      </c>
      <c r="M85" s="101">
        <v>0</v>
      </c>
      <c r="N85" s="101">
        <v>0</v>
      </c>
      <c r="O85" s="101">
        <v>0</v>
      </c>
      <c r="P85" s="101">
        <v>0</v>
      </c>
      <c r="Q85" s="101">
        <v>0</v>
      </c>
      <c r="R85" s="101">
        <v>0</v>
      </c>
      <c r="S85" s="101">
        <v>0</v>
      </c>
      <c r="T85" s="101">
        <v>0</v>
      </c>
      <c r="U85" s="101">
        <v>0</v>
      </c>
      <c r="V85" s="101">
        <v>0</v>
      </c>
      <c r="W85" s="101">
        <v>0</v>
      </c>
      <c r="X85" s="101">
        <v>0</v>
      </c>
      <c r="Y85" s="101">
        <v>0</v>
      </c>
      <c r="Z85" s="101">
        <v>0</v>
      </c>
      <c r="AA85" s="101">
        <v>0</v>
      </c>
      <c r="AB85" s="101">
        <v>0</v>
      </c>
      <c r="AC85" s="101">
        <v>0</v>
      </c>
      <c r="AD85" s="101">
        <v>0</v>
      </c>
      <c r="AE85" s="101">
        <v>0</v>
      </c>
      <c r="AF85" s="101">
        <v>0</v>
      </c>
      <c r="AG85" s="101">
        <v>0</v>
      </c>
      <c r="AH85" s="101">
        <v>0</v>
      </c>
      <c r="AI85" s="101">
        <v>0</v>
      </c>
      <c r="AJ85" s="101">
        <v>0</v>
      </c>
      <c r="AK85" s="101">
        <v>0</v>
      </c>
      <c r="AL85" s="101">
        <v>0</v>
      </c>
      <c r="AM85" s="101">
        <v>0</v>
      </c>
      <c r="AN85" s="101">
        <v>0</v>
      </c>
      <c r="AO85" s="101">
        <f t="shared" si="35"/>
        <v>101017293</v>
      </c>
      <c r="AP85" s="101">
        <f t="shared" si="36"/>
        <v>39899287</v>
      </c>
      <c r="AQ85" s="101">
        <f t="shared" si="37"/>
        <v>24575026</v>
      </c>
      <c r="AR85" s="101">
        <f t="shared" si="38"/>
        <v>24550524</v>
      </c>
      <c r="AS85" s="102"/>
    </row>
    <row r="86" spans="1:45" thickTop="1" thickBot="1">
      <c r="A86" s="313"/>
      <c r="B86" s="313"/>
      <c r="C86" s="313"/>
      <c r="D86" s="313"/>
      <c r="E86" s="315"/>
      <c r="F86" s="315"/>
      <c r="G86" s="98"/>
      <c r="H86" s="100" t="s">
        <v>725</v>
      </c>
      <c r="I86" s="317">
        <v>384148617</v>
      </c>
      <c r="J86" s="317">
        <v>152995654</v>
      </c>
      <c r="K86" s="317">
        <v>94738257</v>
      </c>
      <c r="L86" s="317">
        <v>94673420</v>
      </c>
      <c r="M86" s="103">
        <v>0</v>
      </c>
      <c r="N86" s="103">
        <v>0</v>
      </c>
      <c r="O86" s="103">
        <v>0</v>
      </c>
      <c r="P86" s="103">
        <v>0</v>
      </c>
      <c r="Q86" s="103">
        <v>0</v>
      </c>
      <c r="R86" s="103">
        <v>0</v>
      </c>
      <c r="S86" s="103">
        <v>0</v>
      </c>
      <c r="T86" s="103">
        <v>0</v>
      </c>
      <c r="U86" s="103">
        <v>0</v>
      </c>
      <c r="V86" s="103">
        <v>0</v>
      </c>
      <c r="W86" s="103">
        <v>0</v>
      </c>
      <c r="X86" s="103">
        <v>0</v>
      </c>
      <c r="Y86" s="103">
        <v>0</v>
      </c>
      <c r="Z86" s="103">
        <v>0</v>
      </c>
      <c r="AA86" s="103">
        <v>0</v>
      </c>
      <c r="AB86" s="103">
        <v>0</v>
      </c>
      <c r="AC86" s="103">
        <v>0</v>
      </c>
      <c r="AD86" s="103">
        <v>0</v>
      </c>
      <c r="AE86" s="103">
        <v>0</v>
      </c>
      <c r="AF86" s="103">
        <v>0</v>
      </c>
      <c r="AG86" s="103">
        <v>0</v>
      </c>
      <c r="AH86" s="103">
        <v>0</v>
      </c>
      <c r="AI86" s="103">
        <v>0</v>
      </c>
      <c r="AJ86" s="103">
        <v>0</v>
      </c>
      <c r="AK86" s="103">
        <v>0</v>
      </c>
      <c r="AL86" s="103">
        <v>0</v>
      </c>
      <c r="AM86" s="103">
        <v>0</v>
      </c>
      <c r="AN86" s="103">
        <v>0</v>
      </c>
      <c r="AO86" s="103">
        <f t="shared" si="35"/>
        <v>384148617</v>
      </c>
      <c r="AP86" s="103">
        <f t="shared" si="36"/>
        <v>152995654</v>
      </c>
      <c r="AQ86" s="103">
        <f t="shared" si="37"/>
        <v>94738257</v>
      </c>
      <c r="AR86" s="103">
        <f t="shared" si="38"/>
        <v>94673420</v>
      </c>
      <c r="AS86" s="102"/>
    </row>
    <row r="87" spans="1:45" ht="31" customHeight="1" thickTop="1" thickBot="1">
      <c r="A87" s="98"/>
      <c r="B87" s="98"/>
      <c r="C87" s="98"/>
      <c r="D87" s="98"/>
      <c r="E87" s="99"/>
      <c r="F87" s="99"/>
      <c r="G87" s="98"/>
      <c r="H87" s="100" t="s">
        <v>726</v>
      </c>
      <c r="I87" s="306">
        <v>223085484</v>
      </c>
      <c r="J87" s="306">
        <v>130890635</v>
      </c>
      <c r="K87" s="306">
        <v>73603286</v>
      </c>
      <c r="L87" s="306">
        <v>73554172</v>
      </c>
      <c r="M87" s="101">
        <v>0</v>
      </c>
      <c r="N87" s="101">
        <v>0</v>
      </c>
      <c r="O87" s="101">
        <v>0</v>
      </c>
      <c r="P87" s="101">
        <v>0</v>
      </c>
      <c r="Q87" s="101">
        <v>0</v>
      </c>
      <c r="R87" s="101">
        <v>0</v>
      </c>
      <c r="S87" s="101">
        <v>0</v>
      </c>
      <c r="T87" s="101">
        <v>0</v>
      </c>
      <c r="U87" s="101">
        <v>0</v>
      </c>
      <c r="V87" s="101">
        <v>0</v>
      </c>
      <c r="W87" s="101">
        <v>0</v>
      </c>
      <c r="X87" s="101">
        <v>0</v>
      </c>
      <c r="Y87" s="101">
        <v>0</v>
      </c>
      <c r="Z87" s="101">
        <v>0</v>
      </c>
      <c r="AA87" s="101">
        <v>0</v>
      </c>
      <c r="AB87" s="101">
        <v>0</v>
      </c>
      <c r="AC87" s="101">
        <v>0</v>
      </c>
      <c r="AD87" s="101">
        <v>0</v>
      </c>
      <c r="AE87" s="101">
        <v>0</v>
      </c>
      <c r="AF87" s="101">
        <v>0</v>
      </c>
      <c r="AG87" s="101">
        <v>0</v>
      </c>
      <c r="AH87" s="101">
        <v>0</v>
      </c>
      <c r="AI87" s="101">
        <v>0</v>
      </c>
      <c r="AJ87" s="101">
        <v>0</v>
      </c>
      <c r="AK87" s="101">
        <v>0</v>
      </c>
      <c r="AL87" s="101">
        <v>0</v>
      </c>
      <c r="AM87" s="101">
        <v>0</v>
      </c>
      <c r="AN87" s="101">
        <v>0</v>
      </c>
      <c r="AO87" s="101">
        <f t="shared" si="35"/>
        <v>223085484</v>
      </c>
      <c r="AP87" s="101">
        <f t="shared" si="36"/>
        <v>130890635</v>
      </c>
      <c r="AQ87" s="101">
        <f t="shared" si="37"/>
        <v>73603286</v>
      </c>
      <c r="AR87" s="101">
        <f t="shared" si="38"/>
        <v>73554172</v>
      </c>
      <c r="AS87" s="102"/>
    </row>
    <row r="88" spans="1:45" ht="29" thickTop="1" thickBot="1">
      <c r="A88" s="98"/>
      <c r="B88" s="98"/>
      <c r="C88" s="98"/>
      <c r="D88" s="98"/>
      <c r="E88" s="99"/>
      <c r="F88" s="99"/>
      <c r="G88" s="98"/>
      <c r="H88" s="100" t="s">
        <v>727</v>
      </c>
      <c r="I88" s="306">
        <v>75962965</v>
      </c>
      <c r="J88" s="306">
        <v>32112421</v>
      </c>
      <c r="K88" s="306">
        <v>18512263</v>
      </c>
      <c r="L88" s="306">
        <v>13879583</v>
      </c>
      <c r="M88" s="101">
        <v>0</v>
      </c>
      <c r="N88" s="101">
        <v>0</v>
      </c>
      <c r="O88" s="101">
        <v>0</v>
      </c>
      <c r="P88" s="101">
        <v>0</v>
      </c>
      <c r="Q88" s="101">
        <v>0</v>
      </c>
      <c r="R88" s="101">
        <v>0</v>
      </c>
      <c r="S88" s="101">
        <v>0</v>
      </c>
      <c r="T88" s="101">
        <v>0</v>
      </c>
      <c r="U88" s="101">
        <v>0</v>
      </c>
      <c r="V88" s="101">
        <v>0</v>
      </c>
      <c r="W88" s="101">
        <v>0</v>
      </c>
      <c r="X88" s="101">
        <v>0</v>
      </c>
      <c r="Y88" s="101">
        <v>0</v>
      </c>
      <c r="Z88" s="101">
        <v>0</v>
      </c>
      <c r="AA88" s="101">
        <v>0</v>
      </c>
      <c r="AB88" s="101">
        <v>0</v>
      </c>
      <c r="AC88" s="101">
        <v>0</v>
      </c>
      <c r="AD88" s="101">
        <v>0</v>
      </c>
      <c r="AE88" s="101">
        <v>0</v>
      </c>
      <c r="AF88" s="101">
        <v>0</v>
      </c>
      <c r="AG88" s="101">
        <v>0</v>
      </c>
      <c r="AH88" s="101">
        <v>0</v>
      </c>
      <c r="AI88" s="101">
        <v>0</v>
      </c>
      <c r="AJ88" s="101">
        <v>0</v>
      </c>
      <c r="AK88" s="101">
        <v>0</v>
      </c>
      <c r="AL88" s="101">
        <v>0</v>
      </c>
      <c r="AM88" s="101">
        <v>0</v>
      </c>
      <c r="AN88" s="101">
        <v>0</v>
      </c>
      <c r="AO88" s="101">
        <f t="shared" si="35"/>
        <v>75962965</v>
      </c>
      <c r="AP88" s="101">
        <f t="shared" si="36"/>
        <v>32112421</v>
      </c>
      <c r="AQ88" s="101">
        <f t="shared" si="37"/>
        <v>18512263</v>
      </c>
      <c r="AR88" s="101">
        <f>+L88+P88+T88+X88+AB88+AF88+AJ88+AN88</f>
        <v>13879583</v>
      </c>
      <c r="AS88" s="102"/>
    </row>
    <row r="89" spans="1:45" ht="14.25" customHeight="1" thickTop="1" thickBot="1">
      <c r="A89" s="85"/>
      <c r="B89" s="86"/>
      <c r="C89" s="86"/>
      <c r="D89" s="86"/>
      <c r="E89" s="85"/>
      <c r="F89" s="85"/>
      <c r="G89" s="85"/>
      <c r="H89" s="87" t="s">
        <v>728</v>
      </c>
      <c r="I89" s="88">
        <f>+I90</f>
        <v>18222356361</v>
      </c>
      <c r="J89" s="88">
        <f t="shared" ref="J89:AN89" si="39">+J90</f>
        <v>9788218733</v>
      </c>
      <c r="K89" s="88">
        <f t="shared" si="39"/>
        <v>1535007519.46</v>
      </c>
      <c r="L89" s="88">
        <f t="shared" si="39"/>
        <v>1509241169.46</v>
      </c>
      <c r="M89" s="88">
        <f t="shared" si="39"/>
        <v>0</v>
      </c>
      <c r="N89" s="88">
        <f t="shared" si="39"/>
        <v>0</v>
      </c>
      <c r="O89" s="88">
        <f t="shared" si="39"/>
        <v>0</v>
      </c>
      <c r="P89" s="88">
        <f t="shared" si="39"/>
        <v>0</v>
      </c>
      <c r="Q89" s="88">
        <f t="shared" si="39"/>
        <v>0</v>
      </c>
      <c r="R89" s="88">
        <f t="shared" si="39"/>
        <v>0</v>
      </c>
      <c r="S89" s="88">
        <f t="shared" si="39"/>
        <v>0</v>
      </c>
      <c r="T89" s="88">
        <f t="shared" si="39"/>
        <v>0</v>
      </c>
      <c r="U89" s="88">
        <f t="shared" si="39"/>
        <v>0</v>
      </c>
      <c r="V89" s="88">
        <f t="shared" si="39"/>
        <v>0</v>
      </c>
      <c r="W89" s="88">
        <f t="shared" si="39"/>
        <v>0</v>
      </c>
      <c r="X89" s="88">
        <f t="shared" si="39"/>
        <v>0</v>
      </c>
      <c r="Y89" s="88">
        <f t="shared" si="39"/>
        <v>0</v>
      </c>
      <c r="Z89" s="88">
        <f t="shared" si="39"/>
        <v>0</v>
      </c>
      <c r="AA89" s="88">
        <f t="shared" si="39"/>
        <v>0</v>
      </c>
      <c r="AB89" s="88">
        <f t="shared" si="39"/>
        <v>0</v>
      </c>
      <c r="AC89" s="88">
        <f t="shared" si="39"/>
        <v>0</v>
      </c>
      <c r="AD89" s="88">
        <f t="shared" si="39"/>
        <v>0</v>
      </c>
      <c r="AE89" s="88">
        <f t="shared" si="39"/>
        <v>0</v>
      </c>
      <c r="AF89" s="88">
        <f t="shared" si="39"/>
        <v>0</v>
      </c>
      <c r="AG89" s="88">
        <f t="shared" si="39"/>
        <v>0</v>
      </c>
      <c r="AH89" s="88">
        <f t="shared" si="39"/>
        <v>0</v>
      </c>
      <c r="AI89" s="88">
        <f t="shared" si="39"/>
        <v>0</v>
      </c>
      <c r="AJ89" s="88">
        <f t="shared" si="39"/>
        <v>0</v>
      </c>
      <c r="AK89" s="88">
        <f t="shared" si="39"/>
        <v>0</v>
      </c>
      <c r="AL89" s="88">
        <f t="shared" si="39"/>
        <v>0</v>
      </c>
      <c r="AM89" s="88">
        <f t="shared" si="39"/>
        <v>0</v>
      </c>
      <c r="AN89" s="88">
        <f t="shared" si="39"/>
        <v>0</v>
      </c>
      <c r="AO89" s="88">
        <f t="shared" si="35"/>
        <v>18222356361</v>
      </c>
      <c r="AP89" s="88">
        <f t="shared" si="36"/>
        <v>9788218733</v>
      </c>
      <c r="AQ89" s="88">
        <f t="shared" si="37"/>
        <v>1535007519.46</v>
      </c>
      <c r="AR89" s="88">
        <f t="shared" si="38"/>
        <v>1509241169.46</v>
      </c>
      <c r="AS89" s="89"/>
    </row>
    <row r="90" spans="1:45" thickTop="1" thickBot="1">
      <c r="A90" s="104"/>
      <c r="B90" s="105"/>
      <c r="C90" s="105"/>
      <c r="D90" s="106"/>
      <c r="E90" s="107"/>
      <c r="F90" s="107"/>
      <c r="G90" s="107"/>
      <c r="H90" s="113" t="s">
        <v>729</v>
      </c>
      <c r="I90" s="109">
        <f t="shared" ref="I90:AN90" si="40">+I91+I101+I112</f>
        <v>18222356361</v>
      </c>
      <c r="J90" s="109">
        <f t="shared" si="40"/>
        <v>9788218733</v>
      </c>
      <c r="K90" s="109">
        <f t="shared" si="40"/>
        <v>1535007519.46</v>
      </c>
      <c r="L90" s="109">
        <f t="shared" si="40"/>
        <v>1509241169.46</v>
      </c>
      <c r="M90" s="109">
        <f t="shared" si="40"/>
        <v>0</v>
      </c>
      <c r="N90" s="109">
        <f t="shared" si="40"/>
        <v>0</v>
      </c>
      <c r="O90" s="109">
        <f t="shared" si="40"/>
        <v>0</v>
      </c>
      <c r="P90" s="109">
        <f t="shared" si="40"/>
        <v>0</v>
      </c>
      <c r="Q90" s="109">
        <f t="shared" si="40"/>
        <v>0</v>
      </c>
      <c r="R90" s="109">
        <f t="shared" si="40"/>
        <v>0</v>
      </c>
      <c r="S90" s="109">
        <f t="shared" si="40"/>
        <v>0</v>
      </c>
      <c r="T90" s="109">
        <f t="shared" si="40"/>
        <v>0</v>
      </c>
      <c r="U90" s="109">
        <f t="shared" si="40"/>
        <v>0</v>
      </c>
      <c r="V90" s="109">
        <f t="shared" si="40"/>
        <v>0</v>
      </c>
      <c r="W90" s="109">
        <f t="shared" si="40"/>
        <v>0</v>
      </c>
      <c r="X90" s="109">
        <f t="shared" si="40"/>
        <v>0</v>
      </c>
      <c r="Y90" s="109">
        <f t="shared" si="40"/>
        <v>0</v>
      </c>
      <c r="Z90" s="109">
        <f t="shared" si="40"/>
        <v>0</v>
      </c>
      <c r="AA90" s="109">
        <f t="shared" si="40"/>
        <v>0</v>
      </c>
      <c r="AB90" s="109">
        <f t="shared" si="40"/>
        <v>0</v>
      </c>
      <c r="AC90" s="109">
        <f t="shared" si="40"/>
        <v>0</v>
      </c>
      <c r="AD90" s="109">
        <f t="shared" si="40"/>
        <v>0</v>
      </c>
      <c r="AE90" s="109">
        <f t="shared" si="40"/>
        <v>0</v>
      </c>
      <c r="AF90" s="109">
        <f t="shared" si="40"/>
        <v>0</v>
      </c>
      <c r="AG90" s="109">
        <f t="shared" si="40"/>
        <v>0</v>
      </c>
      <c r="AH90" s="109">
        <f t="shared" si="40"/>
        <v>0</v>
      </c>
      <c r="AI90" s="109">
        <f t="shared" si="40"/>
        <v>0</v>
      </c>
      <c r="AJ90" s="109">
        <f t="shared" si="40"/>
        <v>0</v>
      </c>
      <c r="AK90" s="109">
        <f t="shared" si="40"/>
        <v>0</v>
      </c>
      <c r="AL90" s="109">
        <f t="shared" si="40"/>
        <v>0</v>
      </c>
      <c r="AM90" s="109">
        <f t="shared" si="40"/>
        <v>0</v>
      </c>
      <c r="AN90" s="109">
        <f t="shared" si="40"/>
        <v>0</v>
      </c>
      <c r="AO90" s="109">
        <f t="shared" si="35"/>
        <v>18222356361</v>
      </c>
      <c r="AP90" s="109">
        <f t="shared" si="36"/>
        <v>9788218733</v>
      </c>
      <c r="AQ90" s="109">
        <f t="shared" si="37"/>
        <v>1535007519.46</v>
      </c>
      <c r="AR90" s="109">
        <f t="shared" si="38"/>
        <v>1509241169.46</v>
      </c>
      <c r="AS90" s="102"/>
    </row>
    <row r="91" spans="1:45" thickTop="1" thickBot="1">
      <c r="A91" s="110"/>
      <c r="B91" s="110"/>
      <c r="C91" s="110"/>
      <c r="D91" s="110"/>
      <c r="E91" s="110"/>
      <c r="F91" s="110"/>
      <c r="G91" s="110"/>
      <c r="H91" s="114" t="s">
        <v>730</v>
      </c>
      <c r="I91" s="112">
        <f>+I92</f>
        <v>3458573353</v>
      </c>
      <c r="J91" s="112">
        <f t="shared" ref="J91:AN91" si="41">+J92</f>
        <v>1911855608</v>
      </c>
      <c r="K91" s="112">
        <f t="shared" si="41"/>
        <v>717317395.46000004</v>
      </c>
      <c r="L91" s="112">
        <f t="shared" si="41"/>
        <v>698027214.46000004</v>
      </c>
      <c r="M91" s="112">
        <f t="shared" si="41"/>
        <v>0</v>
      </c>
      <c r="N91" s="112">
        <f t="shared" si="41"/>
        <v>0</v>
      </c>
      <c r="O91" s="112">
        <f t="shared" si="41"/>
        <v>0</v>
      </c>
      <c r="P91" s="112">
        <f t="shared" si="41"/>
        <v>0</v>
      </c>
      <c r="Q91" s="112">
        <f t="shared" si="41"/>
        <v>0</v>
      </c>
      <c r="R91" s="112">
        <f t="shared" si="41"/>
        <v>0</v>
      </c>
      <c r="S91" s="112">
        <f t="shared" si="41"/>
        <v>0</v>
      </c>
      <c r="T91" s="112">
        <f t="shared" si="41"/>
        <v>0</v>
      </c>
      <c r="U91" s="112">
        <f t="shared" si="41"/>
        <v>0</v>
      </c>
      <c r="V91" s="112">
        <f t="shared" si="41"/>
        <v>0</v>
      </c>
      <c r="W91" s="112">
        <f t="shared" si="41"/>
        <v>0</v>
      </c>
      <c r="X91" s="112">
        <f t="shared" si="41"/>
        <v>0</v>
      </c>
      <c r="Y91" s="112">
        <f t="shared" si="41"/>
        <v>0</v>
      </c>
      <c r="Z91" s="112">
        <f t="shared" si="41"/>
        <v>0</v>
      </c>
      <c r="AA91" s="112">
        <f t="shared" si="41"/>
        <v>0</v>
      </c>
      <c r="AB91" s="112">
        <f t="shared" si="41"/>
        <v>0</v>
      </c>
      <c r="AC91" s="112">
        <f t="shared" si="41"/>
        <v>0</v>
      </c>
      <c r="AD91" s="112">
        <f t="shared" si="41"/>
        <v>0</v>
      </c>
      <c r="AE91" s="112">
        <f t="shared" si="41"/>
        <v>0</v>
      </c>
      <c r="AF91" s="112">
        <f t="shared" si="41"/>
        <v>0</v>
      </c>
      <c r="AG91" s="112">
        <f t="shared" si="41"/>
        <v>0</v>
      </c>
      <c r="AH91" s="112">
        <f t="shared" si="41"/>
        <v>0</v>
      </c>
      <c r="AI91" s="112">
        <f t="shared" si="41"/>
        <v>0</v>
      </c>
      <c r="AJ91" s="112">
        <f t="shared" si="41"/>
        <v>0</v>
      </c>
      <c r="AK91" s="112">
        <f t="shared" si="41"/>
        <v>0</v>
      </c>
      <c r="AL91" s="112">
        <f t="shared" si="41"/>
        <v>0</v>
      </c>
      <c r="AM91" s="112">
        <f t="shared" si="41"/>
        <v>0</v>
      </c>
      <c r="AN91" s="112">
        <f t="shared" si="41"/>
        <v>0</v>
      </c>
      <c r="AO91" s="112">
        <f t="shared" si="35"/>
        <v>3458573353</v>
      </c>
      <c r="AP91" s="112">
        <f t="shared" si="36"/>
        <v>1911855608</v>
      </c>
      <c r="AQ91" s="112">
        <f t="shared" si="37"/>
        <v>717317395.46000004</v>
      </c>
      <c r="AR91" s="112">
        <f t="shared" si="38"/>
        <v>698027214.46000004</v>
      </c>
      <c r="AS91" s="102"/>
    </row>
    <row r="92" spans="1:45" thickTop="1" thickBot="1">
      <c r="A92" s="110"/>
      <c r="B92" s="110"/>
      <c r="C92" s="110"/>
      <c r="D92" s="110"/>
      <c r="E92" s="110"/>
      <c r="F92" s="110"/>
      <c r="G92" s="110"/>
      <c r="H92" s="114" t="s">
        <v>804</v>
      </c>
      <c r="I92" s="112">
        <f>SUM(I93:I100)</f>
        <v>3458573353</v>
      </c>
      <c r="J92" s="112">
        <f t="shared" ref="J92:AN92" si="42">SUM(J93:J100)</f>
        <v>1911855608</v>
      </c>
      <c r="K92" s="112">
        <f t="shared" si="42"/>
        <v>717317395.46000004</v>
      </c>
      <c r="L92" s="112">
        <f t="shared" si="42"/>
        <v>698027214.46000004</v>
      </c>
      <c r="M92" s="112">
        <f t="shared" si="42"/>
        <v>0</v>
      </c>
      <c r="N92" s="112">
        <f t="shared" si="42"/>
        <v>0</v>
      </c>
      <c r="O92" s="112">
        <f t="shared" si="42"/>
        <v>0</v>
      </c>
      <c r="P92" s="112">
        <f t="shared" si="42"/>
        <v>0</v>
      </c>
      <c r="Q92" s="112">
        <f t="shared" si="42"/>
        <v>0</v>
      </c>
      <c r="R92" s="112">
        <f t="shared" si="42"/>
        <v>0</v>
      </c>
      <c r="S92" s="112">
        <f t="shared" si="42"/>
        <v>0</v>
      </c>
      <c r="T92" s="112">
        <f t="shared" si="42"/>
        <v>0</v>
      </c>
      <c r="U92" s="112">
        <f t="shared" si="42"/>
        <v>0</v>
      </c>
      <c r="V92" s="112">
        <f t="shared" si="42"/>
        <v>0</v>
      </c>
      <c r="W92" s="112">
        <f t="shared" si="42"/>
        <v>0</v>
      </c>
      <c r="X92" s="112">
        <f t="shared" si="42"/>
        <v>0</v>
      </c>
      <c r="Y92" s="112">
        <f t="shared" si="42"/>
        <v>0</v>
      </c>
      <c r="Z92" s="112">
        <f t="shared" si="42"/>
        <v>0</v>
      </c>
      <c r="AA92" s="112">
        <f t="shared" si="42"/>
        <v>0</v>
      </c>
      <c r="AB92" s="112">
        <f t="shared" si="42"/>
        <v>0</v>
      </c>
      <c r="AC92" s="112">
        <f t="shared" si="42"/>
        <v>0</v>
      </c>
      <c r="AD92" s="112">
        <f t="shared" si="42"/>
        <v>0</v>
      </c>
      <c r="AE92" s="112">
        <f t="shared" si="42"/>
        <v>0</v>
      </c>
      <c r="AF92" s="112">
        <f t="shared" si="42"/>
        <v>0</v>
      </c>
      <c r="AG92" s="112">
        <f t="shared" si="42"/>
        <v>0</v>
      </c>
      <c r="AH92" s="112">
        <f t="shared" si="42"/>
        <v>0</v>
      </c>
      <c r="AI92" s="112">
        <f t="shared" si="42"/>
        <v>0</v>
      </c>
      <c r="AJ92" s="112">
        <f t="shared" si="42"/>
        <v>0</v>
      </c>
      <c r="AK92" s="112">
        <f t="shared" si="42"/>
        <v>0</v>
      </c>
      <c r="AL92" s="112">
        <f t="shared" si="42"/>
        <v>0</v>
      </c>
      <c r="AM92" s="112">
        <f t="shared" si="42"/>
        <v>0</v>
      </c>
      <c r="AN92" s="112">
        <f t="shared" si="42"/>
        <v>0</v>
      </c>
      <c r="AO92" s="112">
        <f t="shared" si="35"/>
        <v>3458573353</v>
      </c>
      <c r="AP92" s="112">
        <f t="shared" si="36"/>
        <v>1911855608</v>
      </c>
      <c r="AQ92" s="112">
        <f t="shared" si="37"/>
        <v>717317395.46000004</v>
      </c>
      <c r="AR92" s="112">
        <f t="shared" si="38"/>
        <v>698027214.46000004</v>
      </c>
      <c r="AS92" s="102"/>
    </row>
    <row r="93" spans="1:45" ht="29" thickTop="1" thickBot="1">
      <c r="A93" s="98"/>
      <c r="B93" s="98"/>
      <c r="C93" s="98"/>
      <c r="D93" s="98"/>
      <c r="E93" s="99"/>
      <c r="F93" s="99"/>
      <c r="G93" s="99"/>
      <c r="H93" s="100" t="s">
        <v>731</v>
      </c>
      <c r="I93" s="306">
        <v>275660160</v>
      </c>
      <c r="J93" s="306">
        <v>100183035</v>
      </c>
      <c r="K93" s="306">
        <v>100137505</v>
      </c>
      <c r="L93" s="306">
        <v>94356458</v>
      </c>
      <c r="M93" s="101">
        <v>0</v>
      </c>
      <c r="N93" s="101">
        <v>0</v>
      </c>
      <c r="O93" s="101">
        <v>0</v>
      </c>
      <c r="P93" s="101">
        <v>0</v>
      </c>
      <c r="Q93" s="101">
        <v>0</v>
      </c>
      <c r="R93" s="101">
        <v>0</v>
      </c>
      <c r="S93" s="101">
        <v>0</v>
      </c>
      <c r="T93" s="101">
        <v>0</v>
      </c>
      <c r="U93" s="101">
        <v>0</v>
      </c>
      <c r="V93" s="101">
        <v>0</v>
      </c>
      <c r="W93" s="101">
        <v>0</v>
      </c>
      <c r="X93" s="101">
        <v>0</v>
      </c>
      <c r="Y93" s="101">
        <v>0</v>
      </c>
      <c r="Z93" s="101">
        <v>0</v>
      </c>
      <c r="AA93" s="101">
        <v>0</v>
      </c>
      <c r="AB93" s="101">
        <v>0</v>
      </c>
      <c r="AC93" s="101">
        <v>0</v>
      </c>
      <c r="AD93" s="101">
        <v>0</v>
      </c>
      <c r="AE93" s="101">
        <v>0</v>
      </c>
      <c r="AF93" s="101">
        <v>0</v>
      </c>
      <c r="AG93" s="101">
        <v>0</v>
      </c>
      <c r="AH93" s="101">
        <v>0</v>
      </c>
      <c r="AI93" s="101">
        <v>0</v>
      </c>
      <c r="AJ93" s="101">
        <v>0</v>
      </c>
      <c r="AK93" s="101">
        <v>0</v>
      </c>
      <c r="AL93" s="101">
        <v>0</v>
      </c>
      <c r="AM93" s="101">
        <v>0</v>
      </c>
      <c r="AN93" s="101">
        <v>0</v>
      </c>
      <c r="AO93" s="101">
        <f t="shared" si="35"/>
        <v>275660160</v>
      </c>
      <c r="AP93" s="101">
        <f t="shared" si="36"/>
        <v>100183035</v>
      </c>
      <c r="AQ93" s="101">
        <f t="shared" si="37"/>
        <v>100137505</v>
      </c>
      <c r="AR93" s="101">
        <f t="shared" si="38"/>
        <v>94356458</v>
      </c>
      <c r="AS93" s="102"/>
    </row>
    <row r="94" spans="1:45" thickTop="1" thickBot="1">
      <c r="A94" s="98"/>
      <c r="B94" s="98"/>
      <c r="C94" s="98"/>
      <c r="D94" s="98"/>
      <c r="E94" s="99"/>
      <c r="F94" s="99"/>
      <c r="G94" s="99"/>
      <c r="H94" s="100" t="s">
        <v>732</v>
      </c>
      <c r="I94" s="306">
        <v>186581146</v>
      </c>
      <c r="J94" s="306">
        <v>39416408</v>
      </c>
      <c r="K94" s="306">
        <v>28249489</v>
      </c>
      <c r="L94" s="306">
        <v>20816623</v>
      </c>
      <c r="M94" s="101">
        <v>0</v>
      </c>
      <c r="N94" s="101">
        <v>0</v>
      </c>
      <c r="O94" s="101">
        <v>0</v>
      </c>
      <c r="P94" s="101">
        <v>0</v>
      </c>
      <c r="Q94" s="101">
        <v>0</v>
      </c>
      <c r="R94" s="101">
        <v>0</v>
      </c>
      <c r="S94" s="101">
        <v>0</v>
      </c>
      <c r="T94" s="101">
        <v>0</v>
      </c>
      <c r="U94" s="101">
        <v>0</v>
      </c>
      <c r="V94" s="101">
        <v>0</v>
      </c>
      <c r="W94" s="101">
        <v>0</v>
      </c>
      <c r="X94" s="101">
        <v>0</v>
      </c>
      <c r="Y94" s="101">
        <v>0</v>
      </c>
      <c r="Z94" s="101">
        <v>0</v>
      </c>
      <c r="AA94" s="101">
        <v>0</v>
      </c>
      <c r="AB94" s="101">
        <v>0</v>
      </c>
      <c r="AC94" s="101">
        <v>0</v>
      </c>
      <c r="AD94" s="101">
        <v>0</v>
      </c>
      <c r="AE94" s="101">
        <v>0</v>
      </c>
      <c r="AF94" s="101">
        <v>0</v>
      </c>
      <c r="AG94" s="101">
        <v>0</v>
      </c>
      <c r="AH94" s="101">
        <v>0</v>
      </c>
      <c r="AI94" s="101">
        <v>0</v>
      </c>
      <c r="AJ94" s="101">
        <v>0</v>
      </c>
      <c r="AK94" s="101">
        <v>0</v>
      </c>
      <c r="AL94" s="101">
        <v>0</v>
      </c>
      <c r="AM94" s="101">
        <v>0</v>
      </c>
      <c r="AN94" s="101">
        <v>0</v>
      </c>
      <c r="AO94" s="101">
        <f t="shared" si="35"/>
        <v>186581146</v>
      </c>
      <c r="AP94" s="101">
        <f t="shared" si="36"/>
        <v>39416408</v>
      </c>
      <c r="AQ94" s="101">
        <f t="shared" si="37"/>
        <v>28249489</v>
      </c>
      <c r="AR94" s="101">
        <f t="shared" si="38"/>
        <v>20816623</v>
      </c>
      <c r="AS94" s="102"/>
    </row>
    <row r="95" spans="1:45" thickTop="1" thickBot="1">
      <c r="A95" s="313"/>
      <c r="B95" s="313"/>
      <c r="C95" s="313"/>
      <c r="D95" s="313"/>
      <c r="E95" s="315"/>
      <c r="F95" s="315"/>
      <c r="G95" s="99"/>
      <c r="H95" s="100" t="s">
        <v>733</v>
      </c>
      <c r="I95" s="317">
        <v>1312507058</v>
      </c>
      <c r="J95" s="317">
        <v>727678794</v>
      </c>
      <c r="K95" s="317">
        <v>465296455.45999998</v>
      </c>
      <c r="L95" s="317">
        <v>459341285.45999998</v>
      </c>
      <c r="M95" s="103">
        <v>0</v>
      </c>
      <c r="N95" s="103">
        <v>0</v>
      </c>
      <c r="O95" s="103">
        <v>0</v>
      </c>
      <c r="P95" s="103">
        <v>0</v>
      </c>
      <c r="Q95" s="103">
        <v>0</v>
      </c>
      <c r="R95" s="103">
        <v>0</v>
      </c>
      <c r="S95" s="103">
        <v>0</v>
      </c>
      <c r="T95" s="103">
        <v>0</v>
      </c>
      <c r="U95" s="103">
        <v>0</v>
      </c>
      <c r="V95" s="103">
        <v>0</v>
      </c>
      <c r="W95" s="103">
        <v>0</v>
      </c>
      <c r="X95" s="103">
        <v>0</v>
      </c>
      <c r="Y95" s="103">
        <v>0</v>
      </c>
      <c r="Z95" s="103">
        <v>0</v>
      </c>
      <c r="AA95" s="103">
        <v>0</v>
      </c>
      <c r="AB95" s="103">
        <v>0</v>
      </c>
      <c r="AC95" s="103">
        <v>0</v>
      </c>
      <c r="AD95" s="103">
        <v>0</v>
      </c>
      <c r="AE95" s="103">
        <v>0</v>
      </c>
      <c r="AF95" s="103">
        <v>0</v>
      </c>
      <c r="AG95" s="103">
        <v>0</v>
      </c>
      <c r="AH95" s="103">
        <v>0</v>
      </c>
      <c r="AI95" s="103">
        <v>0</v>
      </c>
      <c r="AJ95" s="103">
        <v>0</v>
      </c>
      <c r="AK95" s="103">
        <v>0</v>
      </c>
      <c r="AL95" s="103">
        <v>0</v>
      </c>
      <c r="AM95" s="103">
        <v>0</v>
      </c>
      <c r="AN95" s="103">
        <v>0</v>
      </c>
      <c r="AO95" s="103">
        <f t="shared" si="35"/>
        <v>1312507058</v>
      </c>
      <c r="AP95" s="103">
        <f t="shared" si="36"/>
        <v>727678794</v>
      </c>
      <c r="AQ95" s="103">
        <f t="shared" si="37"/>
        <v>465296455.45999998</v>
      </c>
      <c r="AR95" s="103">
        <f t="shared" si="38"/>
        <v>459341285.45999998</v>
      </c>
      <c r="AS95" s="102"/>
    </row>
    <row r="96" spans="1:45" thickTop="1" thickBot="1">
      <c r="A96" s="98"/>
      <c r="B96" s="98"/>
      <c r="C96" s="98"/>
      <c r="D96" s="98"/>
      <c r="E96" s="99"/>
      <c r="F96" s="99"/>
      <c r="G96" s="99"/>
      <c r="H96" s="100" t="s">
        <v>734</v>
      </c>
      <c r="I96" s="306">
        <v>209225408</v>
      </c>
      <c r="J96" s="306">
        <v>207331833</v>
      </c>
      <c r="K96" s="306">
        <v>64248478</v>
      </c>
      <c r="L96" s="306">
        <v>64153174</v>
      </c>
      <c r="M96" s="101">
        <v>0</v>
      </c>
      <c r="N96" s="101">
        <v>0</v>
      </c>
      <c r="O96" s="101">
        <v>0</v>
      </c>
      <c r="P96" s="101">
        <v>0</v>
      </c>
      <c r="Q96" s="101">
        <v>0</v>
      </c>
      <c r="R96" s="101">
        <v>0</v>
      </c>
      <c r="S96" s="101">
        <v>0</v>
      </c>
      <c r="T96" s="101">
        <v>0</v>
      </c>
      <c r="U96" s="101">
        <v>0</v>
      </c>
      <c r="V96" s="101">
        <v>0</v>
      </c>
      <c r="W96" s="101">
        <v>0</v>
      </c>
      <c r="X96" s="101">
        <v>0</v>
      </c>
      <c r="Y96" s="101">
        <v>0</v>
      </c>
      <c r="Z96" s="101">
        <v>0</v>
      </c>
      <c r="AA96" s="101">
        <v>0</v>
      </c>
      <c r="AB96" s="101">
        <v>0</v>
      </c>
      <c r="AC96" s="101">
        <v>0</v>
      </c>
      <c r="AD96" s="101">
        <v>0</v>
      </c>
      <c r="AE96" s="101">
        <v>0</v>
      </c>
      <c r="AF96" s="101">
        <v>0</v>
      </c>
      <c r="AG96" s="101">
        <v>0</v>
      </c>
      <c r="AH96" s="101">
        <v>0</v>
      </c>
      <c r="AI96" s="101">
        <v>0</v>
      </c>
      <c r="AJ96" s="101">
        <v>0</v>
      </c>
      <c r="AK96" s="101">
        <v>0</v>
      </c>
      <c r="AL96" s="101">
        <v>0</v>
      </c>
      <c r="AM96" s="101">
        <v>0</v>
      </c>
      <c r="AN96" s="101">
        <v>0</v>
      </c>
      <c r="AO96" s="101">
        <f t="shared" si="35"/>
        <v>209225408</v>
      </c>
      <c r="AP96" s="101">
        <f t="shared" si="36"/>
        <v>207331833</v>
      </c>
      <c r="AQ96" s="101">
        <f t="shared" si="37"/>
        <v>64248478</v>
      </c>
      <c r="AR96" s="101">
        <f t="shared" si="38"/>
        <v>64153174</v>
      </c>
      <c r="AS96" s="102"/>
    </row>
    <row r="97" spans="1:45" ht="29" thickTop="1" thickBot="1">
      <c r="A97" s="98"/>
      <c r="B97" s="98"/>
      <c r="C97" s="98"/>
      <c r="D97" s="98"/>
      <c r="E97" s="99"/>
      <c r="F97" s="99"/>
      <c r="G97" s="99"/>
      <c r="H97" s="100" t="s">
        <v>735</v>
      </c>
      <c r="I97" s="306">
        <v>915161732</v>
      </c>
      <c r="J97" s="306">
        <v>323518976</v>
      </c>
      <c r="K97" s="306">
        <v>21135808</v>
      </c>
      <c r="L97" s="306">
        <v>21110014</v>
      </c>
      <c r="M97" s="101">
        <v>0</v>
      </c>
      <c r="N97" s="101">
        <v>0</v>
      </c>
      <c r="O97" s="101">
        <v>0</v>
      </c>
      <c r="P97" s="101">
        <v>0</v>
      </c>
      <c r="Q97" s="101">
        <v>0</v>
      </c>
      <c r="R97" s="101">
        <v>0</v>
      </c>
      <c r="S97" s="101">
        <v>0</v>
      </c>
      <c r="T97" s="101">
        <v>0</v>
      </c>
      <c r="U97" s="101">
        <v>0</v>
      </c>
      <c r="V97" s="101">
        <v>0</v>
      </c>
      <c r="W97" s="101">
        <v>0</v>
      </c>
      <c r="X97" s="101">
        <v>0</v>
      </c>
      <c r="Y97" s="101">
        <v>0</v>
      </c>
      <c r="Z97" s="101">
        <v>0</v>
      </c>
      <c r="AA97" s="101">
        <v>0</v>
      </c>
      <c r="AB97" s="101">
        <v>0</v>
      </c>
      <c r="AC97" s="101">
        <v>0</v>
      </c>
      <c r="AD97" s="101">
        <v>0</v>
      </c>
      <c r="AE97" s="101">
        <v>0</v>
      </c>
      <c r="AF97" s="101">
        <v>0</v>
      </c>
      <c r="AG97" s="101">
        <v>0</v>
      </c>
      <c r="AH97" s="101">
        <v>0</v>
      </c>
      <c r="AI97" s="101">
        <v>0</v>
      </c>
      <c r="AJ97" s="101">
        <v>0</v>
      </c>
      <c r="AK97" s="101">
        <v>0</v>
      </c>
      <c r="AL97" s="101">
        <v>0</v>
      </c>
      <c r="AM97" s="101">
        <v>0</v>
      </c>
      <c r="AN97" s="101">
        <v>0</v>
      </c>
      <c r="AO97" s="101">
        <f t="shared" si="35"/>
        <v>915161732</v>
      </c>
      <c r="AP97" s="101">
        <f t="shared" si="36"/>
        <v>323518976</v>
      </c>
      <c r="AQ97" s="101">
        <f t="shared" si="37"/>
        <v>21135808</v>
      </c>
      <c r="AR97" s="101">
        <f t="shared" si="38"/>
        <v>21110014</v>
      </c>
      <c r="AS97" s="102"/>
    </row>
    <row r="98" spans="1:45" thickTop="1" thickBot="1">
      <c r="A98" s="98"/>
      <c r="B98" s="98"/>
      <c r="C98" s="98"/>
      <c r="D98" s="98"/>
      <c r="E98" s="99"/>
      <c r="F98" s="99"/>
      <c r="G98" s="99"/>
      <c r="H98" s="100" t="s">
        <v>736</v>
      </c>
      <c r="I98" s="306">
        <v>494873849</v>
      </c>
      <c r="J98" s="306">
        <v>494873849</v>
      </c>
      <c r="K98" s="306">
        <v>19396947</v>
      </c>
      <c r="L98" s="306">
        <v>19396947</v>
      </c>
      <c r="M98" s="101">
        <v>0</v>
      </c>
      <c r="N98" s="101">
        <v>0</v>
      </c>
      <c r="O98" s="101">
        <v>0</v>
      </c>
      <c r="P98" s="101">
        <v>0</v>
      </c>
      <c r="Q98" s="101">
        <v>0</v>
      </c>
      <c r="R98" s="101">
        <v>0</v>
      </c>
      <c r="S98" s="101">
        <v>0</v>
      </c>
      <c r="T98" s="101">
        <v>0</v>
      </c>
      <c r="U98" s="101">
        <v>0</v>
      </c>
      <c r="V98" s="101">
        <v>0</v>
      </c>
      <c r="W98" s="101">
        <v>0</v>
      </c>
      <c r="X98" s="101">
        <v>0</v>
      </c>
      <c r="Y98" s="101">
        <v>0</v>
      </c>
      <c r="Z98" s="101">
        <v>0</v>
      </c>
      <c r="AA98" s="101">
        <v>0</v>
      </c>
      <c r="AB98" s="101">
        <v>0</v>
      </c>
      <c r="AC98" s="101">
        <v>0</v>
      </c>
      <c r="AD98" s="101">
        <v>0</v>
      </c>
      <c r="AE98" s="101">
        <v>0</v>
      </c>
      <c r="AF98" s="101">
        <v>0</v>
      </c>
      <c r="AG98" s="101">
        <v>0</v>
      </c>
      <c r="AH98" s="101">
        <v>0</v>
      </c>
      <c r="AI98" s="101">
        <v>0</v>
      </c>
      <c r="AJ98" s="101">
        <v>0</v>
      </c>
      <c r="AK98" s="101">
        <v>0</v>
      </c>
      <c r="AL98" s="101">
        <v>0</v>
      </c>
      <c r="AM98" s="101">
        <v>0</v>
      </c>
      <c r="AN98" s="101">
        <v>0</v>
      </c>
      <c r="AO98" s="101">
        <f t="shared" si="35"/>
        <v>494873849</v>
      </c>
      <c r="AP98" s="101">
        <f t="shared" si="36"/>
        <v>494873849</v>
      </c>
      <c r="AQ98" s="101">
        <f t="shared" si="37"/>
        <v>19396947</v>
      </c>
      <c r="AR98" s="101">
        <f t="shared" si="38"/>
        <v>19396947</v>
      </c>
      <c r="AS98" s="102"/>
    </row>
    <row r="99" spans="1:45" thickTop="1" thickBot="1">
      <c r="A99" s="98"/>
      <c r="B99" s="98"/>
      <c r="C99" s="98"/>
      <c r="D99" s="98"/>
      <c r="E99" s="99"/>
      <c r="F99" s="99"/>
      <c r="G99" s="99"/>
      <c r="H99" s="100" t="s">
        <v>737</v>
      </c>
      <c r="I99" s="306">
        <v>45711286</v>
      </c>
      <c r="J99" s="306"/>
      <c r="K99" s="306"/>
      <c r="L99" s="306"/>
      <c r="M99" s="101">
        <v>0</v>
      </c>
      <c r="N99" s="101">
        <v>0</v>
      </c>
      <c r="O99" s="101">
        <v>0</v>
      </c>
      <c r="P99" s="101">
        <v>0</v>
      </c>
      <c r="Q99" s="101">
        <v>0</v>
      </c>
      <c r="R99" s="101">
        <v>0</v>
      </c>
      <c r="S99" s="101">
        <v>0</v>
      </c>
      <c r="T99" s="101">
        <v>0</v>
      </c>
      <c r="U99" s="101">
        <v>0</v>
      </c>
      <c r="V99" s="101">
        <v>0</v>
      </c>
      <c r="W99" s="101">
        <v>0</v>
      </c>
      <c r="X99" s="101">
        <v>0</v>
      </c>
      <c r="Y99" s="101">
        <v>0</v>
      </c>
      <c r="Z99" s="101">
        <v>0</v>
      </c>
      <c r="AA99" s="101">
        <v>0</v>
      </c>
      <c r="AB99" s="101">
        <v>0</v>
      </c>
      <c r="AC99" s="101">
        <v>0</v>
      </c>
      <c r="AD99" s="101">
        <v>0</v>
      </c>
      <c r="AE99" s="101">
        <v>0</v>
      </c>
      <c r="AF99" s="101">
        <v>0</v>
      </c>
      <c r="AG99" s="101">
        <v>0</v>
      </c>
      <c r="AH99" s="101">
        <v>0</v>
      </c>
      <c r="AI99" s="101">
        <v>0</v>
      </c>
      <c r="AJ99" s="101">
        <v>0</v>
      </c>
      <c r="AK99" s="101">
        <v>0</v>
      </c>
      <c r="AL99" s="101">
        <v>0</v>
      </c>
      <c r="AM99" s="101">
        <v>0</v>
      </c>
      <c r="AN99" s="101">
        <v>0</v>
      </c>
      <c r="AO99" s="101">
        <f t="shared" si="35"/>
        <v>45711286</v>
      </c>
      <c r="AP99" s="101">
        <f t="shared" si="36"/>
        <v>0</v>
      </c>
      <c r="AQ99" s="101">
        <f t="shared" si="37"/>
        <v>0</v>
      </c>
      <c r="AR99" s="101">
        <f t="shared" si="38"/>
        <v>0</v>
      </c>
      <c r="AS99" s="102"/>
    </row>
    <row r="100" spans="1:45" ht="29" thickTop="1" thickBot="1">
      <c r="A100" s="98"/>
      <c r="B100" s="98"/>
      <c r="C100" s="98"/>
      <c r="D100" s="98"/>
      <c r="E100" s="99"/>
      <c r="F100" s="99"/>
      <c r="G100" s="99"/>
      <c r="H100" s="100" t="s">
        <v>738</v>
      </c>
      <c r="I100" s="306">
        <v>18852714</v>
      </c>
      <c r="J100" s="306">
        <v>18852713</v>
      </c>
      <c r="K100" s="306">
        <v>18852713</v>
      </c>
      <c r="L100" s="306">
        <v>18852713</v>
      </c>
      <c r="M100" s="101">
        <v>0</v>
      </c>
      <c r="N100" s="101">
        <v>0</v>
      </c>
      <c r="O100" s="101">
        <v>0</v>
      </c>
      <c r="P100" s="101">
        <v>0</v>
      </c>
      <c r="Q100" s="101">
        <v>0</v>
      </c>
      <c r="R100" s="101">
        <v>0</v>
      </c>
      <c r="S100" s="101">
        <v>0</v>
      </c>
      <c r="T100" s="101">
        <v>0</v>
      </c>
      <c r="U100" s="101">
        <v>0</v>
      </c>
      <c r="V100" s="101">
        <v>0</v>
      </c>
      <c r="W100" s="101">
        <v>0</v>
      </c>
      <c r="X100" s="101">
        <v>0</v>
      </c>
      <c r="Y100" s="101">
        <v>0</v>
      </c>
      <c r="Z100" s="101">
        <v>0</v>
      </c>
      <c r="AA100" s="101">
        <v>0</v>
      </c>
      <c r="AB100" s="101">
        <v>0</v>
      </c>
      <c r="AC100" s="101">
        <v>0</v>
      </c>
      <c r="AD100" s="101">
        <v>0</v>
      </c>
      <c r="AE100" s="101">
        <v>0</v>
      </c>
      <c r="AF100" s="101">
        <v>0</v>
      </c>
      <c r="AG100" s="101">
        <v>0</v>
      </c>
      <c r="AH100" s="101">
        <v>0</v>
      </c>
      <c r="AI100" s="101">
        <v>0</v>
      </c>
      <c r="AJ100" s="101">
        <v>0</v>
      </c>
      <c r="AK100" s="101">
        <v>0</v>
      </c>
      <c r="AL100" s="101">
        <v>0</v>
      </c>
      <c r="AM100" s="101">
        <v>0</v>
      </c>
      <c r="AN100" s="101">
        <v>0</v>
      </c>
      <c r="AO100" s="101">
        <f t="shared" si="35"/>
        <v>18852714</v>
      </c>
      <c r="AP100" s="101">
        <f t="shared" si="36"/>
        <v>18852713</v>
      </c>
      <c r="AQ100" s="101">
        <f t="shared" si="37"/>
        <v>18852713</v>
      </c>
      <c r="AR100" s="101">
        <f t="shared" si="38"/>
        <v>18852713</v>
      </c>
      <c r="AS100" s="102"/>
    </row>
    <row r="101" spans="1:45" thickTop="1" thickBot="1">
      <c r="A101" s="110"/>
      <c r="B101" s="110"/>
      <c r="C101" s="110"/>
      <c r="D101" s="110"/>
      <c r="E101" s="110"/>
      <c r="F101" s="110"/>
      <c r="G101" s="110"/>
      <c r="H101" s="114" t="s">
        <v>739</v>
      </c>
      <c r="I101" s="112">
        <f>+I102</f>
        <v>11187939685</v>
      </c>
      <c r="J101" s="112">
        <f t="shared" ref="J101:AN101" si="43">+J102</f>
        <v>6224405579</v>
      </c>
      <c r="K101" s="112">
        <f t="shared" si="43"/>
        <v>787166870</v>
      </c>
      <c r="L101" s="112">
        <f t="shared" si="43"/>
        <v>780693931</v>
      </c>
      <c r="M101" s="112">
        <f t="shared" si="43"/>
        <v>0</v>
      </c>
      <c r="N101" s="112">
        <f t="shared" si="43"/>
        <v>0</v>
      </c>
      <c r="O101" s="112">
        <f t="shared" si="43"/>
        <v>0</v>
      </c>
      <c r="P101" s="112">
        <f t="shared" si="43"/>
        <v>0</v>
      </c>
      <c r="Q101" s="112">
        <f t="shared" si="43"/>
        <v>0</v>
      </c>
      <c r="R101" s="112">
        <f t="shared" si="43"/>
        <v>0</v>
      </c>
      <c r="S101" s="112">
        <f t="shared" si="43"/>
        <v>0</v>
      </c>
      <c r="T101" s="112">
        <f t="shared" si="43"/>
        <v>0</v>
      </c>
      <c r="U101" s="112">
        <f t="shared" si="43"/>
        <v>0</v>
      </c>
      <c r="V101" s="112">
        <f t="shared" si="43"/>
        <v>0</v>
      </c>
      <c r="W101" s="112">
        <f t="shared" si="43"/>
        <v>0</v>
      </c>
      <c r="X101" s="112">
        <f t="shared" si="43"/>
        <v>0</v>
      </c>
      <c r="Y101" s="112">
        <f t="shared" si="43"/>
        <v>0</v>
      </c>
      <c r="Z101" s="112">
        <f t="shared" si="43"/>
        <v>0</v>
      </c>
      <c r="AA101" s="112">
        <f t="shared" si="43"/>
        <v>0</v>
      </c>
      <c r="AB101" s="112">
        <f t="shared" si="43"/>
        <v>0</v>
      </c>
      <c r="AC101" s="112">
        <f t="shared" si="43"/>
        <v>0</v>
      </c>
      <c r="AD101" s="112">
        <f t="shared" si="43"/>
        <v>0</v>
      </c>
      <c r="AE101" s="112">
        <f t="shared" si="43"/>
        <v>0</v>
      </c>
      <c r="AF101" s="112">
        <f t="shared" si="43"/>
        <v>0</v>
      </c>
      <c r="AG101" s="112">
        <f t="shared" si="43"/>
        <v>0</v>
      </c>
      <c r="AH101" s="112">
        <f t="shared" si="43"/>
        <v>0</v>
      </c>
      <c r="AI101" s="112">
        <f t="shared" si="43"/>
        <v>0</v>
      </c>
      <c r="AJ101" s="112">
        <f t="shared" si="43"/>
        <v>0</v>
      </c>
      <c r="AK101" s="112">
        <f t="shared" si="43"/>
        <v>0</v>
      </c>
      <c r="AL101" s="112">
        <f t="shared" si="43"/>
        <v>0</v>
      </c>
      <c r="AM101" s="112">
        <f t="shared" si="43"/>
        <v>0</v>
      </c>
      <c r="AN101" s="112">
        <f t="shared" si="43"/>
        <v>0</v>
      </c>
      <c r="AO101" s="112">
        <f t="shared" si="35"/>
        <v>11187939685</v>
      </c>
      <c r="AP101" s="112">
        <f t="shared" si="36"/>
        <v>6224405579</v>
      </c>
      <c r="AQ101" s="112">
        <f t="shared" si="37"/>
        <v>787166870</v>
      </c>
      <c r="AR101" s="112">
        <f t="shared" si="38"/>
        <v>780693931</v>
      </c>
      <c r="AS101" s="102"/>
    </row>
    <row r="102" spans="1:45" ht="43" thickTop="1" thickBot="1">
      <c r="A102" s="110"/>
      <c r="B102" s="110"/>
      <c r="C102" s="110"/>
      <c r="D102" s="110"/>
      <c r="E102" s="110"/>
      <c r="F102" s="110"/>
      <c r="G102" s="110"/>
      <c r="H102" s="111" t="s">
        <v>805</v>
      </c>
      <c r="I102" s="112">
        <f t="shared" ref="I102:AN102" si="44">SUM(I103:I111)</f>
        <v>11187939685</v>
      </c>
      <c r="J102" s="112">
        <f t="shared" si="44"/>
        <v>6224405579</v>
      </c>
      <c r="K102" s="112">
        <f t="shared" si="44"/>
        <v>787166870</v>
      </c>
      <c r="L102" s="112">
        <f t="shared" si="44"/>
        <v>780693931</v>
      </c>
      <c r="M102" s="112">
        <f t="shared" si="44"/>
        <v>0</v>
      </c>
      <c r="N102" s="112">
        <f t="shared" si="44"/>
        <v>0</v>
      </c>
      <c r="O102" s="112">
        <f t="shared" si="44"/>
        <v>0</v>
      </c>
      <c r="P102" s="112">
        <f t="shared" si="44"/>
        <v>0</v>
      </c>
      <c r="Q102" s="112">
        <f t="shared" si="44"/>
        <v>0</v>
      </c>
      <c r="R102" s="112">
        <f t="shared" si="44"/>
        <v>0</v>
      </c>
      <c r="S102" s="112">
        <f t="shared" si="44"/>
        <v>0</v>
      </c>
      <c r="T102" s="112">
        <f t="shared" si="44"/>
        <v>0</v>
      </c>
      <c r="U102" s="112">
        <f t="shared" si="44"/>
        <v>0</v>
      </c>
      <c r="V102" s="112">
        <f t="shared" si="44"/>
        <v>0</v>
      </c>
      <c r="W102" s="112">
        <f t="shared" si="44"/>
        <v>0</v>
      </c>
      <c r="X102" s="112">
        <f t="shared" si="44"/>
        <v>0</v>
      </c>
      <c r="Y102" s="112">
        <f t="shared" si="44"/>
        <v>0</v>
      </c>
      <c r="Z102" s="112">
        <f t="shared" si="44"/>
        <v>0</v>
      </c>
      <c r="AA102" s="112">
        <f t="shared" si="44"/>
        <v>0</v>
      </c>
      <c r="AB102" s="112">
        <f t="shared" si="44"/>
        <v>0</v>
      </c>
      <c r="AC102" s="112">
        <f t="shared" si="44"/>
        <v>0</v>
      </c>
      <c r="AD102" s="112">
        <f t="shared" si="44"/>
        <v>0</v>
      </c>
      <c r="AE102" s="112">
        <f t="shared" si="44"/>
        <v>0</v>
      </c>
      <c r="AF102" s="112">
        <f t="shared" si="44"/>
        <v>0</v>
      </c>
      <c r="AG102" s="112">
        <f t="shared" si="44"/>
        <v>0</v>
      </c>
      <c r="AH102" s="112">
        <f t="shared" si="44"/>
        <v>0</v>
      </c>
      <c r="AI102" s="112">
        <f t="shared" si="44"/>
        <v>0</v>
      </c>
      <c r="AJ102" s="112">
        <f t="shared" si="44"/>
        <v>0</v>
      </c>
      <c r="AK102" s="112">
        <f t="shared" si="44"/>
        <v>0</v>
      </c>
      <c r="AL102" s="112">
        <f t="shared" si="44"/>
        <v>0</v>
      </c>
      <c r="AM102" s="112">
        <f t="shared" si="44"/>
        <v>0</v>
      </c>
      <c r="AN102" s="112">
        <f t="shared" si="44"/>
        <v>0</v>
      </c>
      <c r="AO102" s="112">
        <f t="shared" si="35"/>
        <v>11187939685</v>
      </c>
      <c r="AP102" s="112">
        <f t="shared" si="36"/>
        <v>6224405579</v>
      </c>
      <c r="AQ102" s="112">
        <f t="shared" si="37"/>
        <v>787166870</v>
      </c>
      <c r="AR102" s="112">
        <f t="shared" si="38"/>
        <v>780693931</v>
      </c>
      <c r="AS102" s="102"/>
    </row>
    <row r="103" spans="1:45" ht="29" thickTop="1" thickBot="1">
      <c r="A103" s="98"/>
      <c r="B103" s="98"/>
      <c r="C103" s="98"/>
      <c r="D103" s="98"/>
      <c r="E103" s="99"/>
      <c r="F103" s="99"/>
      <c r="G103" s="98"/>
      <c r="H103" s="100" t="s">
        <v>740</v>
      </c>
      <c r="I103" s="101">
        <v>0</v>
      </c>
      <c r="J103" s="101">
        <v>0</v>
      </c>
      <c r="K103" s="101">
        <v>0</v>
      </c>
      <c r="L103" s="101">
        <v>0</v>
      </c>
      <c r="M103" s="101">
        <v>0</v>
      </c>
      <c r="N103" s="101">
        <v>0</v>
      </c>
      <c r="O103" s="101">
        <v>0</v>
      </c>
      <c r="P103" s="101">
        <v>0</v>
      </c>
      <c r="Q103" s="101">
        <v>0</v>
      </c>
      <c r="R103" s="101">
        <v>0</v>
      </c>
      <c r="S103" s="101">
        <v>0</v>
      </c>
      <c r="T103" s="101">
        <v>0</v>
      </c>
      <c r="U103" s="101">
        <v>0</v>
      </c>
      <c r="V103" s="101">
        <v>0</v>
      </c>
      <c r="W103" s="101">
        <v>0</v>
      </c>
      <c r="X103" s="101">
        <v>0</v>
      </c>
      <c r="Y103" s="101">
        <v>0</v>
      </c>
      <c r="Z103" s="101">
        <v>0</v>
      </c>
      <c r="AA103" s="101">
        <v>0</v>
      </c>
      <c r="AB103" s="101">
        <v>0</v>
      </c>
      <c r="AC103" s="101">
        <v>0</v>
      </c>
      <c r="AD103" s="101">
        <v>0</v>
      </c>
      <c r="AE103" s="101">
        <v>0</v>
      </c>
      <c r="AF103" s="101">
        <v>0</v>
      </c>
      <c r="AG103" s="101">
        <v>0</v>
      </c>
      <c r="AH103" s="101">
        <v>0</v>
      </c>
      <c r="AI103" s="101">
        <v>0</v>
      </c>
      <c r="AJ103" s="101">
        <v>0</v>
      </c>
      <c r="AK103" s="101">
        <v>0</v>
      </c>
      <c r="AL103" s="101">
        <v>0</v>
      </c>
      <c r="AM103" s="101">
        <v>0</v>
      </c>
      <c r="AN103" s="101">
        <v>0</v>
      </c>
      <c r="AO103" s="101">
        <f t="shared" si="35"/>
        <v>0</v>
      </c>
      <c r="AP103" s="101">
        <f t="shared" si="36"/>
        <v>0</v>
      </c>
      <c r="AQ103" s="101">
        <f t="shared" si="37"/>
        <v>0</v>
      </c>
      <c r="AR103" s="101">
        <f t="shared" si="38"/>
        <v>0</v>
      </c>
      <c r="AS103" s="102"/>
    </row>
    <row r="104" spans="1:45" ht="29" thickTop="1" thickBot="1">
      <c r="A104" s="313"/>
      <c r="B104" s="313"/>
      <c r="C104" s="313"/>
      <c r="D104" s="313"/>
      <c r="E104" s="315"/>
      <c r="F104" s="315"/>
      <c r="G104" s="98"/>
      <c r="H104" s="100" t="s">
        <v>741</v>
      </c>
      <c r="I104" s="317">
        <v>7596413040</v>
      </c>
      <c r="J104" s="317">
        <v>4670964743</v>
      </c>
      <c r="K104" s="317">
        <v>315004300</v>
      </c>
      <c r="L104" s="317">
        <v>314883267</v>
      </c>
      <c r="M104" s="103">
        <v>0</v>
      </c>
      <c r="N104" s="103">
        <v>0</v>
      </c>
      <c r="O104" s="103">
        <v>0</v>
      </c>
      <c r="P104" s="103">
        <v>0</v>
      </c>
      <c r="Q104" s="103">
        <v>0</v>
      </c>
      <c r="R104" s="103">
        <v>0</v>
      </c>
      <c r="S104" s="103">
        <v>0</v>
      </c>
      <c r="T104" s="103">
        <v>0</v>
      </c>
      <c r="U104" s="103">
        <v>0</v>
      </c>
      <c r="V104" s="103">
        <v>0</v>
      </c>
      <c r="W104" s="103">
        <v>0</v>
      </c>
      <c r="X104" s="103">
        <v>0</v>
      </c>
      <c r="Y104" s="103">
        <v>0</v>
      </c>
      <c r="Z104" s="103">
        <v>0</v>
      </c>
      <c r="AA104" s="103">
        <v>0</v>
      </c>
      <c r="AB104" s="103">
        <v>0</v>
      </c>
      <c r="AC104" s="103">
        <v>0</v>
      </c>
      <c r="AD104" s="103">
        <v>0</v>
      </c>
      <c r="AE104" s="103">
        <v>0</v>
      </c>
      <c r="AF104" s="103">
        <v>0</v>
      </c>
      <c r="AG104" s="103">
        <v>0</v>
      </c>
      <c r="AH104" s="103">
        <v>0</v>
      </c>
      <c r="AI104" s="103">
        <v>0</v>
      </c>
      <c r="AJ104" s="103">
        <v>0</v>
      </c>
      <c r="AK104" s="103">
        <v>0</v>
      </c>
      <c r="AL104" s="103">
        <v>0</v>
      </c>
      <c r="AM104" s="103">
        <v>0</v>
      </c>
      <c r="AN104" s="103">
        <v>0</v>
      </c>
      <c r="AO104" s="103">
        <f t="shared" si="35"/>
        <v>7596413040</v>
      </c>
      <c r="AP104" s="103">
        <f t="shared" si="36"/>
        <v>4670964743</v>
      </c>
      <c r="AQ104" s="103">
        <f t="shared" si="37"/>
        <v>315004300</v>
      </c>
      <c r="AR104" s="103">
        <f t="shared" si="38"/>
        <v>314883267</v>
      </c>
      <c r="AS104" s="102"/>
    </row>
    <row r="105" spans="1:45" ht="19.5" customHeight="1" thickTop="1" thickBot="1">
      <c r="A105" s="98"/>
      <c r="B105" s="98"/>
      <c r="C105" s="98"/>
      <c r="D105" s="98"/>
      <c r="E105" s="99"/>
      <c r="F105" s="99"/>
      <c r="G105" s="98"/>
      <c r="H105" s="100" t="s">
        <v>742</v>
      </c>
      <c r="I105" s="306">
        <v>145833029</v>
      </c>
      <c r="J105" s="306"/>
      <c r="K105" s="306"/>
      <c r="L105" s="306"/>
      <c r="M105" s="101">
        <v>0</v>
      </c>
      <c r="N105" s="101">
        <v>0</v>
      </c>
      <c r="O105" s="101">
        <v>0</v>
      </c>
      <c r="P105" s="101">
        <v>0</v>
      </c>
      <c r="Q105" s="101">
        <v>0</v>
      </c>
      <c r="R105" s="101">
        <v>0</v>
      </c>
      <c r="S105" s="101">
        <v>0</v>
      </c>
      <c r="T105" s="101">
        <v>0</v>
      </c>
      <c r="U105" s="101">
        <v>0</v>
      </c>
      <c r="V105" s="101">
        <v>0</v>
      </c>
      <c r="W105" s="101">
        <v>0</v>
      </c>
      <c r="X105" s="101">
        <v>0</v>
      </c>
      <c r="Y105" s="101">
        <v>0</v>
      </c>
      <c r="Z105" s="101">
        <v>0</v>
      </c>
      <c r="AA105" s="101">
        <v>0</v>
      </c>
      <c r="AB105" s="101">
        <v>0</v>
      </c>
      <c r="AC105" s="101">
        <v>0</v>
      </c>
      <c r="AD105" s="101">
        <v>0</v>
      </c>
      <c r="AE105" s="101">
        <v>0</v>
      </c>
      <c r="AF105" s="101">
        <v>0</v>
      </c>
      <c r="AG105" s="101">
        <v>0</v>
      </c>
      <c r="AH105" s="101">
        <v>0</v>
      </c>
      <c r="AI105" s="101">
        <v>0</v>
      </c>
      <c r="AJ105" s="101">
        <v>0</v>
      </c>
      <c r="AK105" s="101">
        <v>0</v>
      </c>
      <c r="AL105" s="101">
        <v>0</v>
      </c>
      <c r="AM105" s="101">
        <v>0</v>
      </c>
      <c r="AN105" s="101">
        <v>0</v>
      </c>
      <c r="AO105" s="101">
        <f t="shared" si="35"/>
        <v>145833029</v>
      </c>
      <c r="AP105" s="101">
        <f t="shared" si="36"/>
        <v>0</v>
      </c>
      <c r="AQ105" s="101">
        <f t="shared" si="37"/>
        <v>0</v>
      </c>
      <c r="AR105" s="101">
        <f t="shared" si="38"/>
        <v>0</v>
      </c>
      <c r="AS105" s="102"/>
    </row>
    <row r="106" spans="1:45" ht="29" thickTop="1" thickBot="1">
      <c r="A106" s="98"/>
      <c r="B106" s="98"/>
      <c r="C106" s="98"/>
      <c r="D106" s="98"/>
      <c r="E106" s="99"/>
      <c r="F106" s="99"/>
      <c r="G106" s="98"/>
      <c r="H106" s="100" t="s">
        <v>837</v>
      </c>
      <c r="I106" s="306">
        <v>466420004</v>
      </c>
      <c r="J106" s="306">
        <v>409789013</v>
      </c>
      <c r="K106" s="306">
        <v>120150995</v>
      </c>
      <c r="L106" s="306">
        <v>120076625</v>
      </c>
      <c r="M106" s="101">
        <v>0</v>
      </c>
      <c r="N106" s="101">
        <v>0</v>
      </c>
      <c r="O106" s="101">
        <v>0</v>
      </c>
      <c r="P106" s="101">
        <v>0</v>
      </c>
      <c r="Q106" s="101">
        <v>0</v>
      </c>
      <c r="R106" s="101">
        <v>0</v>
      </c>
      <c r="S106" s="101">
        <v>0</v>
      </c>
      <c r="T106" s="101">
        <v>0</v>
      </c>
      <c r="U106" s="101">
        <v>0</v>
      </c>
      <c r="V106" s="101">
        <v>0</v>
      </c>
      <c r="W106" s="101">
        <v>0</v>
      </c>
      <c r="X106" s="101">
        <v>0</v>
      </c>
      <c r="Y106" s="101">
        <v>0</v>
      </c>
      <c r="Z106" s="101">
        <v>0</v>
      </c>
      <c r="AA106" s="101">
        <v>0</v>
      </c>
      <c r="AB106" s="101">
        <v>0</v>
      </c>
      <c r="AC106" s="101">
        <v>0</v>
      </c>
      <c r="AD106" s="101">
        <v>0</v>
      </c>
      <c r="AE106" s="101">
        <v>0</v>
      </c>
      <c r="AF106" s="101">
        <v>0</v>
      </c>
      <c r="AG106" s="101">
        <v>0</v>
      </c>
      <c r="AH106" s="101">
        <v>0</v>
      </c>
      <c r="AI106" s="101">
        <v>0</v>
      </c>
      <c r="AJ106" s="101">
        <v>0</v>
      </c>
      <c r="AK106" s="101">
        <v>0</v>
      </c>
      <c r="AL106" s="101">
        <v>0</v>
      </c>
      <c r="AM106" s="101">
        <v>0</v>
      </c>
      <c r="AN106" s="101">
        <v>0</v>
      </c>
      <c r="AO106" s="101">
        <f t="shared" si="35"/>
        <v>466420004</v>
      </c>
      <c r="AP106" s="101">
        <f t="shared" si="36"/>
        <v>409789013</v>
      </c>
      <c r="AQ106" s="101">
        <f t="shared" si="37"/>
        <v>120150995</v>
      </c>
      <c r="AR106" s="101">
        <f t="shared" si="38"/>
        <v>120076625</v>
      </c>
      <c r="AS106" s="102"/>
    </row>
    <row r="107" spans="1:45" ht="29" thickTop="1" thickBot="1">
      <c r="A107" s="98"/>
      <c r="B107" s="98"/>
      <c r="C107" s="98"/>
      <c r="D107" s="98"/>
      <c r="E107" s="99"/>
      <c r="F107" s="99"/>
      <c r="G107" s="98"/>
      <c r="H107" s="100" t="s">
        <v>744</v>
      </c>
      <c r="I107" s="306">
        <v>2207539353</v>
      </c>
      <c r="J107" s="306">
        <v>1112899573</v>
      </c>
      <c r="K107" s="306">
        <v>344076229</v>
      </c>
      <c r="L107" s="306">
        <v>337798693</v>
      </c>
      <c r="M107" s="101">
        <v>0</v>
      </c>
      <c r="N107" s="101">
        <v>0</v>
      </c>
      <c r="O107" s="101">
        <v>0</v>
      </c>
      <c r="P107" s="101">
        <v>0</v>
      </c>
      <c r="Q107" s="101">
        <v>0</v>
      </c>
      <c r="R107" s="101">
        <v>0</v>
      </c>
      <c r="S107" s="101">
        <v>0</v>
      </c>
      <c r="T107" s="101">
        <v>0</v>
      </c>
      <c r="U107" s="101">
        <v>0</v>
      </c>
      <c r="V107" s="101">
        <v>0</v>
      </c>
      <c r="W107" s="101">
        <v>0</v>
      </c>
      <c r="X107" s="101">
        <v>0</v>
      </c>
      <c r="Y107" s="101">
        <v>0</v>
      </c>
      <c r="Z107" s="101">
        <v>0</v>
      </c>
      <c r="AA107" s="101">
        <v>0</v>
      </c>
      <c r="AB107" s="101">
        <v>0</v>
      </c>
      <c r="AC107" s="101">
        <v>0</v>
      </c>
      <c r="AD107" s="101">
        <v>0</v>
      </c>
      <c r="AE107" s="101">
        <v>0</v>
      </c>
      <c r="AF107" s="101">
        <v>0</v>
      </c>
      <c r="AG107" s="101">
        <v>0</v>
      </c>
      <c r="AH107" s="101">
        <v>0</v>
      </c>
      <c r="AI107" s="101">
        <v>0</v>
      </c>
      <c r="AJ107" s="101">
        <v>0</v>
      </c>
      <c r="AK107" s="101">
        <v>0</v>
      </c>
      <c r="AL107" s="101">
        <v>0</v>
      </c>
      <c r="AM107" s="101">
        <v>0</v>
      </c>
      <c r="AN107" s="101">
        <v>0</v>
      </c>
      <c r="AO107" s="101">
        <f t="shared" si="35"/>
        <v>2207539353</v>
      </c>
      <c r="AP107" s="101">
        <f t="shared" si="36"/>
        <v>1112899573</v>
      </c>
      <c r="AQ107" s="101">
        <f t="shared" si="37"/>
        <v>344076229</v>
      </c>
      <c r="AR107" s="101">
        <f t="shared" si="38"/>
        <v>337798693</v>
      </c>
      <c r="AS107" s="102"/>
    </row>
    <row r="108" spans="1:45" ht="29" thickTop="1" thickBot="1">
      <c r="A108" s="98"/>
      <c r="B108" s="98"/>
      <c r="C108" s="98"/>
      <c r="D108" s="98"/>
      <c r="E108" s="99"/>
      <c r="F108" s="99"/>
      <c r="G108" s="98"/>
      <c r="H108" s="100" t="s">
        <v>743</v>
      </c>
      <c r="I108" s="306">
        <v>18752321</v>
      </c>
      <c r="J108" s="306">
        <v>18752321</v>
      </c>
      <c r="K108" s="306"/>
      <c r="L108" s="306"/>
      <c r="M108" s="101">
        <v>0</v>
      </c>
      <c r="N108" s="101">
        <v>0</v>
      </c>
      <c r="O108" s="101">
        <v>0</v>
      </c>
      <c r="P108" s="101">
        <v>0</v>
      </c>
      <c r="Q108" s="101">
        <v>0</v>
      </c>
      <c r="R108" s="101">
        <v>0</v>
      </c>
      <c r="S108" s="101">
        <v>0</v>
      </c>
      <c r="T108" s="101">
        <v>0</v>
      </c>
      <c r="U108" s="101">
        <v>0</v>
      </c>
      <c r="V108" s="101">
        <v>0</v>
      </c>
      <c r="W108" s="101">
        <v>0</v>
      </c>
      <c r="X108" s="101">
        <v>0</v>
      </c>
      <c r="Y108" s="101">
        <v>0</v>
      </c>
      <c r="Z108" s="101">
        <v>0</v>
      </c>
      <c r="AA108" s="101">
        <v>0</v>
      </c>
      <c r="AB108" s="101">
        <v>0</v>
      </c>
      <c r="AC108" s="101">
        <v>0</v>
      </c>
      <c r="AD108" s="101">
        <v>0</v>
      </c>
      <c r="AE108" s="101">
        <v>0</v>
      </c>
      <c r="AF108" s="101">
        <v>0</v>
      </c>
      <c r="AG108" s="101">
        <v>0</v>
      </c>
      <c r="AH108" s="101">
        <v>0</v>
      </c>
      <c r="AI108" s="101">
        <v>0</v>
      </c>
      <c r="AJ108" s="101">
        <v>0</v>
      </c>
      <c r="AK108" s="101">
        <v>0</v>
      </c>
      <c r="AL108" s="101">
        <v>0</v>
      </c>
      <c r="AM108" s="101">
        <v>0</v>
      </c>
      <c r="AN108" s="101">
        <v>0</v>
      </c>
      <c r="AO108" s="101">
        <f t="shared" si="35"/>
        <v>18752321</v>
      </c>
      <c r="AP108" s="101">
        <f t="shared" si="36"/>
        <v>18752321</v>
      </c>
      <c r="AQ108" s="101">
        <f t="shared" si="37"/>
        <v>0</v>
      </c>
      <c r="AR108" s="101">
        <f t="shared" si="38"/>
        <v>0</v>
      </c>
      <c r="AS108" s="102"/>
    </row>
    <row r="109" spans="1:45" ht="29" thickTop="1" thickBot="1">
      <c r="A109" s="98"/>
      <c r="B109" s="98"/>
      <c r="C109" s="98"/>
      <c r="D109" s="98"/>
      <c r="E109" s="99"/>
      <c r="F109" s="99"/>
      <c r="G109" s="98"/>
      <c r="H109" s="100" t="s">
        <v>838</v>
      </c>
      <c r="I109" s="306">
        <v>433371027</v>
      </c>
      <c r="J109" s="306"/>
      <c r="K109" s="306"/>
      <c r="L109" s="306"/>
      <c r="M109" s="101">
        <v>0</v>
      </c>
      <c r="N109" s="101">
        <v>0</v>
      </c>
      <c r="O109" s="101">
        <v>0</v>
      </c>
      <c r="P109" s="101">
        <v>0</v>
      </c>
      <c r="Q109" s="101">
        <v>0</v>
      </c>
      <c r="R109" s="101">
        <v>0</v>
      </c>
      <c r="S109" s="101">
        <v>0</v>
      </c>
      <c r="T109" s="101">
        <v>0</v>
      </c>
      <c r="U109" s="101">
        <v>0</v>
      </c>
      <c r="V109" s="101">
        <v>0</v>
      </c>
      <c r="W109" s="101">
        <v>0</v>
      </c>
      <c r="X109" s="101">
        <v>0</v>
      </c>
      <c r="Y109" s="101">
        <v>0</v>
      </c>
      <c r="Z109" s="101">
        <v>0</v>
      </c>
      <c r="AA109" s="101">
        <v>0</v>
      </c>
      <c r="AB109" s="101">
        <v>0</v>
      </c>
      <c r="AC109" s="101">
        <v>0</v>
      </c>
      <c r="AD109" s="101">
        <v>0</v>
      </c>
      <c r="AE109" s="101">
        <v>0</v>
      </c>
      <c r="AF109" s="101">
        <v>0</v>
      </c>
      <c r="AG109" s="101">
        <v>0</v>
      </c>
      <c r="AH109" s="101">
        <v>0</v>
      </c>
      <c r="AI109" s="101">
        <v>0</v>
      </c>
      <c r="AJ109" s="101">
        <v>0</v>
      </c>
      <c r="AK109" s="101">
        <v>0</v>
      </c>
      <c r="AL109" s="101">
        <v>0</v>
      </c>
      <c r="AM109" s="101">
        <v>0</v>
      </c>
      <c r="AN109" s="101">
        <v>0</v>
      </c>
      <c r="AO109" s="101">
        <f t="shared" si="35"/>
        <v>433371027</v>
      </c>
      <c r="AP109" s="115">
        <f t="shared" si="36"/>
        <v>0</v>
      </c>
      <c r="AQ109" s="101">
        <f t="shared" si="37"/>
        <v>0</v>
      </c>
      <c r="AR109" s="101">
        <f t="shared" si="38"/>
        <v>0</v>
      </c>
      <c r="AS109" s="102"/>
    </row>
    <row r="110" spans="1:45" ht="29" thickTop="1" thickBot="1">
      <c r="A110" s="98"/>
      <c r="B110" s="98"/>
      <c r="C110" s="98"/>
      <c r="D110" s="98"/>
      <c r="E110" s="99"/>
      <c r="F110" s="99"/>
      <c r="G110" s="98"/>
      <c r="H110" s="100" t="s">
        <v>745</v>
      </c>
      <c r="I110" s="306">
        <v>300000000</v>
      </c>
      <c r="J110" s="306"/>
      <c r="K110" s="306"/>
      <c r="L110" s="306"/>
      <c r="M110" s="101">
        <v>0</v>
      </c>
      <c r="N110" s="101">
        <v>0</v>
      </c>
      <c r="O110" s="101">
        <v>0</v>
      </c>
      <c r="P110" s="101">
        <v>0</v>
      </c>
      <c r="Q110" s="101">
        <v>0</v>
      </c>
      <c r="R110" s="101">
        <v>0</v>
      </c>
      <c r="S110" s="101">
        <v>0</v>
      </c>
      <c r="T110" s="101">
        <v>0</v>
      </c>
      <c r="U110" s="101">
        <v>0</v>
      </c>
      <c r="V110" s="101">
        <v>0</v>
      </c>
      <c r="W110" s="101">
        <v>0</v>
      </c>
      <c r="X110" s="101">
        <v>0</v>
      </c>
      <c r="Y110" s="101">
        <v>0</v>
      </c>
      <c r="Z110" s="101">
        <v>0</v>
      </c>
      <c r="AA110" s="101">
        <v>0</v>
      </c>
      <c r="AB110" s="101">
        <v>0</v>
      </c>
      <c r="AC110" s="101">
        <v>0</v>
      </c>
      <c r="AD110" s="101">
        <v>0</v>
      </c>
      <c r="AE110" s="101">
        <v>0</v>
      </c>
      <c r="AF110" s="101">
        <v>0</v>
      </c>
      <c r="AG110" s="101">
        <v>0</v>
      </c>
      <c r="AH110" s="101">
        <v>0</v>
      </c>
      <c r="AI110" s="101">
        <v>0</v>
      </c>
      <c r="AJ110" s="101">
        <v>0</v>
      </c>
      <c r="AK110" s="101">
        <v>0</v>
      </c>
      <c r="AL110" s="101">
        <v>0</v>
      </c>
      <c r="AM110" s="101">
        <v>0</v>
      </c>
      <c r="AN110" s="101">
        <v>0</v>
      </c>
      <c r="AO110" s="101">
        <f t="shared" si="35"/>
        <v>300000000</v>
      </c>
      <c r="AP110" s="101">
        <f t="shared" si="36"/>
        <v>0</v>
      </c>
      <c r="AQ110" s="101">
        <f t="shared" si="37"/>
        <v>0</v>
      </c>
      <c r="AR110" s="101">
        <f t="shared" si="38"/>
        <v>0</v>
      </c>
      <c r="AS110" s="102"/>
    </row>
    <row r="111" spans="1:45" ht="29" thickTop="1" thickBot="1">
      <c r="A111" s="98"/>
      <c r="B111" s="98"/>
      <c r="C111" s="98"/>
      <c r="D111" s="98"/>
      <c r="E111" s="99"/>
      <c r="F111" s="99"/>
      <c r="G111" s="98"/>
      <c r="H111" s="100" t="s">
        <v>746</v>
      </c>
      <c r="I111" s="306">
        <v>19610911</v>
      </c>
      <c r="J111" s="306">
        <v>11999929</v>
      </c>
      <c r="K111" s="306">
        <v>7935346</v>
      </c>
      <c r="L111" s="306">
        <v>7935346</v>
      </c>
      <c r="M111" s="101">
        <v>0</v>
      </c>
      <c r="N111" s="101">
        <v>0</v>
      </c>
      <c r="O111" s="101">
        <v>0</v>
      </c>
      <c r="P111" s="101">
        <v>0</v>
      </c>
      <c r="Q111" s="101">
        <v>0</v>
      </c>
      <c r="R111" s="101">
        <v>0</v>
      </c>
      <c r="S111" s="101">
        <v>0</v>
      </c>
      <c r="T111" s="101">
        <v>0</v>
      </c>
      <c r="U111" s="101">
        <v>0</v>
      </c>
      <c r="V111" s="101">
        <v>0</v>
      </c>
      <c r="W111" s="101">
        <v>0</v>
      </c>
      <c r="X111" s="101">
        <v>0</v>
      </c>
      <c r="Y111" s="101">
        <v>0</v>
      </c>
      <c r="Z111" s="101">
        <v>0</v>
      </c>
      <c r="AA111" s="101">
        <v>0</v>
      </c>
      <c r="AB111" s="101">
        <v>0</v>
      </c>
      <c r="AC111" s="101">
        <v>0</v>
      </c>
      <c r="AD111" s="101">
        <v>0</v>
      </c>
      <c r="AE111" s="101">
        <v>0</v>
      </c>
      <c r="AF111" s="101">
        <v>0</v>
      </c>
      <c r="AG111" s="101">
        <v>0</v>
      </c>
      <c r="AH111" s="101">
        <v>0</v>
      </c>
      <c r="AI111" s="101">
        <v>0</v>
      </c>
      <c r="AJ111" s="101">
        <v>0</v>
      </c>
      <c r="AK111" s="101">
        <v>0</v>
      </c>
      <c r="AL111" s="101">
        <v>0</v>
      </c>
      <c r="AM111" s="101">
        <v>0</v>
      </c>
      <c r="AN111" s="101">
        <v>0</v>
      </c>
      <c r="AO111" s="101">
        <f t="shared" si="35"/>
        <v>19610911</v>
      </c>
      <c r="AP111" s="101">
        <f t="shared" si="36"/>
        <v>11999929</v>
      </c>
      <c r="AQ111" s="101">
        <f t="shared" si="37"/>
        <v>7935346</v>
      </c>
      <c r="AR111" s="101">
        <f t="shared" si="38"/>
        <v>7935346</v>
      </c>
      <c r="AS111" s="102"/>
    </row>
    <row r="112" spans="1:45" thickTop="1" thickBot="1">
      <c r="A112" s="110"/>
      <c r="B112" s="110"/>
      <c r="C112" s="110"/>
      <c r="D112" s="110"/>
      <c r="E112" s="110"/>
      <c r="F112" s="110"/>
      <c r="G112" s="110"/>
      <c r="H112" s="114" t="s">
        <v>747</v>
      </c>
      <c r="I112" s="112">
        <f>+I113</f>
        <v>3575843323</v>
      </c>
      <c r="J112" s="112">
        <f t="shared" ref="J112:AN112" si="45">+J113</f>
        <v>1651957546</v>
      </c>
      <c r="K112" s="112">
        <f t="shared" si="45"/>
        <v>30523254</v>
      </c>
      <c r="L112" s="112">
        <f t="shared" si="45"/>
        <v>30520024</v>
      </c>
      <c r="M112" s="112">
        <f t="shared" si="45"/>
        <v>0</v>
      </c>
      <c r="N112" s="112">
        <f t="shared" si="45"/>
        <v>0</v>
      </c>
      <c r="O112" s="112">
        <f t="shared" si="45"/>
        <v>0</v>
      </c>
      <c r="P112" s="112">
        <f t="shared" si="45"/>
        <v>0</v>
      </c>
      <c r="Q112" s="112">
        <f t="shared" si="45"/>
        <v>0</v>
      </c>
      <c r="R112" s="112">
        <f t="shared" si="45"/>
        <v>0</v>
      </c>
      <c r="S112" s="112">
        <f t="shared" si="45"/>
        <v>0</v>
      </c>
      <c r="T112" s="112">
        <f t="shared" si="45"/>
        <v>0</v>
      </c>
      <c r="U112" s="112">
        <f t="shared" si="45"/>
        <v>0</v>
      </c>
      <c r="V112" s="112">
        <f t="shared" si="45"/>
        <v>0</v>
      </c>
      <c r="W112" s="112">
        <f t="shared" si="45"/>
        <v>0</v>
      </c>
      <c r="X112" s="112">
        <f t="shared" si="45"/>
        <v>0</v>
      </c>
      <c r="Y112" s="112">
        <f t="shared" si="45"/>
        <v>0</v>
      </c>
      <c r="Z112" s="112">
        <f t="shared" si="45"/>
        <v>0</v>
      </c>
      <c r="AA112" s="112">
        <f t="shared" si="45"/>
        <v>0</v>
      </c>
      <c r="AB112" s="112">
        <f t="shared" si="45"/>
        <v>0</v>
      </c>
      <c r="AC112" s="112">
        <f t="shared" si="45"/>
        <v>0</v>
      </c>
      <c r="AD112" s="112">
        <f t="shared" si="45"/>
        <v>0</v>
      </c>
      <c r="AE112" s="112">
        <f t="shared" si="45"/>
        <v>0</v>
      </c>
      <c r="AF112" s="112">
        <f t="shared" si="45"/>
        <v>0</v>
      </c>
      <c r="AG112" s="112">
        <f t="shared" si="45"/>
        <v>0</v>
      </c>
      <c r="AH112" s="112">
        <f t="shared" si="45"/>
        <v>0</v>
      </c>
      <c r="AI112" s="112">
        <f t="shared" si="45"/>
        <v>0</v>
      </c>
      <c r="AJ112" s="112">
        <f t="shared" si="45"/>
        <v>0</v>
      </c>
      <c r="AK112" s="112">
        <f t="shared" si="45"/>
        <v>0</v>
      </c>
      <c r="AL112" s="112">
        <f t="shared" si="45"/>
        <v>0</v>
      </c>
      <c r="AM112" s="112">
        <f t="shared" si="45"/>
        <v>0</v>
      </c>
      <c r="AN112" s="112">
        <f t="shared" si="45"/>
        <v>0</v>
      </c>
      <c r="AO112" s="112">
        <f t="shared" si="35"/>
        <v>3575843323</v>
      </c>
      <c r="AP112" s="112">
        <f t="shared" si="36"/>
        <v>1651957546</v>
      </c>
      <c r="AQ112" s="112">
        <f t="shared" si="37"/>
        <v>30523254</v>
      </c>
      <c r="AR112" s="112">
        <f t="shared" si="38"/>
        <v>30520024</v>
      </c>
      <c r="AS112" s="102"/>
    </row>
    <row r="113" spans="1:45" thickTop="1" thickBot="1">
      <c r="A113" s="110"/>
      <c r="B113" s="110"/>
      <c r="C113" s="110"/>
      <c r="D113" s="110"/>
      <c r="E113" s="110"/>
      <c r="F113" s="110"/>
      <c r="G113" s="110"/>
      <c r="H113" s="114" t="s">
        <v>806</v>
      </c>
      <c r="I113" s="112">
        <f>SUM(I114:I115)</f>
        <v>3575843323</v>
      </c>
      <c r="J113" s="112">
        <f t="shared" ref="J113:AN113" si="46">SUM(J114:J115)</f>
        <v>1651957546</v>
      </c>
      <c r="K113" s="112">
        <f t="shared" si="46"/>
        <v>30523254</v>
      </c>
      <c r="L113" s="112">
        <f t="shared" si="46"/>
        <v>30520024</v>
      </c>
      <c r="M113" s="112">
        <f t="shared" si="46"/>
        <v>0</v>
      </c>
      <c r="N113" s="112">
        <f t="shared" si="46"/>
        <v>0</v>
      </c>
      <c r="O113" s="112">
        <f t="shared" si="46"/>
        <v>0</v>
      </c>
      <c r="P113" s="112">
        <f t="shared" si="46"/>
        <v>0</v>
      </c>
      <c r="Q113" s="112">
        <f t="shared" si="46"/>
        <v>0</v>
      </c>
      <c r="R113" s="112">
        <f t="shared" si="46"/>
        <v>0</v>
      </c>
      <c r="S113" s="112">
        <f t="shared" si="46"/>
        <v>0</v>
      </c>
      <c r="T113" s="112">
        <f t="shared" si="46"/>
        <v>0</v>
      </c>
      <c r="U113" s="112">
        <f t="shared" si="46"/>
        <v>0</v>
      </c>
      <c r="V113" s="112">
        <f t="shared" si="46"/>
        <v>0</v>
      </c>
      <c r="W113" s="112">
        <f t="shared" si="46"/>
        <v>0</v>
      </c>
      <c r="X113" s="112">
        <f t="shared" si="46"/>
        <v>0</v>
      </c>
      <c r="Y113" s="112">
        <f t="shared" si="46"/>
        <v>0</v>
      </c>
      <c r="Z113" s="112">
        <f t="shared" si="46"/>
        <v>0</v>
      </c>
      <c r="AA113" s="112">
        <f t="shared" si="46"/>
        <v>0</v>
      </c>
      <c r="AB113" s="112">
        <f t="shared" si="46"/>
        <v>0</v>
      </c>
      <c r="AC113" s="112">
        <f t="shared" si="46"/>
        <v>0</v>
      </c>
      <c r="AD113" s="112">
        <f t="shared" si="46"/>
        <v>0</v>
      </c>
      <c r="AE113" s="112">
        <f t="shared" si="46"/>
        <v>0</v>
      </c>
      <c r="AF113" s="112">
        <f t="shared" si="46"/>
        <v>0</v>
      </c>
      <c r="AG113" s="112">
        <f t="shared" si="46"/>
        <v>0</v>
      </c>
      <c r="AH113" s="112">
        <f t="shared" si="46"/>
        <v>0</v>
      </c>
      <c r="AI113" s="112">
        <f t="shared" si="46"/>
        <v>0</v>
      </c>
      <c r="AJ113" s="112">
        <f t="shared" si="46"/>
        <v>0</v>
      </c>
      <c r="AK113" s="112">
        <f t="shared" si="46"/>
        <v>0</v>
      </c>
      <c r="AL113" s="112">
        <f t="shared" si="46"/>
        <v>0</v>
      </c>
      <c r="AM113" s="112">
        <f t="shared" si="46"/>
        <v>0</v>
      </c>
      <c r="AN113" s="112">
        <f t="shared" si="46"/>
        <v>0</v>
      </c>
      <c r="AO113" s="112">
        <f t="shared" si="35"/>
        <v>3575843323</v>
      </c>
      <c r="AP113" s="112">
        <f t="shared" si="36"/>
        <v>1651957546</v>
      </c>
      <c r="AQ113" s="112">
        <f t="shared" si="37"/>
        <v>30523254</v>
      </c>
      <c r="AR113" s="112">
        <f t="shared" si="38"/>
        <v>30520024</v>
      </c>
      <c r="AS113" s="102"/>
    </row>
    <row r="114" spans="1:45" s="121" customFormat="1" thickTop="1" thickBot="1">
      <c r="A114" s="116"/>
      <c r="B114" s="116"/>
      <c r="C114" s="116"/>
      <c r="D114" s="116"/>
      <c r="E114" s="117"/>
      <c r="F114" s="117"/>
      <c r="G114" s="116"/>
      <c r="H114" s="118" t="s">
        <v>748</v>
      </c>
      <c r="I114" s="119">
        <v>0</v>
      </c>
      <c r="J114" s="119">
        <v>0</v>
      </c>
      <c r="K114" s="119">
        <v>0</v>
      </c>
      <c r="L114" s="119">
        <v>0</v>
      </c>
      <c r="M114" s="119">
        <v>0</v>
      </c>
      <c r="N114" s="119">
        <v>0</v>
      </c>
      <c r="O114" s="119">
        <v>0</v>
      </c>
      <c r="P114" s="119">
        <v>0</v>
      </c>
      <c r="Q114" s="119">
        <v>0</v>
      </c>
      <c r="R114" s="119">
        <v>0</v>
      </c>
      <c r="S114" s="119">
        <v>0</v>
      </c>
      <c r="T114" s="119">
        <v>0</v>
      </c>
      <c r="U114" s="119">
        <v>0</v>
      </c>
      <c r="V114" s="119">
        <v>0</v>
      </c>
      <c r="W114" s="119">
        <v>0</v>
      </c>
      <c r="X114" s="119">
        <v>0</v>
      </c>
      <c r="Y114" s="119">
        <v>0</v>
      </c>
      <c r="Z114" s="119">
        <v>0</v>
      </c>
      <c r="AA114" s="119">
        <v>0</v>
      </c>
      <c r="AB114" s="119">
        <v>0</v>
      </c>
      <c r="AC114" s="119">
        <v>0</v>
      </c>
      <c r="AD114" s="119">
        <v>0</v>
      </c>
      <c r="AE114" s="119">
        <v>0</v>
      </c>
      <c r="AF114" s="119">
        <v>0</v>
      </c>
      <c r="AG114" s="119">
        <v>0</v>
      </c>
      <c r="AH114" s="119">
        <v>0</v>
      </c>
      <c r="AI114" s="119">
        <v>0</v>
      </c>
      <c r="AJ114" s="119">
        <v>0</v>
      </c>
      <c r="AK114" s="119">
        <v>0</v>
      </c>
      <c r="AL114" s="119">
        <v>0</v>
      </c>
      <c r="AM114" s="119">
        <v>0</v>
      </c>
      <c r="AN114" s="119">
        <v>0</v>
      </c>
      <c r="AO114" s="119">
        <f t="shared" si="35"/>
        <v>0</v>
      </c>
      <c r="AP114" s="119">
        <f t="shared" si="36"/>
        <v>0</v>
      </c>
      <c r="AQ114" s="119">
        <f t="shared" si="37"/>
        <v>0</v>
      </c>
      <c r="AR114" s="119">
        <f t="shared" si="38"/>
        <v>0</v>
      </c>
      <c r="AS114" s="120"/>
    </row>
    <row r="115" spans="1:45" s="121" customFormat="1" thickTop="1" thickBot="1">
      <c r="A115" s="116"/>
      <c r="B115" s="116"/>
      <c r="C115" s="116"/>
      <c r="D115" s="116"/>
      <c r="E115" s="117"/>
      <c r="F115" s="117"/>
      <c r="G115" s="116"/>
      <c r="H115" s="118" t="s">
        <v>796</v>
      </c>
      <c r="I115" s="306">
        <v>3575843323</v>
      </c>
      <c r="J115" s="306">
        <v>1651957546</v>
      </c>
      <c r="K115" s="306">
        <v>30523254</v>
      </c>
      <c r="L115" s="306">
        <v>30520024</v>
      </c>
      <c r="M115" s="119">
        <v>0</v>
      </c>
      <c r="N115" s="119">
        <v>0</v>
      </c>
      <c r="O115" s="119">
        <v>0</v>
      </c>
      <c r="P115" s="119">
        <v>0</v>
      </c>
      <c r="Q115" s="119">
        <v>0</v>
      </c>
      <c r="R115" s="119">
        <v>0</v>
      </c>
      <c r="S115" s="119">
        <v>0</v>
      </c>
      <c r="T115" s="119">
        <v>0</v>
      </c>
      <c r="U115" s="119">
        <v>0</v>
      </c>
      <c r="V115" s="119">
        <v>0</v>
      </c>
      <c r="W115" s="119">
        <v>0</v>
      </c>
      <c r="X115" s="119">
        <v>0</v>
      </c>
      <c r="Y115" s="119">
        <v>0</v>
      </c>
      <c r="Z115" s="119">
        <v>0</v>
      </c>
      <c r="AA115" s="119">
        <v>0</v>
      </c>
      <c r="AB115" s="119">
        <v>0</v>
      </c>
      <c r="AC115" s="119">
        <v>0</v>
      </c>
      <c r="AD115" s="119">
        <v>0</v>
      </c>
      <c r="AE115" s="119">
        <v>0</v>
      </c>
      <c r="AF115" s="119">
        <v>0</v>
      </c>
      <c r="AG115" s="119">
        <v>0</v>
      </c>
      <c r="AH115" s="119">
        <v>0</v>
      </c>
      <c r="AI115" s="119">
        <v>0</v>
      </c>
      <c r="AJ115" s="119">
        <v>0</v>
      </c>
      <c r="AK115" s="119">
        <v>0</v>
      </c>
      <c r="AL115" s="119">
        <v>0</v>
      </c>
      <c r="AM115" s="119">
        <v>0</v>
      </c>
      <c r="AN115" s="119">
        <v>0</v>
      </c>
      <c r="AO115" s="119">
        <f t="shared" si="35"/>
        <v>3575843323</v>
      </c>
      <c r="AP115" s="119">
        <f t="shared" si="36"/>
        <v>1651957546</v>
      </c>
      <c r="AQ115" s="119">
        <f t="shared" si="37"/>
        <v>30523254</v>
      </c>
      <c r="AR115" s="119">
        <f t="shared" si="38"/>
        <v>30520024</v>
      </c>
      <c r="AS115" s="120"/>
    </row>
    <row r="116" spans="1:45" ht="14.25" customHeight="1" thickTop="1" thickBot="1">
      <c r="A116" s="85"/>
      <c r="B116" s="86"/>
      <c r="C116" s="86"/>
      <c r="D116" s="86"/>
      <c r="E116" s="85"/>
      <c r="F116" s="85"/>
      <c r="G116" s="85"/>
      <c r="H116" s="87" t="s">
        <v>807</v>
      </c>
      <c r="I116" s="88">
        <f t="shared" ref="I116:AN116" si="47">+I117+I122+I142</f>
        <v>9453608329</v>
      </c>
      <c r="J116" s="88">
        <f t="shared" si="47"/>
        <v>3394818412</v>
      </c>
      <c r="K116" s="88">
        <f t="shared" si="47"/>
        <v>899072925</v>
      </c>
      <c r="L116" s="88">
        <f t="shared" si="47"/>
        <v>893736997</v>
      </c>
      <c r="M116" s="88">
        <f t="shared" si="47"/>
        <v>0</v>
      </c>
      <c r="N116" s="88">
        <f t="shared" si="47"/>
        <v>0</v>
      </c>
      <c r="O116" s="88">
        <f t="shared" si="47"/>
        <v>0</v>
      </c>
      <c r="P116" s="88">
        <f t="shared" si="47"/>
        <v>0</v>
      </c>
      <c r="Q116" s="88">
        <f t="shared" si="47"/>
        <v>0</v>
      </c>
      <c r="R116" s="88">
        <f t="shared" si="47"/>
        <v>0</v>
      </c>
      <c r="S116" s="88">
        <f t="shared" si="47"/>
        <v>0</v>
      </c>
      <c r="T116" s="88">
        <f t="shared" si="47"/>
        <v>0</v>
      </c>
      <c r="U116" s="88">
        <f t="shared" si="47"/>
        <v>0</v>
      </c>
      <c r="V116" s="88">
        <f t="shared" si="47"/>
        <v>0</v>
      </c>
      <c r="W116" s="88">
        <f t="shared" si="47"/>
        <v>0</v>
      </c>
      <c r="X116" s="88">
        <f t="shared" si="47"/>
        <v>0</v>
      </c>
      <c r="Y116" s="88">
        <f t="shared" si="47"/>
        <v>0</v>
      </c>
      <c r="Z116" s="88">
        <f t="shared" si="47"/>
        <v>0</v>
      </c>
      <c r="AA116" s="88">
        <f t="shared" si="47"/>
        <v>0</v>
      </c>
      <c r="AB116" s="88">
        <f t="shared" si="47"/>
        <v>0</v>
      </c>
      <c r="AC116" s="88">
        <f t="shared" si="47"/>
        <v>3610822007</v>
      </c>
      <c r="AD116" s="88">
        <f t="shared" si="47"/>
        <v>3610822007</v>
      </c>
      <c r="AE116" s="88">
        <f t="shared" si="47"/>
        <v>1728019150</v>
      </c>
      <c r="AF116" s="88">
        <f t="shared" si="47"/>
        <v>1728019150</v>
      </c>
      <c r="AG116" s="88">
        <f t="shared" si="47"/>
        <v>0</v>
      </c>
      <c r="AH116" s="88">
        <f t="shared" si="47"/>
        <v>0</v>
      </c>
      <c r="AI116" s="88">
        <f t="shared" si="47"/>
        <v>0</v>
      </c>
      <c r="AJ116" s="88">
        <f t="shared" si="47"/>
        <v>0</v>
      </c>
      <c r="AK116" s="88">
        <f t="shared" si="47"/>
        <v>0</v>
      </c>
      <c r="AL116" s="88">
        <f t="shared" si="47"/>
        <v>0</v>
      </c>
      <c r="AM116" s="88">
        <f t="shared" si="47"/>
        <v>0</v>
      </c>
      <c r="AN116" s="88">
        <f t="shared" si="47"/>
        <v>0</v>
      </c>
      <c r="AO116" s="88">
        <f t="shared" ref="AO116:AO147" si="48">+I116+M116+Q116+U116+Y116+AC116+AG116+AK116</f>
        <v>13064430336</v>
      </c>
      <c r="AP116" s="88">
        <f t="shared" ref="AP116:AP147" si="49">+J116+N116+R116+V116+Z116+AD116+AH116+AL116</f>
        <v>7005640419</v>
      </c>
      <c r="AQ116" s="88">
        <f t="shared" ref="AQ116:AQ147" si="50">+K116+O116+S116+W116+AA116+AE116+AI116+AM116</f>
        <v>2627092075</v>
      </c>
      <c r="AR116" s="88">
        <f t="shared" ref="AR116:AR147" si="51">+L116+P116+T116+X116+AB116+AF116+AJ116+AN116</f>
        <v>2621756147</v>
      </c>
      <c r="AS116" s="89"/>
    </row>
    <row r="117" spans="1:45" thickTop="1" thickBot="1">
      <c r="A117" s="104"/>
      <c r="B117" s="105"/>
      <c r="C117" s="105"/>
      <c r="D117" s="106"/>
      <c r="E117" s="107"/>
      <c r="F117" s="107"/>
      <c r="G117" s="107"/>
      <c r="H117" s="108" t="s">
        <v>750</v>
      </c>
      <c r="I117" s="109">
        <f>+I118</f>
        <v>709037341</v>
      </c>
      <c r="J117" s="109">
        <f t="shared" ref="J117:AN118" si="52">+J118</f>
        <v>487209241</v>
      </c>
      <c r="K117" s="109">
        <f t="shared" si="52"/>
        <v>303227020</v>
      </c>
      <c r="L117" s="109">
        <f t="shared" si="52"/>
        <v>298319406</v>
      </c>
      <c r="M117" s="109">
        <f t="shared" si="52"/>
        <v>0</v>
      </c>
      <c r="N117" s="109">
        <f t="shared" si="52"/>
        <v>0</v>
      </c>
      <c r="O117" s="109">
        <f t="shared" si="52"/>
        <v>0</v>
      </c>
      <c r="P117" s="109">
        <f t="shared" si="52"/>
        <v>0</v>
      </c>
      <c r="Q117" s="109">
        <f t="shared" si="52"/>
        <v>0</v>
      </c>
      <c r="R117" s="109">
        <f t="shared" si="52"/>
        <v>0</v>
      </c>
      <c r="S117" s="109">
        <f t="shared" si="52"/>
        <v>0</v>
      </c>
      <c r="T117" s="109">
        <f t="shared" si="52"/>
        <v>0</v>
      </c>
      <c r="U117" s="109">
        <f t="shared" si="52"/>
        <v>0</v>
      </c>
      <c r="V117" s="109">
        <f t="shared" si="52"/>
        <v>0</v>
      </c>
      <c r="W117" s="109">
        <f t="shared" si="52"/>
        <v>0</v>
      </c>
      <c r="X117" s="109">
        <f t="shared" si="52"/>
        <v>0</v>
      </c>
      <c r="Y117" s="109">
        <f t="shared" si="52"/>
        <v>0</v>
      </c>
      <c r="Z117" s="109">
        <f t="shared" si="52"/>
        <v>0</v>
      </c>
      <c r="AA117" s="109">
        <f t="shared" si="52"/>
        <v>0</v>
      </c>
      <c r="AB117" s="109">
        <f t="shared" si="52"/>
        <v>0</v>
      </c>
      <c r="AC117" s="109">
        <f t="shared" si="52"/>
        <v>0</v>
      </c>
      <c r="AD117" s="109">
        <f t="shared" si="52"/>
        <v>0</v>
      </c>
      <c r="AE117" s="109">
        <f t="shared" si="52"/>
        <v>0</v>
      </c>
      <c r="AF117" s="109">
        <f t="shared" si="52"/>
        <v>0</v>
      </c>
      <c r="AG117" s="109">
        <f t="shared" si="52"/>
        <v>0</v>
      </c>
      <c r="AH117" s="109">
        <f t="shared" si="52"/>
        <v>0</v>
      </c>
      <c r="AI117" s="109">
        <f t="shared" si="52"/>
        <v>0</v>
      </c>
      <c r="AJ117" s="109">
        <f t="shared" si="52"/>
        <v>0</v>
      </c>
      <c r="AK117" s="109">
        <f t="shared" si="52"/>
        <v>0</v>
      </c>
      <c r="AL117" s="109">
        <f t="shared" si="52"/>
        <v>0</v>
      </c>
      <c r="AM117" s="109">
        <f t="shared" si="52"/>
        <v>0</v>
      </c>
      <c r="AN117" s="109">
        <f t="shared" si="52"/>
        <v>0</v>
      </c>
      <c r="AO117" s="109">
        <f t="shared" si="48"/>
        <v>709037341</v>
      </c>
      <c r="AP117" s="109">
        <f t="shared" si="49"/>
        <v>487209241</v>
      </c>
      <c r="AQ117" s="109">
        <f t="shared" si="50"/>
        <v>303227020</v>
      </c>
      <c r="AR117" s="109">
        <f t="shared" si="51"/>
        <v>298319406</v>
      </c>
      <c r="AS117" s="102"/>
    </row>
    <row r="118" spans="1:45" thickTop="1" thickBot="1">
      <c r="A118" s="110"/>
      <c r="B118" s="110"/>
      <c r="C118" s="110"/>
      <c r="D118" s="110"/>
      <c r="E118" s="110"/>
      <c r="F118" s="110"/>
      <c r="G118" s="110"/>
      <c r="H118" s="111" t="s">
        <v>751</v>
      </c>
      <c r="I118" s="112">
        <f>+I119</f>
        <v>709037341</v>
      </c>
      <c r="J118" s="112">
        <f t="shared" si="52"/>
        <v>487209241</v>
      </c>
      <c r="K118" s="112">
        <f t="shared" si="52"/>
        <v>303227020</v>
      </c>
      <c r="L118" s="112">
        <f t="shared" si="52"/>
        <v>298319406</v>
      </c>
      <c r="M118" s="112">
        <f t="shared" si="52"/>
        <v>0</v>
      </c>
      <c r="N118" s="112">
        <f t="shared" si="52"/>
        <v>0</v>
      </c>
      <c r="O118" s="112">
        <f t="shared" si="52"/>
        <v>0</v>
      </c>
      <c r="P118" s="112">
        <f t="shared" si="52"/>
        <v>0</v>
      </c>
      <c r="Q118" s="112">
        <f t="shared" si="52"/>
        <v>0</v>
      </c>
      <c r="R118" s="112">
        <f t="shared" si="52"/>
        <v>0</v>
      </c>
      <c r="S118" s="112">
        <f t="shared" si="52"/>
        <v>0</v>
      </c>
      <c r="T118" s="112">
        <f t="shared" si="52"/>
        <v>0</v>
      </c>
      <c r="U118" s="112">
        <f t="shared" si="52"/>
        <v>0</v>
      </c>
      <c r="V118" s="112">
        <f t="shared" si="52"/>
        <v>0</v>
      </c>
      <c r="W118" s="112">
        <f t="shared" si="52"/>
        <v>0</v>
      </c>
      <c r="X118" s="112">
        <f t="shared" si="52"/>
        <v>0</v>
      </c>
      <c r="Y118" s="112">
        <f t="shared" si="52"/>
        <v>0</v>
      </c>
      <c r="Z118" s="112">
        <f t="shared" si="52"/>
        <v>0</v>
      </c>
      <c r="AA118" s="112">
        <f t="shared" si="52"/>
        <v>0</v>
      </c>
      <c r="AB118" s="112">
        <f t="shared" si="52"/>
        <v>0</v>
      </c>
      <c r="AC118" s="112">
        <f t="shared" si="52"/>
        <v>0</v>
      </c>
      <c r="AD118" s="112">
        <f t="shared" si="52"/>
        <v>0</v>
      </c>
      <c r="AE118" s="112">
        <f t="shared" si="52"/>
        <v>0</v>
      </c>
      <c r="AF118" s="112">
        <f t="shared" si="52"/>
        <v>0</v>
      </c>
      <c r="AG118" s="112">
        <f t="shared" si="52"/>
        <v>0</v>
      </c>
      <c r="AH118" s="112">
        <f t="shared" si="52"/>
        <v>0</v>
      </c>
      <c r="AI118" s="112">
        <f t="shared" si="52"/>
        <v>0</v>
      </c>
      <c r="AJ118" s="112">
        <f t="shared" si="52"/>
        <v>0</v>
      </c>
      <c r="AK118" s="112">
        <f t="shared" si="52"/>
        <v>0</v>
      </c>
      <c r="AL118" s="112">
        <f t="shared" si="52"/>
        <v>0</v>
      </c>
      <c r="AM118" s="112">
        <f t="shared" si="52"/>
        <v>0</v>
      </c>
      <c r="AN118" s="112">
        <f t="shared" si="52"/>
        <v>0</v>
      </c>
      <c r="AO118" s="112">
        <f t="shared" si="48"/>
        <v>709037341</v>
      </c>
      <c r="AP118" s="112">
        <f t="shared" si="49"/>
        <v>487209241</v>
      </c>
      <c r="AQ118" s="112">
        <f t="shared" si="50"/>
        <v>303227020</v>
      </c>
      <c r="AR118" s="112">
        <f t="shared" si="51"/>
        <v>298319406</v>
      </c>
      <c r="AS118" s="102"/>
    </row>
    <row r="119" spans="1:45" ht="43" thickTop="1" thickBot="1">
      <c r="A119" s="110"/>
      <c r="B119" s="110"/>
      <c r="C119" s="110"/>
      <c r="D119" s="110"/>
      <c r="E119" s="110"/>
      <c r="F119" s="110"/>
      <c r="G119" s="110"/>
      <c r="H119" s="111" t="s">
        <v>808</v>
      </c>
      <c r="I119" s="112">
        <f>SUM(I120:I121)</f>
        <v>709037341</v>
      </c>
      <c r="J119" s="112">
        <f t="shared" ref="J119:AN119" si="53">SUM(J120:J121)</f>
        <v>487209241</v>
      </c>
      <c r="K119" s="112">
        <f t="shared" si="53"/>
        <v>303227020</v>
      </c>
      <c r="L119" s="112">
        <f t="shared" si="53"/>
        <v>298319406</v>
      </c>
      <c r="M119" s="112">
        <f t="shared" si="53"/>
        <v>0</v>
      </c>
      <c r="N119" s="112">
        <f t="shared" si="53"/>
        <v>0</v>
      </c>
      <c r="O119" s="112">
        <f t="shared" si="53"/>
        <v>0</v>
      </c>
      <c r="P119" s="112">
        <f t="shared" si="53"/>
        <v>0</v>
      </c>
      <c r="Q119" s="112">
        <f t="shared" si="53"/>
        <v>0</v>
      </c>
      <c r="R119" s="112">
        <f t="shared" si="53"/>
        <v>0</v>
      </c>
      <c r="S119" s="112">
        <f t="shared" si="53"/>
        <v>0</v>
      </c>
      <c r="T119" s="112">
        <f t="shared" si="53"/>
        <v>0</v>
      </c>
      <c r="U119" s="112">
        <f t="shared" si="53"/>
        <v>0</v>
      </c>
      <c r="V119" s="112">
        <f t="shared" si="53"/>
        <v>0</v>
      </c>
      <c r="W119" s="112">
        <f t="shared" si="53"/>
        <v>0</v>
      </c>
      <c r="X119" s="112">
        <f t="shared" si="53"/>
        <v>0</v>
      </c>
      <c r="Y119" s="112">
        <f t="shared" si="53"/>
        <v>0</v>
      </c>
      <c r="Z119" s="112">
        <f t="shared" si="53"/>
        <v>0</v>
      </c>
      <c r="AA119" s="112">
        <f t="shared" si="53"/>
        <v>0</v>
      </c>
      <c r="AB119" s="112">
        <f t="shared" si="53"/>
        <v>0</v>
      </c>
      <c r="AC119" s="112">
        <f t="shared" si="53"/>
        <v>0</v>
      </c>
      <c r="AD119" s="112">
        <f t="shared" si="53"/>
        <v>0</v>
      </c>
      <c r="AE119" s="112">
        <f t="shared" si="53"/>
        <v>0</v>
      </c>
      <c r="AF119" s="112">
        <f t="shared" si="53"/>
        <v>0</v>
      </c>
      <c r="AG119" s="112">
        <f t="shared" si="53"/>
        <v>0</v>
      </c>
      <c r="AH119" s="112">
        <f t="shared" si="53"/>
        <v>0</v>
      </c>
      <c r="AI119" s="112">
        <f t="shared" si="53"/>
        <v>0</v>
      </c>
      <c r="AJ119" s="112">
        <f t="shared" si="53"/>
        <v>0</v>
      </c>
      <c r="AK119" s="112">
        <f t="shared" si="53"/>
        <v>0</v>
      </c>
      <c r="AL119" s="112">
        <f t="shared" si="53"/>
        <v>0</v>
      </c>
      <c r="AM119" s="112">
        <f t="shared" si="53"/>
        <v>0</v>
      </c>
      <c r="AN119" s="112">
        <f t="shared" si="53"/>
        <v>0</v>
      </c>
      <c r="AO119" s="112">
        <f t="shared" si="48"/>
        <v>709037341</v>
      </c>
      <c r="AP119" s="112">
        <f t="shared" si="49"/>
        <v>487209241</v>
      </c>
      <c r="AQ119" s="112">
        <f t="shared" si="50"/>
        <v>303227020</v>
      </c>
      <c r="AR119" s="112">
        <f t="shared" si="51"/>
        <v>298319406</v>
      </c>
      <c r="AS119" s="102"/>
    </row>
    <row r="120" spans="1:45" ht="29" thickTop="1" thickBot="1">
      <c r="A120" s="98"/>
      <c r="B120" s="98"/>
      <c r="C120" s="98"/>
      <c r="D120" s="98"/>
      <c r="E120" s="99"/>
      <c r="F120" s="99"/>
      <c r="G120" s="99"/>
      <c r="H120" s="100" t="s">
        <v>752</v>
      </c>
      <c r="I120" s="306">
        <v>91667423</v>
      </c>
      <c r="J120" s="306">
        <v>64109143</v>
      </c>
      <c r="K120" s="306">
        <v>49624047</v>
      </c>
      <c r="L120" s="306">
        <v>49604785</v>
      </c>
      <c r="M120" s="101">
        <v>0</v>
      </c>
      <c r="N120" s="101">
        <v>0</v>
      </c>
      <c r="O120" s="101">
        <v>0</v>
      </c>
      <c r="P120" s="101">
        <v>0</v>
      </c>
      <c r="Q120" s="101">
        <v>0</v>
      </c>
      <c r="R120" s="101">
        <v>0</v>
      </c>
      <c r="S120" s="101">
        <v>0</v>
      </c>
      <c r="T120" s="101">
        <v>0</v>
      </c>
      <c r="U120" s="101">
        <v>0</v>
      </c>
      <c r="V120" s="101">
        <v>0</v>
      </c>
      <c r="W120" s="101">
        <v>0</v>
      </c>
      <c r="X120" s="101">
        <v>0</v>
      </c>
      <c r="Y120" s="101">
        <v>0</v>
      </c>
      <c r="Z120" s="101">
        <v>0</v>
      </c>
      <c r="AA120" s="101">
        <v>0</v>
      </c>
      <c r="AB120" s="101">
        <v>0</v>
      </c>
      <c r="AC120" s="101">
        <v>0</v>
      </c>
      <c r="AD120" s="101">
        <v>0</v>
      </c>
      <c r="AE120" s="101">
        <v>0</v>
      </c>
      <c r="AF120" s="101">
        <v>0</v>
      </c>
      <c r="AG120" s="101">
        <v>0</v>
      </c>
      <c r="AH120" s="101">
        <v>0</v>
      </c>
      <c r="AI120" s="101">
        <v>0</v>
      </c>
      <c r="AJ120" s="101">
        <v>0</v>
      </c>
      <c r="AK120" s="101">
        <v>0</v>
      </c>
      <c r="AL120" s="101">
        <v>0</v>
      </c>
      <c r="AM120" s="101">
        <v>0</v>
      </c>
      <c r="AN120" s="101">
        <v>0</v>
      </c>
      <c r="AO120" s="101">
        <f t="shared" si="48"/>
        <v>91667423</v>
      </c>
      <c r="AP120" s="101">
        <f t="shared" si="49"/>
        <v>64109143</v>
      </c>
      <c r="AQ120" s="101">
        <f t="shared" si="50"/>
        <v>49624047</v>
      </c>
      <c r="AR120" s="101">
        <f t="shared" si="51"/>
        <v>49604785</v>
      </c>
      <c r="AS120" s="102"/>
    </row>
    <row r="121" spans="1:45" thickTop="1" thickBot="1">
      <c r="A121" s="98"/>
      <c r="B121" s="98"/>
      <c r="C121" s="98"/>
      <c r="D121" s="98"/>
      <c r="E121" s="99"/>
      <c r="F121" s="99"/>
      <c r="G121" s="99"/>
      <c r="H121" s="100" t="s">
        <v>809</v>
      </c>
      <c r="I121" s="306">
        <v>617369918</v>
      </c>
      <c r="J121" s="306">
        <v>423100098</v>
      </c>
      <c r="K121" s="306">
        <v>253602973</v>
      </c>
      <c r="L121" s="306">
        <v>248714621</v>
      </c>
      <c r="M121" s="101">
        <v>0</v>
      </c>
      <c r="N121" s="101">
        <v>0</v>
      </c>
      <c r="O121" s="101">
        <v>0</v>
      </c>
      <c r="P121" s="101">
        <v>0</v>
      </c>
      <c r="Q121" s="101">
        <v>0</v>
      </c>
      <c r="R121" s="101">
        <v>0</v>
      </c>
      <c r="S121" s="101">
        <v>0</v>
      </c>
      <c r="T121" s="101">
        <v>0</v>
      </c>
      <c r="U121" s="101">
        <v>0</v>
      </c>
      <c r="V121" s="101">
        <v>0</v>
      </c>
      <c r="W121" s="101">
        <v>0</v>
      </c>
      <c r="X121" s="101">
        <v>0</v>
      </c>
      <c r="Y121" s="101">
        <v>0</v>
      </c>
      <c r="Z121" s="101">
        <v>0</v>
      </c>
      <c r="AA121" s="101">
        <v>0</v>
      </c>
      <c r="AB121" s="101">
        <v>0</v>
      </c>
      <c r="AC121" s="101">
        <v>0</v>
      </c>
      <c r="AD121" s="101">
        <v>0</v>
      </c>
      <c r="AE121" s="101">
        <v>0</v>
      </c>
      <c r="AF121" s="101">
        <v>0</v>
      </c>
      <c r="AG121" s="101">
        <v>0</v>
      </c>
      <c r="AH121" s="101">
        <v>0</v>
      </c>
      <c r="AI121" s="101">
        <v>0</v>
      </c>
      <c r="AJ121" s="101">
        <v>0</v>
      </c>
      <c r="AK121" s="101">
        <v>0</v>
      </c>
      <c r="AL121" s="101">
        <v>0</v>
      </c>
      <c r="AM121" s="101">
        <v>0</v>
      </c>
      <c r="AN121" s="101">
        <v>0</v>
      </c>
      <c r="AO121" s="101">
        <f t="shared" si="48"/>
        <v>617369918</v>
      </c>
      <c r="AP121" s="101">
        <f t="shared" si="49"/>
        <v>423100098</v>
      </c>
      <c r="AQ121" s="101">
        <f t="shared" si="50"/>
        <v>253602973</v>
      </c>
      <c r="AR121" s="101">
        <f t="shared" si="51"/>
        <v>248714621</v>
      </c>
      <c r="AS121" s="102"/>
    </row>
    <row r="122" spans="1:45" thickTop="1" thickBot="1">
      <c r="A122" s="104"/>
      <c r="B122" s="104"/>
      <c r="C122" s="104"/>
      <c r="D122" s="104"/>
      <c r="E122" s="104"/>
      <c r="F122" s="104"/>
      <c r="G122" s="104"/>
      <c r="H122" s="108" t="s">
        <v>753</v>
      </c>
      <c r="I122" s="122">
        <f t="shared" ref="I122:AN122" si="54">+I123+I131+I138</f>
        <v>6205412605</v>
      </c>
      <c r="J122" s="122">
        <f t="shared" si="54"/>
        <v>1125384823</v>
      </c>
      <c r="K122" s="122">
        <f t="shared" si="54"/>
        <v>474470977</v>
      </c>
      <c r="L122" s="122">
        <f t="shared" si="54"/>
        <v>474164582</v>
      </c>
      <c r="M122" s="122">
        <f t="shared" si="54"/>
        <v>0</v>
      </c>
      <c r="N122" s="122">
        <f t="shared" si="54"/>
        <v>0</v>
      </c>
      <c r="O122" s="122">
        <f t="shared" si="54"/>
        <v>0</v>
      </c>
      <c r="P122" s="122">
        <f t="shared" si="54"/>
        <v>0</v>
      </c>
      <c r="Q122" s="122">
        <f t="shared" si="54"/>
        <v>0</v>
      </c>
      <c r="R122" s="122">
        <f t="shared" si="54"/>
        <v>0</v>
      </c>
      <c r="S122" s="122">
        <f t="shared" si="54"/>
        <v>0</v>
      </c>
      <c r="T122" s="122">
        <f t="shared" si="54"/>
        <v>0</v>
      </c>
      <c r="U122" s="122">
        <f t="shared" si="54"/>
        <v>0</v>
      </c>
      <c r="V122" s="122">
        <f t="shared" si="54"/>
        <v>0</v>
      </c>
      <c r="W122" s="122">
        <f t="shared" si="54"/>
        <v>0</v>
      </c>
      <c r="X122" s="122">
        <f t="shared" si="54"/>
        <v>0</v>
      </c>
      <c r="Y122" s="122">
        <f t="shared" si="54"/>
        <v>0</v>
      </c>
      <c r="Z122" s="122">
        <f t="shared" si="54"/>
        <v>0</v>
      </c>
      <c r="AA122" s="122">
        <f t="shared" si="54"/>
        <v>0</v>
      </c>
      <c r="AB122" s="122">
        <f t="shared" si="54"/>
        <v>0</v>
      </c>
      <c r="AC122" s="122">
        <f t="shared" si="54"/>
        <v>0</v>
      </c>
      <c r="AD122" s="122">
        <f t="shared" si="54"/>
        <v>0</v>
      </c>
      <c r="AE122" s="122">
        <f t="shared" si="54"/>
        <v>0</v>
      </c>
      <c r="AF122" s="122">
        <f t="shared" si="54"/>
        <v>0</v>
      </c>
      <c r="AG122" s="122">
        <f t="shared" si="54"/>
        <v>0</v>
      </c>
      <c r="AH122" s="122">
        <f t="shared" si="54"/>
        <v>0</v>
      </c>
      <c r="AI122" s="122">
        <f t="shared" si="54"/>
        <v>0</v>
      </c>
      <c r="AJ122" s="122">
        <f t="shared" si="54"/>
        <v>0</v>
      </c>
      <c r="AK122" s="122">
        <f t="shared" si="54"/>
        <v>0</v>
      </c>
      <c r="AL122" s="122">
        <f t="shared" si="54"/>
        <v>0</v>
      </c>
      <c r="AM122" s="122">
        <f t="shared" si="54"/>
        <v>0</v>
      </c>
      <c r="AN122" s="122">
        <f t="shared" si="54"/>
        <v>0</v>
      </c>
      <c r="AO122" s="122">
        <f t="shared" si="48"/>
        <v>6205412605</v>
      </c>
      <c r="AP122" s="122">
        <f t="shared" si="49"/>
        <v>1125384823</v>
      </c>
      <c r="AQ122" s="122">
        <f t="shared" si="50"/>
        <v>474470977</v>
      </c>
      <c r="AR122" s="122">
        <f t="shared" si="51"/>
        <v>474164582</v>
      </c>
      <c r="AS122" s="102"/>
    </row>
    <row r="123" spans="1:45" thickTop="1" thickBot="1">
      <c r="A123" s="110"/>
      <c r="B123" s="110"/>
      <c r="C123" s="110"/>
      <c r="D123" s="110"/>
      <c r="E123" s="110"/>
      <c r="F123" s="110"/>
      <c r="G123" s="110"/>
      <c r="H123" s="111" t="s">
        <v>754</v>
      </c>
      <c r="I123" s="112">
        <f>+I124</f>
        <v>1036710786</v>
      </c>
      <c r="J123" s="112">
        <f t="shared" ref="J123:AN123" si="55">+J124</f>
        <v>479410200</v>
      </c>
      <c r="K123" s="112">
        <f t="shared" si="55"/>
        <v>153047473</v>
      </c>
      <c r="L123" s="112">
        <f t="shared" si="55"/>
        <v>152920665</v>
      </c>
      <c r="M123" s="112">
        <f t="shared" si="55"/>
        <v>0</v>
      </c>
      <c r="N123" s="112">
        <f t="shared" si="55"/>
        <v>0</v>
      </c>
      <c r="O123" s="112">
        <f t="shared" si="55"/>
        <v>0</v>
      </c>
      <c r="P123" s="112">
        <f t="shared" si="55"/>
        <v>0</v>
      </c>
      <c r="Q123" s="112">
        <f t="shared" si="55"/>
        <v>0</v>
      </c>
      <c r="R123" s="112">
        <f t="shared" si="55"/>
        <v>0</v>
      </c>
      <c r="S123" s="112">
        <f t="shared" si="55"/>
        <v>0</v>
      </c>
      <c r="T123" s="112">
        <f t="shared" si="55"/>
        <v>0</v>
      </c>
      <c r="U123" s="112">
        <f t="shared" si="55"/>
        <v>0</v>
      </c>
      <c r="V123" s="112">
        <f t="shared" si="55"/>
        <v>0</v>
      </c>
      <c r="W123" s="112">
        <f t="shared" si="55"/>
        <v>0</v>
      </c>
      <c r="X123" s="112">
        <f t="shared" si="55"/>
        <v>0</v>
      </c>
      <c r="Y123" s="112">
        <f t="shared" si="55"/>
        <v>0</v>
      </c>
      <c r="Z123" s="112">
        <f t="shared" si="55"/>
        <v>0</v>
      </c>
      <c r="AA123" s="112">
        <f t="shared" si="55"/>
        <v>0</v>
      </c>
      <c r="AB123" s="112">
        <f t="shared" si="55"/>
        <v>0</v>
      </c>
      <c r="AC123" s="112">
        <f t="shared" si="55"/>
        <v>0</v>
      </c>
      <c r="AD123" s="112">
        <f t="shared" si="55"/>
        <v>0</v>
      </c>
      <c r="AE123" s="112">
        <f t="shared" si="55"/>
        <v>0</v>
      </c>
      <c r="AF123" s="112">
        <f t="shared" si="55"/>
        <v>0</v>
      </c>
      <c r="AG123" s="112">
        <f t="shared" si="55"/>
        <v>0</v>
      </c>
      <c r="AH123" s="112">
        <f t="shared" si="55"/>
        <v>0</v>
      </c>
      <c r="AI123" s="112">
        <f t="shared" si="55"/>
        <v>0</v>
      </c>
      <c r="AJ123" s="112">
        <f t="shared" si="55"/>
        <v>0</v>
      </c>
      <c r="AK123" s="112">
        <f t="shared" si="55"/>
        <v>0</v>
      </c>
      <c r="AL123" s="112">
        <f t="shared" si="55"/>
        <v>0</v>
      </c>
      <c r="AM123" s="112">
        <f t="shared" si="55"/>
        <v>0</v>
      </c>
      <c r="AN123" s="112">
        <f t="shared" si="55"/>
        <v>0</v>
      </c>
      <c r="AO123" s="112">
        <f t="shared" si="48"/>
        <v>1036710786</v>
      </c>
      <c r="AP123" s="112">
        <f t="shared" si="49"/>
        <v>479410200</v>
      </c>
      <c r="AQ123" s="112">
        <f t="shared" si="50"/>
        <v>153047473</v>
      </c>
      <c r="AR123" s="112">
        <f t="shared" si="51"/>
        <v>152920665</v>
      </c>
      <c r="AS123" s="102"/>
    </row>
    <row r="124" spans="1:45" ht="43" customHeight="1" thickTop="1" thickBot="1">
      <c r="A124" s="110"/>
      <c r="B124" s="110"/>
      <c r="C124" s="110"/>
      <c r="D124" s="110"/>
      <c r="E124" s="110"/>
      <c r="F124" s="110"/>
      <c r="G124" s="110"/>
      <c r="H124" s="111" t="s">
        <v>810</v>
      </c>
      <c r="I124" s="112">
        <f>SUM(I125:I130)</f>
        <v>1036710786</v>
      </c>
      <c r="J124" s="112">
        <f t="shared" ref="J124:AI124" si="56">SUM(J125:J130)</f>
        <v>479410200</v>
      </c>
      <c r="K124" s="112">
        <f t="shared" si="56"/>
        <v>153047473</v>
      </c>
      <c r="L124" s="112">
        <f t="shared" si="56"/>
        <v>152920665</v>
      </c>
      <c r="M124" s="112">
        <f t="shared" si="56"/>
        <v>0</v>
      </c>
      <c r="N124" s="112">
        <f t="shared" si="56"/>
        <v>0</v>
      </c>
      <c r="O124" s="112">
        <f t="shared" si="56"/>
        <v>0</v>
      </c>
      <c r="P124" s="112">
        <f t="shared" si="56"/>
        <v>0</v>
      </c>
      <c r="Q124" s="112">
        <f t="shared" si="56"/>
        <v>0</v>
      </c>
      <c r="R124" s="112">
        <f t="shared" si="56"/>
        <v>0</v>
      </c>
      <c r="S124" s="112">
        <f t="shared" si="56"/>
        <v>0</v>
      </c>
      <c r="T124" s="112">
        <f t="shared" si="56"/>
        <v>0</v>
      </c>
      <c r="U124" s="112">
        <f t="shared" si="56"/>
        <v>0</v>
      </c>
      <c r="V124" s="112">
        <f t="shared" si="56"/>
        <v>0</v>
      </c>
      <c r="W124" s="112">
        <f t="shared" si="56"/>
        <v>0</v>
      </c>
      <c r="X124" s="112">
        <f t="shared" si="56"/>
        <v>0</v>
      </c>
      <c r="Y124" s="112">
        <f t="shared" si="56"/>
        <v>0</v>
      </c>
      <c r="Z124" s="112">
        <f t="shared" si="56"/>
        <v>0</v>
      </c>
      <c r="AA124" s="112">
        <f t="shared" si="56"/>
        <v>0</v>
      </c>
      <c r="AB124" s="112">
        <f t="shared" si="56"/>
        <v>0</v>
      </c>
      <c r="AC124" s="112">
        <f t="shared" si="56"/>
        <v>0</v>
      </c>
      <c r="AD124" s="112">
        <f t="shared" si="56"/>
        <v>0</v>
      </c>
      <c r="AE124" s="112">
        <f t="shared" si="56"/>
        <v>0</v>
      </c>
      <c r="AF124" s="112">
        <f t="shared" si="56"/>
        <v>0</v>
      </c>
      <c r="AG124" s="112">
        <f t="shared" si="56"/>
        <v>0</v>
      </c>
      <c r="AH124" s="112">
        <f t="shared" si="56"/>
        <v>0</v>
      </c>
      <c r="AI124" s="112">
        <f t="shared" si="56"/>
        <v>0</v>
      </c>
      <c r="AJ124" s="112">
        <f>SUM(AJ125:AJ130)</f>
        <v>0</v>
      </c>
      <c r="AK124" s="112">
        <f>SUM(AK125:AK130)</f>
        <v>0</v>
      </c>
      <c r="AL124" s="112">
        <f>SUM(AL125:AL130)</f>
        <v>0</v>
      </c>
      <c r="AM124" s="112">
        <f>SUM(AM125:AM130)</f>
        <v>0</v>
      </c>
      <c r="AN124" s="112">
        <f>SUM(AN125:AN130)</f>
        <v>0</v>
      </c>
      <c r="AO124" s="112">
        <f t="shared" si="48"/>
        <v>1036710786</v>
      </c>
      <c r="AP124" s="112">
        <f t="shared" si="49"/>
        <v>479410200</v>
      </c>
      <c r="AQ124" s="112">
        <f t="shared" si="50"/>
        <v>153047473</v>
      </c>
      <c r="AR124" s="112">
        <f t="shared" si="51"/>
        <v>152920665</v>
      </c>
      <c r="AS124" s="102"/>
    </row>
    <row r="125" spans="1:45" ht="29" thickTop="1" thickBot="1">
      <c r="A125" s="98"/>
      <c r="B125" s="98"/>
      <c r="C125" s="123"/>
      <c r="D125" s="98"/>
      <c r="E125" s="99"/>
      <c r="F125" s="99"/>
      <c r="G125" s="98"/>
      <c r="H125" s="100" t="s">
        <v>755</v>
      </c>
      <c r="I125" s="306">
        <v>424772065</v>
      </c>
      <c r="J125" s="306">
        <v>284598446</v>
      </c>
      <c r="K125" s="306">
        <v>140772213</v>
      </c>
      <c r="L125" s="306">
        <v>140669907</v>
      </c>
      <c r="M125" s="101">
        <v>0</v>
      </c>
      <c r="N125" s="101">
        <v>0</v>
      </c>
      <c r="O125" s="101">
        <v>0</v>
      </c>
      <c r="P125" s="101">
        <v>0</v>
      </c>
      <c r="Q125" s="101">
        <v>0</v>
      </c>
      <c r="R125" s="101">
        <v>0</v>
      </c>
      <c r="S125" s="101">
        <v>0</v>
      </c>
      <c r="T125" s="101">
        <v>0</v>
      </c>
      <c r="U125" s="101">
        <v>0</v>
      </c>
      <c r="V125" s="101">
        <v>0</v>
      </c>
      <c r="W125" s="101">
        <v>0</v>
      </c>
      <c r="X125" s="101">
        <v>0</v>
      </c>
      <c r="Y125" s="101">
        <v>0</v>
      </c>
      <c r="Z125" s="101">
        <v>0</v>
      </c>
      <c r="AA125" s="101">
        <v>0</v>
      </c>
      <c r="AB125" s="101">
        <v>0</v>
      </c>
      <c r="AC125" s="101">
        <v>0</v>
      </c>
      <c r="AD125" s="101">
        <v>0</v>
      </c>
      <c r="AE125" s="101">
        <v>0</v>
      </c>
      <c r="AF125" s="101">
        <v>0</v>
      </c>
      <c r="AG125" s="101">
        <v>0</v>
      </c>
      <c r="AH125" s="101">
        <v>0</v>
      </c>
      <c r="AI125" s="101">
        <v>0</v>
      </c>
      <c r="AJ125" s="101">
        <v>0</v>
      </c>
      <c r="AK125" s="101">
        <v>0</v>
      </c>
      <c r="AL125" s="101">
        <v>0</v>
      </c>
      <c r="AM125" s="101">
        <v>0</v>
      </c>
      <c r="AN125" s="101">
        <v>0</v>
      </c>
      <c r="AO125" s="101">
        <f t="shared" si="48"/>
        <v>424772065</v>
      </c>
      <c r="AP125" s="101">
        <f t="shared" si="49"/>
        <v>284598446</v>
      </c>
      <c r="AQ125" s="101">
        <f t="shared" si="50"/>
        <v>140772213</v>
      </c>
      <c r="AR125" s="101">
        <f t="shared" si="51"/>
        <v>140669907</v>
      </c>
      <c r="AS125" s="102"/>
    </row>
    <row r="126" spans="1:45" thickTop="1" thickBot="1">
      <c r="A126" s="98"/>
      <c r="B126" s="98"/>
      <c r="C126" s="123"/>
      <c r="D126" s="98"/>
      <c r="E126" s="99"/>
      <c r="F126" s="99"/>
      <c r="G126" s="98"/>
      <c r="H126" s="100" t="s">
        <v>756</v>
      </c>
      <c r="I126" s="124">
        <v>0</v>
      </c>
      <c r="J126" s="124">
        <v>0</v>
      </c>
      <c r="K126" s="124">
        <v>0</v>
      </c>
      <c r="L126" s="124">
        <v>0</v>
      </c>
      <c r="M126" s="101">
        <v>0</v>
      </c>
      <c r="N126" s="101">
        <v>0</v>
      </c>
      <c r="O126" s="101">
        <v>0</v>
      </c>
      <c r="P126" s="101">
        <v>0</v>
      </c>
      <c r="Q126" s="101">
        <v>0</v>
      </c>
      <c r="R126" s="101">
        <v>0</v>
      </c>
      <c r="S126" s="101">
        <v>0</v>
      </c>
      <c r="T126" s="101">
        <v>0</v>
      </c>
      <c r="U126" s="101">
        <v>0</v>
      </c>
      <c r="V126" s="101">
        <v>0</v>
      </c>
      <c r="W126" s="101">
        <v>0</v>
      </c>
      <c r="X126" s="101">
        <v>0</v>
      </c>
      <c r="Y126" s="101">
        <v>0</v>
      </c>
      <c r="Z126" s="101">
        <v>0</v>
      </c>
      <c r="AA126" s="101">
        <v>0</v>
      </c>
      <c r="AB126" s="101">
        <v>0</v>
      </c>
      <c r="AC126" s="101">
        <v>0</v>
      </c>
      <c r="AD126" s="101">
        <v>0</v>
      </c>
      <c r="AE126" s="101">
        <v>0</v>
      </c>
      <c r="AF126" s="101">
        <v>0</v>
      </c>
      <c r="AG126" s="101">
        <v>0</v>
      </c>
      <c r="AH126" s="101">
        <v>0</v>
      </c>
      <c r="AI126" s="101">
        <v>0</v>
      </c>
      <c r="AJ126" s="101">
        <v>0</v>
      </c>
      <c r="AK126" s="101">
        <v>0</v>
      </c>
      <c r="AL126" s="101">
        <v>0</v>
      </c>
      <c r="AM126" s="101">
        <v>0</v>
      </c>
      <c r="AN126" s="101">
        <v>0</v>
      </c>
      <c r="AO126" s="101">
        <f t="shared" si="48"/>
        <v>0</v>
      </c>
      <c r="AP126" s="101">
        <f t="shared" si="49"/>
        <v>0</v>
      </c>
      <c r="AQ126" s="101">
        <f t="shared" si="50"/>
        <v>0</v>
      </c>
      <c r="AR126" s="101">
        <f t="shared" si="51"/>
        <v>0</v>
      </c>
      <c r="AS126" s="102"/>
    </row>
    <row r="127" spans="1:45" thickTop="1" thickBot="1">
      <c r="A127" s="98"/>
      <c r="B127" s="98"/>
      <c r="C127" s="123"/>
      <c r="D127" s="98"/>
      <c r="E127" s="99"/>
      <c r="F127" s="99"/>
      <c r="G127" s="98"/>
      <c r="H127" s="100" t="s">
        <v>757</v>
      </c>
      <c r="I127" s="306">
        <v>441332739</v>
      </c>
      <c r="J127" s="306">
        <v>154483314</v>
      </c>
      <c r="K127" s="306"/>
      <c r="L127" s="306"/>
      <c r="M127" s="101">
        <v>0</v>
      </c>
      <c r="N127" s="101">
        <v>0</v>
      </c>
      <c r="O127" s="101">
        <v>0</v>
      </c>
      <c r="P127" s="101">
        <v>0</v>
      </c>
      <c r="Q127" s="101">
        <v>0</v>
      </c>
      <c r="R127" s="101">
        <v>0</v>
      </c>
      <c r="S127" s="101">
        <v>0</v>
      </c>
      <c r="T127" s="101">
        <v>0</v>
      </c>
      <c r="U127" s="101">
        <v>0</v>
      </c>
      <c r="V127" s="101">
        <v>0</v>
      </c>
      <c r="W127" s="101">
        <v>0</v>
      </c>
      <c r="X127" s="101">
        <v>0</v>
      </c>
      <c r="Y127" s="101">
        <v>0</v>
      </c>
      <c r="Z127" s="101">
        <v>0</v>
      </c>
      <c r="AA127" s="101">
        <v>0</v>
      </c>
      <c r="AB127" s="101">
        <v>0</v>
      </c>
      <c r="AC127" s="101">
        <v>0</v>
      </c>
      <c r="AD127" s="101">
        <v>0</v>
      </c>
      <c r="AE127" s="101">
        <v>0</v>
      </c>
      <c r="AF127" s="101">
        <v>0</v>
      </c>
      <c r="AG127" s="101">
        <v>0</v>
      </c>
      <c r="AH127" s="101">
        <v>0</v>
      </c>
      <c r="AI127" s="101">
        <v>0</v>
      </c>
      <c r="AJ127" s="101">
        <v>0</v>
      </c>
      <c r="AK127" s="101">
        <v>0</v>
      </c>
      <c r="AL127" s="101">
        <v>0</v>
      </c>
      <c r="AM127" s="101">
        <v>0</v>
      </c>
      <c r="AN127" s="101">
        <v>0</v>
      </c>
      <c r="AO127" s="101">
        <f t="shared" si="48"/>
        <v>441332739</v>
      </c>
      <c r="AP127" s="101">
        <f t="shared" si="49"/>
        <v>154483314</v>
      </c>
      <c r="AQ127" s="101">
        <f t="shared" si="50"/>
        <v>0</v>
      </c>
      <c r="AR127" s="101">
        <f t="shared" si="51"/>
        <v>0</v>
      </c>
      <c r="AS127" s="102"/>
    </row>
    <row r="128" spans="1:45" ht="29" thickTop="1" thickBot="1">
      <c r="A128" s="98"/>
      <c r="B128" s="98"/>
      <c r="C128" s="123"/>
      <c r="D128" s="98"/>
      <c r="E128" s="99"/>
      <c r="F128" s="99"/>
      <c r="G128" s="98"/>
      <c r="H128" s="100" t="s">
        <v>758</v>
      </c>
      <c r="I128" s="306">
        <v>30749405</v>
      </c>
      <c r="J128" s="306">
        <v>24599522</v>
      </c>
      <c r="K128" s="306">
        <v>12275260</v>
      </c>
      <c r="L128" s="306">
        <v>12250758</v>
      </c>
      <c r="M128" s="101">
        <v>0</v>
      </c>
      <c r="N128" s="101">
        <v>0</v>
      </c>
      <c r="O128" s="101">
        <v>0</v>
      </c>
      <c r="P128" s="101">
        <v>0</v>
      </c>
      <c r="Q128" s="101">
        <v>0</v>
      </c>
      <c r="R128" s="101">
        <v>0</v>
      </c>
      <c r="S128" s="101">
        <v>0</v>
      </c>
      <c r="T128" s="101">
        <v>0</v>
      </c>
      <c r="U128" s="101">
        <v>0</v>
      </c>
      <c r="V128" s="101">
        <v>0</v>
      </c>
      <c r="W128" s="101">
        <v>0</v>
      </c>
      <c r="X128" s="101">
        <v>0</v>
      </c>
      <c r="Y128" s="101">
        <v>0</v>
      </c>
      <c r="Z128" s="101">
        <v>0</v>
      </c>
      <c r="AA128" s="101">
        <v>0</v>
      </c>
      <c r="AB128" s="101">
        <v>0</v>
      </c>
      <c r="AC128" s="101">
        <v>0</v>
      </c>
      <c r="AD128" s="101">
        <v>0</v>
      </c>
      <c r="AE128" s="101">
        <v>0</v>
      </c>
      <c r="AF128" s="101">
        <v>0</v>
      </c>
      <c r="AG128" s="101">
        <v>0</v>
      </c>
      <c r="AH128" s="101">
        <v>0</v>
      </c>
      <c r="AI128" s="101">
        <v>0</v>
      </c>
      <c r="AJ128" s="101">
        <v>0</v>
      </c>
      <c r="AK128" s="101">
        <v>0</v>
      </c>
      <c r="AL128" s="101">
        <v>0</v>
      </c>
      <c r="AM128" s="101">
        <v>0</v>
      </c>
      <c r="AN128" s="101">
        <v>0</v>
      </c>
      <c r="AO128" s="101">
        <f t="shared" si="48"/>
        <v>30749405</v>
      </c>
      <c r="AP128" s="101">
        <f t="shared" si="49"/>
        <v>24599522</v>
      </c>
      <c r="AQ128" s="101">
        <f t="shared" si="50"/>
        <v>12275260</v>
      </c>
      <c r="AR128" s="101">
        <f t="shared" si="51"/>
        <v>12250758</v>
      </c>
      <c r="AS128" s="102"/>
    </row>
    <row r="129" spans="1:45" ht="29" thickTop="1" thickBot="1">
      <c r="A129" s="98"/>
      <c r="B129" s="98"/>
      <c r="C129" s="123"/>
      <c r="D129" s="98"/>
      <c r="E129" s="99"/>
      <c r="F129" s="99"/>
      <c r="G129" s="98"/>
      <c r="H129" s="100" t="s">
        <v>839</v>
      </c>
      <c r="I129" s="306">
        <v>23593377</v>
      </c>
      <c r="J129" s="306">
        <v>15728918</v>
      </c>
      <c r="K129" s="306"/>
      <c r="L129" s="306"/>
      <c r="M129" s="101">
        <v>0</v>
      </c>
      <c r="N129" s="101">
        <v>0</v>
      </c>
      <c r="O129" s="101">
        <v>0</v>
      </c>
      <c r="P129" s="101">
        <v>0</v>
      </c>
      <c r="Q129" s="101">
        <v>0</v>
      </c>
      <c r="R129" s="101">
        <v>0</v>
      </c>
      <c r="S129" s="101">
        <v>0</v>
      </c>
      <c r="T129" s="101">
        <v>0</v>
      </c>
      <c r="U129" s="101">
        <v>0</v>
      </c>
      <c r="V129" s="101">
        <v>0</v>
      </c>
      <c r="W129" s="101">
        <v>0</v>
      </c>
      <c r="X129" s="101">
        <v>0</v>
      </c>
      <c r="Y129" s="101">
        <v>0</v>
      </c>
      <c r="Z129" s="101">
        <v>0</v>
      </c>
      <c r="AA129" s="101">
        <v>0</v>
      </c>
      <c r="AB129" s="101">
        <v>0</v>
      </c>
      <c r="AC129" s="101">
        <v>0</v>
      </c>
      <c r="AD129" s="101">
        <v>0</v>
      </c>
      <c r="AE129" s="101">
        <v>0</v>
      </c>
      <c r="AF129" s="101">
        <v>0</v>
      </c>
      <c r="AG129" s="101">
        <v>0</v>
      </c>
      <c r="AH129" s="101">
        <v>0</v>
      </c>
      <c r="AI129" s="101">
        <v>0</v>
      </c>
      <c r="AJ129" s="101">
        <v>0</v>
      </c>
      <c r="AK129" s="101">
        <v>0</v>
      </c>
      <c r="AL129" s="101">
        <v>0</v>
      </c>
      <c r="AM129" s="101">
        <v>0</v>
      </c>
      <c r="AN129" s="101">
        <v>0</v>
      </c>
      <c r="AO129" s="101">
        <f t="shared" si="48"/>
        <v>23593377</v>
      </c>
      <c r="AP129" s="101">
        <f t="shared" si="49"/>
        <v>15728918</v>
      </c>
      <c r="AQ129" s="101">
        <f t="shared" si="50"/>
        <v>0</v>
      </c>
      <c r="AR129" s="101">
        <f t="shared" si="51"/>
        <v>0</v>
      </c>
      <c r="AS129" s="102"/>
    </row>
    <row r="130" spans="1:45" thickTop="1" thickBot="1">
      <c r="A130" s="98"/>
      <c r="B130" s="98"/>
      <c r="C130" s="123"/>
      <c r="D130" s="98"/>
      <c r="E130" s="99"/>
      <c r="F130" s="99"/>
      <c r="G130" s="98"/>
      <c r="H130" s="100" t="s">
        <v>759</v>
      </c>
      <c r="I130" s="306">
        <v>116263200</v>
      </c>
      <c r="J130" s="306"/>
      <c r="K130" s="306"/>
      <c r="L130" s="306"/>
      <c r="M130" s="101">
        <v>0</v>
      </c>
      <c r="N130" s="101">
        <v>0</v>
      </c>
      <c r="O130" s="101">
        <v>0</v>
      </c>
      <c r="P130" s="101">
        <v>0</v>
      </c>
      <c r="Q130" s="101">
        <v>0</v>
      </c>
      <c r="R130" s="101">
        <v>0</v>
      </c>
      <c r="S130" s="101">
        <v>0</v>
      </c>
      <c r="T130" s="101">
        <v>0</v>
      </c>
      <c r="U130" s="101">
        <v>0</v>
      </c>
      <c r="V130" s="101">
        <v>0</v>
      </c>
      <c r="W130" s="101">
        <v>0</v>
      </c>
      <c r="X130" s="101">
        <v>0</v>
      </c>
      <c r="Y130" s="101">
        <v>0</v>
      </c>
      <c r="Z130" s="101">
        <v>0</v>
      </c>
      <c r="AA130" s="101">
        <v>0</v>
      </c>
      <c r="AB130" s="101">
        <v>0</v>
      </c>
      <c r="AC130" s="101">
        <v>0</v>
      </c>
      <c r="AD130" s="101">
        <v>0</v>
      </c>
      <c r="AE130" s="101">
        <v>0</v>
      </c>
      <c r="AF130" s="101">
        <v>0</v>
      </c>
      <c r="AG130" s="101">
        <v>0</v>
      </c>
      <c r="AH130" s="101">
        <v>0</v>
      </c>
      <c r="AI130" s="101">
        <v>0</v>
      </c>
      <c r="AJ130" s="101">
        <v>0</v>
      </c>
      <c r="AK130" s="101">
        <v>0</v>
      </c>
      <c r="AL130" s="101">
        <v>0</v>
      </c>
      <c r="AM130" s="101">
        <v>0</v>
      </c>
      <c r="AN130" s="101">
        <v>0</v>
      </c>
      <c r="AO130" s="101">
        <f t="shared" si="48"/>
        <v>116263200</v>
      </c>
      <c r="AP130" s="101">
        <f t="shared" si="49"/>
        <v>0</v>
      </c>
      <c r="AQ130" s="101">
        <f t="shared" si="50"/>
        <v>0</v>
      </c>
      <c r="AR130" s="101">
        <f t="shared" si="51"/>
        <v>0</v>
      </c>
      <c r="AS130" s="102"/>
    </row>
    <row r="131" spans="1:45" thickTop="1" thickBot="1">
      <c r="A131" s="125"/>
      <c r="B131" s="125"/>
      <c r="C131" s="125"/>
      <c r="D131" s="125"/>
      <c r="E131" s="125"/>
      <c r="F131" s="125"/>
      <c r="G131" s="95"/>
      <c r="H131" s="114" t="s">
        <v>760</v>
      </c>
      <c r="I131" s="126">
        <f>+I132</f>
        <v>4385995185</v>
      </c>
      <c r="J131" s="126">
        <f t="shared" ref="J131:AJ131" si="57">+J132</f>
        <v>526659847</v>
      </c>
      <c r="K131" s="126">
        <f t="shared" si="57"/>
        <v>274118503</v>
      </c>
      <c r="L131" s="126">
        <f t="shared" si="57"/>
        <v>273943176</v>
      </c>
      <c r="M131" s="126">
        <f t="shared" si="57"/>
        <v>0</v>
      </c>
      <c r="N131" s="126">
        <f t="shared" si="57"/>
        <v>0</v>
      </c>
      <c r="O131" s="126">
        <f t="shared" si="57"/>
        <v>0</v>
      </c>
      <c r="P131" s="126">
        <f t="shared" si="57"/>
        <v>0</v>
      </c>
      <c r="Q131" s="126">
        <f t="shared" si="57"/>
        <v>0</v>
      </c>
      <c r="R131" s="126">
        <f t="shared" si="57"/>
        <v>0</v>
      </c>
      <c r="S131" s="126">
        <f t="shared" si="57"/>
        <v>0</v>
      </c>
      <c r="T131" s="126">
        <f t="shared" si="57"/>
        <v>0</v>
      </c>
      <c r="U131" s="126">
        <f t="shared" si="57"/>
        <v>0</v>
      </c>
      <c r="V131" s="126">
        <f t="shared" si="57"/>
        <v>0</v>
      </c>
      <c r="W131" s="126">
        <f t="shared" si="57"/>
        <v>0</v>
      </c>
      <c r="X131" s="126">
        <f t="shared" si="57"/>
        <v>0</v>
      </c>
      <c r="Y131" s="126">
        <f t="shared" si="57"/>
        <v>0</v>
      </c>
      <c r="Z131" s="126">
        <f t="shared" si="57"/>
        <v>0</v>
      </c>
      <c r="AA131" s="126">
        <f t="shared" si="57"/>
        <v>0</v>
      </c>
      <c r="AB131" s="126">
        <f t="shared" si="57"/>
        <v>0</v>
      </c>
      <c r="AC131" s="126">
        <f t="shared" si="57"/>
        <v>0</v>
      </c>
      <c r="AD131" s="126">
        <f t="shared" si="57"/>
        <v>0</v>
      </c>
      <c r="AE131" s="126">
        <f t="shared" si="57"/>
        <v>0</v>
      </c>
      <c r="AF131" s="126">
        <f t="shared" si="57"/>
        <v>0</v>
      </c>
      <c r="AG131" s="126">
        <f t="shared" si="57"/>
        <v>0</v>
      </c>
      <c r="AH131" s="126">
        <f t="shared" si="57"/>
        <v>0</v>
      </c>
      <c r="AI131" s="126">
        <f t="shared" si="57"/>
        <v>0</v>
      </c>
      <c r="AJ131" s="126">
        <f t="shared" si="57"/>
        <v>0</v>
      </c>
      <c r="AK131" s="126">
        <f>+AK132</f>
        <v>0</v>
      </c>
      <c r="AL131" s="126">
        <f>+AL132</f>
        <v>0</v>
      </c>
      <c r="AM131" s="126">
        <f>+AM132</f>
        <v>0</v>
      </c>
      <c r="AN131" s="126">
        <f>+AN132</f>
        <v>0</v>
      </c>
      <c r="AO131" s="126">
        <f t="shared" si="48"/>
        <v>4385995185</v>
      </c>
      <c r="AP131" s="126">
        <f t="shared" si="49"/>
        <v>526659847</v>
      </c>
      <c r="AQ131" s="126">
        <f t="shared" si="50"/>
        <v>274118503</v>
      </c>
      <c r="AR131" s="126">
        <f t="shared" si="51"/>
        <v>273943176</v>
      </c>
      <c r="AS131" s="102"/>
    </row>
    <row r="132" spans="1:45" thickTop="1" thickBot="1">
      <c r="A132" s="125"/>
      <c r="B132" s="125"/>
      <c r="C132" s="125"/>
      <c r="D132" s="125"/>
      <c r="E132" s="110"/>
      <c r="F132" s="110"/>
      <c r="G132" s="110"/>
      <c r="H132" s="114" t="s">
        <v>811</v>
      </c>
      <c r="I132" s="112">
        <f>SUM(I133:I137)</f>
        <v>4385995185</v>
      </c>
      <c r="J132" s="112">
        <f t="shared" ref="J132:AJ132" si="58">SUM(J133:J137)</f>
        <v>526659847</v>
      </c>
      <c r="K132" s="112">
        <f t="shared" si="58"/>
        <v>274118503</v>
      </c>
      <c r="L132" s="112">
        <f t="shared" si="58"/>
        <v>273943176</v>
      </c>
      <c r="M132" s="112">
        <f t="shared" si="58"/>
        <v>0</v>
      </c>
      <c r="N132" s="112">
        <f t="shared" si="58"/>
        <v>0</v>
      </c>
      <c r="O132" s="112">
        <f t="shared" si="58"/>
        <v>0</v>
      </c>
      <c r="P132" s="112">
        <f t="shared" si="58"/>
        <v>0</v>
      </c>
      <c r="Q132" s="112">
        <f t="shared" si="58"/>
        <v>0</v>
      </c>
      <c r="R132" s="112">
        <f t="shared" si="58"/>
        <v>0</v>
      </c>
      <c r="S132" s="112">
        <f t="shared" si="58"/>
        <v>0</v>
      </c>
      <c r="T132" s="112">
        <f t="shared" si="58"/>
        <v>0</v>
      </c>
      <c r="U132" s="112">
        <f t="shared" si="58"/>
        <v>0</v>
      </c>
      <c r="V132" s="112">
        <f t="shared" si="58"/>
        <v>0</v>
      </c>
      <c r="W132" s="112">
        <f t="shared" si="58"/>
        <v>0</v>
      </c>
      <c r="X132" s="112">
        <f t="shared" si="58"/>
        <v>0</v>
      </c>
      <c r="Y132" s="112">
        <f t="shared" si="58"/>
        <v>0</v>
      </c>
      <c r="Z132" s="112">
        <f t="shared" si="58"/>
        <v>0</v>
      </c>
      <c r="AA132" s="112">
        <f t="shared" si="58"/>
        <v>0</v>
      </c>
      <c r="AB132" s="112">
        <f t="shared" si="58"/>
        <v>0</v>
      </c>
      <c r="AC132" s="112">
        <f t="shared" si="58"/>
        <v>0</v>
      </c>
      <c r="AD132" s="112">
        <f t="shared" si="58"/>
        <v>0</v>
      </c>
      <c r="AE132" s="112">
        <f t="shared" si="58"/>
        <v>0</v>
      </c>
      <c r="AF132" s="112">
        <f t="shared" si="58"/>
        <v>0</v>
      </c>
      <c r="AG132" s="112">
        <f t="shared" si="58"/>
        <v>0</v>
      </c>
      <c r="AH132" s="112">
        <f t="shared" si="58"/>
        <v>0</v>
      </c>
      <c r="AI132" s="112">
        <f t="shared" si="58"/>
        <v>0</v>
      </c>
      <c r="AJ132" s="112">
        <f t="shared" si="58"/>
        <v>0</v>
      </c>
      <c r="AK132" s="112">
        <f>SUM(AK133:AK137)</f>
        <v>0</v>
      </c>
      <c r="AL132" s="112">
        <f>SUM(AL133:AL137)</f>
        <v>0</v>
      </c>
      <c r="AM132" s="112">
        <f>SUM(AM133:AM137)</f>
        <v>0</v>
      </c>
      <c r="AN132" s="112">
        <f>SUM(AN133:AN137)</f>
        <v>0</v>
      </c>
      <c r="AO132" s="112">
        <f t="shared" si="48"/>
        <v>4385995185</v>
      </c>
      <c r="AP132" s="112">
        <f t="shared" si="49"/>
        <v>526659847</v>
      </c>
      <c r="AQ132" s="112">
        <f t="shared" si="50"/>
        <v>274118503</v>
      </c>
      <c r="AR132" s="112">
        <f t="shared" si="51"/>
        <v>273943176</v>
      </c>
      <c r="AS132" s="102"/>
    </row>
    <row r="133" spans="1:45" thickTop="1" thickBot="1">
      <c r="A133" s="98"/>
      <c r="B133" s="98"/>
      <c r="C133" s="123"/>
      <c r="D133" s="123"/>
      <c r="E133" s="99"/>
      <c r="F133" s="99"/>
      <c r="G133" s="99"/>
      <c r="H133" s="100" t="s">
        <v>761</v>
      </c>
      <c r="I133" s="306">
        <v>520314509</v>
      </c>
      <c r="J133" s="306">
        <v>125239700</v>
      </c>
      <c r="K133" s="306">
        <v>64851503</v>
      </c>
      <c r="L133" s="306">
        <v>64807006</v>
      </c>
      <c r="M133" s="101">
        <v>0</v>
      </c>
      <c r="N133" s="101">
        <v>0</v>
      </c>
      <c r="O133" s="101">
        <v>0</v>
      </c>
      <c r="P133" s="101">
        <v>0</v>
      </c>
      <c r="Q133" s="101">
        <v>0</v>
      </c>
      <c r="R133" s="101">
        <v>0</v>
      </c>
      <c r="S133" s="101">
        <v>0</v>
      </c>
      <c r="T133" s="101">
        <v>0</v>
      </c>
      <c r="U133" s="101">
        <v>0</v>
      </c>
      <c r="V133" s="101">
        <v>0</v>
      </c>
      <c r="W133" s="101">
        <v>0</v>
      </c>
      <c r="X133" s="101">
        <v>0</v>
      </c>
      <c r="Y133" s="101">
        <v>0</v>
      </c>
      <c r="Z133" s="101">
        <v>0</v>
      </c>
      <c r="AA133" s="101">
        <v>0</v>
      </c>
      <c r="AB133" s="101">
        <v>0</v>
      </c>
      <c r="AC133" s="101">
        <v>0</v>
      </c>
      <c r="AD133" s="101">
        <v>0</v>
      </c>
      <c r="AE133" s="101">
        <v>0</v>
      </c>
      <c r="AF133" s="101">
        <v>0</v>
      </c>
      <c r="AG133" s="101">
        <v>0</v>
      </c>
      <c r="AH133" s="101">
        <v>0</v>
      </c>
      <c r="AI133" s="101">
        <v>0</v>
      </c>
      <c r="AJ133" s="101">
        <v>0</v>
      </c>
      <c r="AK133" s="101">
        <v>0</v>
      </c>
      <c r="AL133" s="101">
        <v>0</v>
      </c>
      <c r="AM133" s="101">
        <v>0</v>
      </c>
      <c r="AN133" s="101">
        <v>0</v>
      </c>
      <c r="AO133" s="101">
        <f t="shared" si="48"/>
        <v>520314509</v>
      </c>
      <c r="AP133" s="101">
        <f t="shared" si="49"/>
        <v>125239700</v>
      </c>
      <c r="AQ133" s="101">
        <f t="shared" si="50"/>
        <v>64851503</v>
      </c>
      <c r="AR133" s="101">
        <f t="shared" si="51"/>
        <v>64807006</v>
      </c>
      <c r="AS133" s="102"/>
    </row>
    <row r="134" spans="1:45" ht="29" thickTop="1" thickBot="1">
      <c r="A134" s="313"/>
      <c r="B134" s="313"/>
      <c r="C134" s="316"/>
      <c r="D134" s="316"/>
      <c r="E134" s="315"/>
      <c r="F134" s="315"/>
      <c r="G134" s="99"/>
      <c r="H134" s="100" t="s">
        <v>762</v>
      </c>
      <c r="I134" s="317">
        <v>570642154</v>
      </c>
      <c r="J134" s="317">
        <v>401420147</v>
      </c>
      <c r="K134" s="317">
        <v>209267000</v>
      </c>
      <c r="L134" s="317">
        <v>209136170</v>
      </c>
      <c r="M134" s="103">
        <v>0</v>
      </c>
      <c r="N134" s="103">
        <v>0</v>
      </c>
      <c r="O134" s="103">
        <v>0</v>
      </c>
      <c r="P134" s="103">
        <v>0</v>
      </c>
      <c r="Q134" s="103">
        <v>0</v>
      </c>
      <c r="R134" s="103">
        <v>0</v>
      </c>
      <c r="S134" s="103">
        <v>0</v>
      </c>
      <c r="T134" s="103">
        <v>0</v>
      </c>
      <c r="U134" s="103">
        <v>0</v>
      </c>
      <c r="V134" s="103">
        <v>0</v>
      </c>
      <c r="W134" s="103">
        <v>0</v>
      </c>
      <c r="X134" s="103">
        <v>0</v>
      </c>
      <c r="Y134" s="103">
        <v>0</v>
      </c>
      <c r="Z134" s="103">
        <v>0</v>
      </c>
      <c r="AA134" s="103">
        <v>0</v>
      </c>
      <c r="AB134" s="103">
        <v>0</v>
      </c>
      <c r="AC134" s="103">
        <v>0</v>
      </c>
      <c r="AD134" s="103">
        <v>0</v>
      </c>
      <c r="AE134" s="103">
        <v>0</v>
      </c>
      <c r="AF134" s="103">
        <v>0</v>
      </c>
      <c r="AG134" s="103">
        <v>0</v>
      </c>
      <c r="AH134" s="103">
        <v>0</v>
      </c>
      <c r="AI134" s="103">
        <v>0</v>
      </c>
      <c r="AJ134" s="103">
        <v>0</v>
      </c>
      <c r="AK134" s="103">
        <v>0</v>
      </c>
      <c r="AL134" s="103">
        <v>0</v>
      </c>
      <c r="AM134" s="103">
        <v>0</v>
      </c>
      <c r="AN134" s="103">
        <v>0</v>
      </c>
      <c r="AO134" s="103">
        <f t="shared" si="48"/>
        <v>570642154</v>
      </c>
      <c r="AP134" s="103">
        <f t="shared" si="49"/>
        <v>401420147</v>
      </c>
      <c r="AQ134" s="103">
        <f t="shared" si="50"/>
        <v>209267000</v>
      </c>
      <c r="AR134" s="103">
        <f t="shared" si="51"/>
        <v>209136170</v>
      </c>
      <c r="AS134" s="102"/>
    </row>
    <row r="135" spans="1:45" ht="29" thickTop="1" thickBot="1">
      <c r="A135" s="98"/>
      <c r="B135" s="98"/>
      <c r="C135" s="123"/>
      <c r="D135" s="123"/>
      <c r="E135" s="99"/>
      <c r="F135" s="99"/>
      <c r="G135" s="99"/>
      <c r="H135" s="100" t="s">
        <v>763</v>
      </c>
      <c r="I135" s="306">
        <v>260000000</v>
      </c>
      <c r="J135" s="306"/>
      <c r="K135" s="306"/>
      <c r="L135" s="306"/>
      <c r="M135" s="101">
        <v>0</v>
      </c>
      <c r="N135" s="101">
        <v>0</v>
      </c>
      <c r="O135" s="101">
        <v>0</v>
      </c>
      <c r="P135" s="101">
        <v>0</v>
      </c>
      <c r="Q135" s="101">
        <v>0</v>
      </c>
      <c r="R135" s="101">
        <v>0</v>
      </c>
      <c r="S135" s="101">
        <v>0</v>
      </c>
      <c r="T135" s="101">
        <v>0</v>
      </c>
      <c r="U135" s="101">
        <v>0</v>
      </c>
      <c r="V135" s="101">
        <v>0</v>
      </c>
      <c r="W135" s="101">
        <v>0</v>
      </c>
      <c r="X135" s="101">
        <v>0</v>
      </c>
      <c r="Y135" s="101">
        <v>0</v>
      </c>
      <c r="Z135" s="101">
        <v>0</v>
      </c>
      <c r="AA135" s="101">
        <v>0</v>
      </c>
      <c r="AB135" s="101">
        <v>0</v>
      </c>
      <c r="AC135" s="101">
        <v>0</v>
      </c>
      <c r="AD135" s="101">
        <v>0</v>
      </c>
      <c r="AE135" s="101">
        <v>0</v>
      </c>
      <c r="AF135" s="101">
        <v>0</v>
      </c>
      <c r="AG135" s="101">
        <v>0</v>
      </c>
      <c r="AH135" s="101">
        <v>0</v>
      </c>
      <c r="AI135" s="101">
        <v>0</v>
      </c>
      <c r="AJ135" s="101">
        <v>0</v>
      </c>
      <c r="AK135" s="101">
        <v>0</v>
      </c>
      <c r="AL135" s="101">
        <v>0</v>
      </c>
      <c r="AM135" s="101">
        <v>0</v>
      </c>
      <c r="AN135" s="101">
        <v>0</v>
      </c>
      <c r="AO135" s="101">
        <f t="shared" si="48"/>
        <v>260000000</v>
      </c>
      <c r="AP135" s="101">
        <f t="shared" si="49"/>
        <v>0</v>
      </c>
      <c r="AQ135" s="101">
        <f t="shared" si="50"/>
        <v>0</v>
      </c>
      <c r="AR135" s="101">
        <f t="shared" si="51"/>
        <v>0</v>
      </c>
      <c r="AS135" s="102"/>
    </row>
    <row r="136" spans="1:45" thickTop="1" thickBot="1">
      <c r="A136" s="98"/>
      <c r="B136" s="98"/>
      <c r="C136" s="123"/>
      <c r="D136" s="123"/>
      <c r="E136" s="99"/>
      <c r="F136" s="99"/>
      <c r="G136" s="99"/>
      <c r="H136" s="100" t="s">
        <v>764</v>
      </c>
      <c r="I136" s="306">
        <v>3035038522</v>
      </c>
      <c r="J136" s="306"/>
      <c r="K136" s="306"/>
      <c r="L136" s="306"/>
      <c r="M136" s="101">
        <v>0</v>
      </c>
      <c r="N136" s="101">
        <v>0</v>
      </c>
      <c r="O136" s="101">
        <v>0</v>
      </c>
      <c r="P136" s="101">
        <v>0</v>
      </c>
      <c r="Q136" s="101">
        <v>0</v>
      </c>
      <c r="R136" s="101">
        <v>0</v>
      </c>
      <c r="S136" s="101">
        <v>0</v>
      </c>
      <c r="T136" s="101">
        <v>0</v>
      </c>
      <c r="U136" s="101">
        <v>0</v>
      </c>
      <c r="V136" s="101">
        <v>0</v>
      </c>
      <c r="W136" s="101">
        <v>0</v>
      </c>
      <c r="X136" s="101">
        <v>0</v>
      </c>
      <c r="Y136" s="101">
        <v>0</v>
      </c>
      <c r="Z136" s="101">
        <v>0</v>
      </c>
      <c r="AA136" s="101">
        <v>0</v>
      </c>
      <c r="AB136" s="101">
        <v>0</v>
      </c>
      <c r="AC136" s="101">
        <v>0</v>
      </c>
      <c r="AD136" s="101">
        <v>0</v>
      </c>
      <c r="AE136" s="101">
        <v>0</v>
      </c>
      <c r="AF136" s="101">
        <v>0</v>
      </c>
      <c r="AG136" s="101">
        <v>0</v>
      </c>
      <c r="AH136" s="101">
        <v>0</v>
      </c>
      <c r="AI136" s="101">
        <v>0</v>
      </c>
      <c r="AJ136" s="101">
        <v>0</v>
      </c>
      <c r="AK136" s="101">
        <v>0</v>
      </c>
      <c r="AL136" s="101">
        <v>0</v>
      </c>
      <c r="AM136" s="101">
        <v>0</v>
      </c>
      <c r="AN136" s="101">
        <v>0</v>
      </c>
      <c r="AO136" s="101">
        <f t="shared" si="48"/>
        <v>3035038522</v>
      </c>
      <c r="AP136" s="101">
        <f t="shared" si="49"/>
        <v>0</v>
      </c>
      <c r="AQ136" s="101">
        <f t="shared" si="50"/>
        <v>0</v>
      </c>
      <c r="AR136" s="101">
        <f t="shared" si="51"/>
        <v>0</v>
      </c>
      <c r="AS136" s="102"/>
    </row>
    <row r="137" spans="1:45" thickTop="1" thickBot="1">
      <c r="A137" s="98"/>
      <c r="B137" s="98"/>
      <c r="C137" s="123"/>
      <c r="D137" s="123"/>
      <c r="E137" s="99"/>
      <c r="F137" s="99"/>
      <c r="G137" s="99"/>
      <c r="H137" s="100" t="s">
        <v>765</v>
      </c>
      <c r="I137" s="101">
        <v>0</v>
      </c>
      <c r="J137" s="101">
        <v>0</v>
      </c>
      <c r="K137" s="101">
        <v>0</v>
      </c>
      <c r="L137" s="101">
        <v>0</v>
      </c>
      <c r="M137" s="101">
        <v>0</v>
      </c>
      <c r="N137" s="101">
        <v>0</v>
      </c>
      <c r="O137" s="101">
        <v>0</v>
      </c>
      <c r="P137" s="101">
        <v>0</v>
      </c>
      <c r="Q137" s="101">
        <v>0</v>
      </c>
      <c r="R137" s="101">
        <v>0</v>
      </c>
      <c r="S137" s="101">
        <v>0</v>
      </c>
      <c r="T137" s="101">
        <v>0</v>
      </c>
      <c r="U137" s="101">
        <v>0</v>
      </c>
      <c r="V137" s="101">
        <v>0</v>
      </c>
      <c r="W137" s="101">
        <v>0</v>
      </c>
      <c r="X137" s="101">
        <v>0</v>
      </c>
      <c r="Y137" s="101">
        <v>0</v>
      </c>
      <c r="Z137" s="101">
        <v>0</v>
      </c>
      <c r="AA137" s="101">
        <v>0</v>
      </c>
      <c r="AB137" s="101">
        <v>0</v>
      </c>
      <c r="AC137" s="101">
        <v>0</v>
      </c>
      <c r="AD137" s="101">
        <v>0</v>
      </c>
      <c r="AE137" s="101">
        <v>0</v>
      </c>
      <c r="AF137" s="101">
        <v>0</v>
      </c>
      <c r="AG137" s="101">
        <v>0</v>
      </c>
      <c r="AH137" s="101">
        <v>0</v>
      </c>
      <c r="AI137" s="101">
        <v>0</v>
      </c>
      <c r="AJ137" s="101">
        <v>0</v>
      </c>
      <c r="AK137" s="101">
        <v>0</v>
      </c>
      <c r="AL137" s="101">
        <v>0</v>
      </c>
      <c r="AM137" s="101">
        <v>0</v>
      </c>
      <c r="AN137" s="101">
        <v>0</v>
      </c>
      <c r="AO137" s="101">
        <f t="shared" si="48"/>
        <v>0</v>
      </c>
      <c r="AP137" s="101">
        <f t="shared" si="49"/>
        <v>0</v>
      </c>
      <c r="AQ137" s="101">
        <f t="shared" si="50"/>
        <v>0</v>
      </c>
      <c r="AR137" s="101">
        <f t="shared" si="51"/>
        <v>0</v>
      </c>
      <c r="AS137" s="102"/>
    </row>
    <row r="138" spans="1:45" thickTop="1" thickBot="1">
      <c r="A138" s="125"/>
      <c r="B138" s="125"/>
      <c r="C138" s="125"/>
      <c r="D138" s="125"/>
      <c r="E138" s="125"/>
      <c r="F138" s="125"/>
      <c r="G138" s="95"/>
      <c r="H138" s="114" t="s">
        <v>766</v>
      </c>
      <c r="I138" s="126">
        <f>+I139</f>
        <v>782706634</v>
      </c>
      <c r="J138" s="126">
        <f t="shared" ref="J138:AN138" si="59">+J139</f>
        <v>119314776</v>
      </c>
      <c r="K138" s="126">
        <f t="shared" si="59"/>
        <v>47305001</v>
      </c>
      <c r="L138" s="126">
        <f t="shared" si="59"/>
        <v>47300741</v>
      </c>
      <c r="M138" s="126">
        <f t="shared" si="59"/>
        <v>0</v>
      </c>
      <c r="N138" s="126">
        <f t="shared" si="59"/>
        <v>0</v>
      </c>
      <c r="O138" s="126">
        <f t="shared" si="59"/>
        <v>0</v>
      </c>
      <c r="P138" s="126">
        <f t="shared" si="59"/>
        <v>0</v>
      </c>
      <c r="Q138" s="126">
        <f t="shared" si="59"/>
        <v>0</v>
      </c>
      <c r="R138" s="126">
        <f t="shared" si="59"/>
        <v>0</v>
      </c>
      <c r="S138" s="126">
        <f t="shared" si="59"/>
        <v>0</v>
      </c>
      <c r="T138" s="126">
        <f t="shared" si="59"/>
        <v>0</v>
      </c>
      <c r="U138" s="126">
        <f t="shared" si="59"/>
        <v>0</v>
      </c>
      <c r="V138" s="126">
        <f t="shared" si="59"/>
        <v>0</v>
      </c>
      <c r="W138" s="126">
        <f t="shared" si="59"/>
        <v>0</v>
      </c>
      <c r="X138" s="126">
        <f t="shared" si="59"/>
        <v>0</v>
      </c>
      <c r="Y138" s="126">
        <f t="shared" si="59"/>
        <v>0</v>
      </c>
      <c r="Z138" s="126">
        <f t="shared" si="59"/>
        <v>0</v>
      </c>
      <c r="AA138" s="126">
        <f t="shared" si="59"/>
        <v>0</v>
      </c>
      <c r="AB138" s="126">
        <f t="shared" si="59"/>
        <v>0</v>
      </c>
      <c r="AC138" s="126">
        <f t="shared" si="59"/>
        <v>0</v>
      </c>
      <c r="AD138" s="126">
        <f t="shared" si="59"/>
        <v>0</v>
      </c>
      <c r="AE138" s="126">
        <f t="shared" si="59"/>
        <v>0</v>
      </c>
      <c r="AF138" s="126">
        <f t="shared" si="59"/>
        <v>0</v>
      </c>
      <c r="AG138" s="126">
        <f t="shared" si="59"/>
        <v>0</v>
      </c>
      <c r="AH138" s="126">
        <f t="shared" si="59"/>
        <v>0</v>
      </c>
      <c r="AI138" s="126">
        <f t="shared" si="59"/>
        <v>0</v>
      </c>
      <c r="AJ138" s="126">
        <f t="shared" si="59"/>
        <v>0</v>
      </c>
      <c r="AK138" s="126">
        <f t="shared" si="59"/>
        <v>0</v>
      </c>
      <c r="AL138" s="126">
        <f t="shared" si="59"/>
        <v>0</v>
      </c>
      <c r="AM138" s="126">
        <f t="shared" si="59"/>
        <v>0</v>
      </c>
      <c r="AN138" s="126">
        <f t="shared" si="59"/>
        <v>0</v>
      </c>
      <c r="AO138" s="126">
        <f t="shared" si="48"/>
        <v>782706634</v>
      </c>
      <c r="AP138" s="126">
        <f t="shared" si="49"/>
        <v>119314776</v>
      </c>
      <c r="AQ138" s="126">
        <f t="shared" si="50"/>
        <v>47305001</v>
      </c>
      <c r="AR138" s="126">
        <f t="shared" si="51"/>
        <v>47300741</v>
      </c>
      <c r="AS138" s="102"/>
    </row>
    <row r="139" spans="1:45" ht="29" thickTop="1" thickBot="1">
      <c r="A139" s="125"/>
      <c r="B139" s="125"/>
      <c r="C139" s="125"/>
      <c r="D139" s="125"/>
      <c r="E139" s="110"/>
      <c r="F139" s="110"/>
      <c r="G139" s="110"/>
      <c r="H139" s="111" t="s">
        <v>812</v>
      </c>
      <c r="I139" s="112">
        <f>SUM(I140:I141)</f>
        <v>782706634</v>
      </c>
      <c r="J139" s="112">
        <f t="shared" ref="J139:AN139" si="60">SUM(J140:J141)</f>
        <v>119314776</v>
      </c>
      <c r="K139" s="112">
        <f t="shared" si="60"/>
        <v>47305001</v>
      </c>
      <c r="L139" s="112">
        <f t="shared" si="60"/>
        <v>47300741</v>
      </c>
      <c r="M139" s="112">
        <f t="shared" si="60"/>
        <v>0</v>
      </c>
      <c r="N139" s="112">
        <f t="shared" si="60"/>
        <v>0</v>
      </c>
      <c r="O139" s="112">
        <f t="shared" si="60"/>
        <v>0</v>
      </c>
      <c r="P139" s="112">
        <f t="shared" si="60"/>
        <v>0</v>
      </c>
      <c r="Q139" s="112">
        <f t="shared" si="60"/>
        <v>0</v>
      </c>
      <c r="R139" s="112">
        <f t="shared" si="60"/>
        <v>0</v>
      </c>
      <c r="S139" s="112">
        <f t="shared" si="60"/>
        <v>0</v>
      </c>
      <c r="T139" s="112">
        <f t="shared" si="60"/>
        <v>0</v>
      </c>
      <c r="U139" s="112">
        <f t="shared" si="60"/>
        <v>0</v>
      </c>
      <c r="V139" s="112">
        <f t="shared" si="60"/>
        <v>0</v>
      </c>
      <c r="W139" s="112">
        <f t="shared" si="60"/>
        <v>0</v>
      </c>
      <c r="X139" s="112">
        <f t="shared" si="60"/>
        <v>0</v>
      </c>
      <c r="Y139" s="112">
        <f t="shared" si="60"/>
        <v>0</v>
      </c>
      <c r="Z139" s="112">
        <f t="shared" si="60"/>
        <v>0</v>
      </c>
      <c r="AA139" s="112">
        <f t="shared" si="60"/>
        <v>0</v>
      </c>
      <c r="AB139" s="112">
        <f t="shared" si="60"/>
        <v>0</v>
      </c>
      <c r="AC139" s="112">
        <f t="shared" si="60"/>
        <v>0</v>
      </c>
      <c r="AD139" s="112">
        <f t="shared" si="60"/>
        <v>0</v>
      </c>
      <c r="AE139" s="112">
        <f t="shared" si="60"/>
        <v>0</v>
      </c>
      <c r="AF139" s="112">
        <f t="shared" si="60"/>
        <v>0</v>
      </c>
      <c r="AG139" s="112">
        <f t="shared" si="60"/>
        <v>0</v>
      </c>
      <c r="AH139" s="112">
        <f t="shared" si="60"/>
        <v>0</v>
      </c>
      <c r="AI139" s="112">
        <f t="shared" si="60"/>
        <v>0</v>
      </c>
      <c r="AJ139" s="112">
        <f t="shared" si="60"/>
        <v>0</v>
      </c>
      <c r="AK139" s="112">
        <f t="shared" si="60"/>
        <v>0</v>
      </c>
      <c r="AL139" s="112">
        <f t="shared" si="60"/>
        <v>0</v>
      </c>
      <c r="AM139" s="112">
        <f t="shared" si="60"/>
        <v>0</v>
      </c>
      <c r="AN139" s="112">
        <f t="shared" si="60"/>
        <v>0</v>
      </c>
      <c r="AO139" s="112">
        <f t="shared" si="48"/>
        <v>782706634</v>
      </c>
      <c r="AP139" s="112">
        <f t="shared" si="49"/>
        <v>119314776</v>
      </c>
      <c r="AQ139" s="112">
        <f t="shared" si="50"/>
        <v>47305001</v>
      </c>
      <c r="AR139" s="112">
        <f t="shared" si="51"/>
        <v>47300741</v>
      </c>
      <c r="AS139" s="102"/>
    </row>
    <row r="140" spans="1:45" ht="29" thickTop="1" thickBot="1">
      <c r="A140" s="98"/>
      <c r="B140" s="98"/>
      <c r="C140" s="123"/>
      <c r="D140" s="123"/>
      <c r="E140" s="99"/>
      <c r="F140" s="99"/>
      <c r="G140" s="99"/>
      <c r="H140" s="100" t="s">
        <v>767</v>
      </c>
      <c r="I140" s="306">
        <v>28202360</v>
      </c>
      <c r="J140" s="306">
        <v>28202360</v>
      </c>
      <c r="K140" s="306"/>
      <c r="L140" s="306"/>
      <c r="M140" s="101">
        <v>0</v>
      </c>
      <c r="N140" s="101">
        <v>0</v>
      </c>
      <c r="O140" s="101">
        <v>0</v>
      </c>
      <c r="P140" s="101">
        <v>0</v>
      </c>
      <c r="Q140" s="101">
        <v>0</v>
      </c>
      <c r="R140" s="101">
        <v>0</v>
      </c>
      <c r="S140" s="101">
        <v>0</v>
      </c>
      <c r="T140" s="101">
        <v>0</v>
      </c>
      <c r="U140" s="101">
        <v>0</v>
      </c>
      <c r="V140" s="101">
        <v>0</v>
      </c>
      <c r="W140" s="101">
        <v>0</v>
      </c>
      <c r="X140" s="101">
        <v>0</v>
      </c>
      <c r="Y140" s="101">
        <v>0</v>
      </c>
      <c r="Z140" s="101">
        <v>0</v>
      </c>
      <c r="AA140" s="101">
        <v>0</v>
      </c>
      <c r="AB140" s="101">
        <v>0</v>
      </c>
      <c r="AC140" s="101">
        <v>0</v>
      </c>
      <c r="AD140" s="101">
        <v>0</v>
      </c>
      <c r="AE140" s="101">
        <v>0</v>
      </c>
      <c r="AF140" s="101">
        <v>0</v>
      </c>
      <c r="AG140" s="101">
        <v>0</v>
      </c>
      <c r="AH140" s="101">
        <v>0</v>
      </c>
      <c r="AI140" s="101">
        <v>0</v>
      </c>
      <c r="AJ140" s="101">
        <v>0</v>
      </c>
      <c r="AK140" s="101">
        <v>0</v>
      </c>
      <c r="AL140" s="101">
        <v>0</v>
      </c>
      <c r="AM140" s="101">
        <v>0</v>
      </c>
      <c r="AN140" s="101">
        <v>0</v>
      </c>
      <c r="AO140" s="101">
        <f t="shared" si="48"/>
        <v>28202360</v>
      </c>
      <c r="AP140" s="101">
        <f t="shared" si="49"/>
        <v>28202360</v>
      </c>
      <c r="AQ140" s="101">
        <f t="shared" si="50"/>
        <v>0</v>
      </c>
      <c r="AR140" s="101">
        <f t="shared" si="51"/>
        <v>0</v>
      </c>
      <c r="AS140" s="102"/>
    </row>
    <row r="141" spans="1:45" ht="29" thickTop="1" thickBot="1">
      <c r="A141" s="98"/>
      <c r="B141" s="98"/>
      <c r="C141" s="123"/>
      <c r="D141" s="123"/>
      <c r="E141" s="99"/>
      <c r="F141" s="99"/>
      <c r="G141" s="99"/>
      <c r="H141" s="100" t="s">
        <v>768</v>
      </c>
      <c r="I141" s="306">
        <v>754504274</v>
      </c>
      <c r="J141" s="306">
        <v>91112416</v>
      </c>
      <c r="K141" s="306">
        <v>47305001</v>
      </c>
      <c r="L141" s="306">
        <v>47300741</v>
      </c>
      <c r="M141" s="101">
        <v>0</v>
      </c>
      <c r="N141" s="101">
        <v>0</v>
      </c>
      <c r="O141" s="101">
        <v>0</v>
      </c>
      <c r="P141" s="101">
        <v>0</v>
      </c>
      <c r="Q141" s="101">
        <v>0</v>
      </c>
      <c r="R141" s="101">
        <v>0</v>
      </c>
      <c r="S141" s="101">
        <v>0</v>
      </c>
      <c r="T141" s="101">
        <v>0</v>
      </c>
      <c r="U141" s="101">
        <v>0</v>
      </c>
      <c r="V141" s="101">
        <v>0</v>
      </c>
      <c r="W141" s="101">
        <v>0</v>
      </c>
      <c r="X141" s="101">
        <v>0</v>
      </c>
      <c r="Y141" s="101">
        <v>0</v>
      </c>
      <c r="Z141" s="101">
        <v>0</v>
      </c>
      <c r="AA141" s="101">
        <v>0</v>
      </c>
      <c r="AB141" s="101">
        <v>0</v>
      </c>
      <c r="AC141" s="101">
        <v>0</v>
      </c>
      <c r="AD141" s="101">
        <v>0</v>
      </c>
      <c r="AE141" s="101">
        <v>0</v>
      </c>
      <c r="AF141" s="101">
        <v>0</v>
      </c>
      <c r="AG141" s="101">
        <v>0</v>
      </c>
      <c r="AH141" s="101">
        <v>0</v>
      </c>
      <c r="AI141" s="101">
        <v>0</v>
      </c>
      <c r="AJ141" s="101">
        <v>0</v>
      </c>
      <c r="AK141" s="101">
        <v>0</v>
      </c>
      <c r="AL141" s="101">
        <v>0</v>
      </c>
      <c r="AM141" s="101">
        <v>0</v>
      </c>
      <c r="AN141" s="101">
        <v>0</v>
      </c>
      <c r="AO141" s="101">
        <f t="shared" si="48"/>
        <v>754504274</v>
      </c>
      <c r="AP141" s="101">
        <f t="shared" si="49"/>
        <v>91112416</v>
      </c>
      <c r="AQ141" s="101">
        <f t="shared" si="50"/>
        <v>47305001</v>
      </c>
      <c r="AR141" s="101">
        <f t="shared" si="51"/>
        <v>47300741</v>
      </c>
      <c r="AS141" s="102"/>
    </row>
    <row r="142" spans="1:45" thickTop="1" thickBot="1">
      <c r="A142" s="104"/>
      <c r="B142" s="105"/>
      <c r="C142" s="105"/>
      <c r="D142" s="106"/>
      <c r="E142" s="107"/>
      <c r="F142" s="107"/>
      <c r="G142" s="107"/>
      <c r="H142" s="113" t="s">
        <v>769</v>
      </c>
      <c r="I142" s="109">
        <f>+I143</f>
        <v>2539158383</v>
      </c>
      <c r="J142" s="109">
        <f t="shared" ref="J142:AN143" si="61">+J143</f>
        <v>1782224348</v>
      </c>
      <c r="K142" s="109">
        <f t="shared" si="61"/>
        <v>121374928</v>
      </c>
      <c r="L142" s="109">
        <f t="shared" si="61"/>
        <v>121253009</v>
      </c>
      <c r="M142" s="109">
        <f t="shared" si="61"/>
        <v>0</v>
      </c>
      <c r="N142" s="109">
        <f t="shared" si="61"/>
        <v>0</v>
      </c>
      <c r="O142" s="109">
        <f t="shared" si="61"/>
        <v>0</v>
      </c>
      <c r="P142" s="109">
        <f t="shared" si="61"/>
        <v>0</v>
      </c>
      <c r="Q142" s="109">
        <f t="shared" si="61"/>
        <v>0</v>
      </c>
      <c r="R142" s="109">
        <f t="shared" si="61"/>
        <v>0</v>
      </c>
      <c r="S142" s="109">
        <f t="shared" si="61"/>
        <v>0</v>
      </c>
      <c r="T142" s="109">
        <f t="shared" si="61"/>
        <v>0</v>
      </c>
      <c r="U142" s="109">
        <f t="shared" si="61"/>
        <v>0</v>
      </c>
      <c r="V142" s="109">
        <f t="shared" si="61"/>
        <v>0</v>
      </c>
      <c r="W142" s="109">
        <f t="shared" si="61"/>
        <v>0</v>
      </c>
      <c r="X142" s="109">
        <f t="shared" si="61"/>
        <v>0</v>
      </c>
      <c r="Y142" s="109">
        <f t="shared" si="61"/>
        <v>0</v>
      </c>
      <c r="Z142" s="109">
        <f t="shared" si="61"/>
        <v>0</v>
      </c>
      <c r="AA142" s="109">
        <f t="shared" si="61"/>
        <v>0</v>
      </c>
      <c r="AB142" s="109">
        <f t="shared" si="61"/>
        <v>0</v>
      </c>
      <c r="AC142" s="109">
        <f t="shared" si="61"/>
        <v>3610822007</v>
      </c>
      <c r="AD142" s="109">
        <f t="shared" si="61"/>
        <v>3610822007</v>
      </c>
      <c r="AE142" s="109">
        <f t="shared" si="61"/>
        <v>1728019150</v>
      </c>
      <c r="AF142" s="109">
        <f t="shared" si="61"/>
        <v>1728019150</v>
      </c>
      <c r="AG142" s="109">
        <f t="shared" si="61"/>
        <v>0</v>
      </c>
      <c r="AH142" s="109">
        <f t="shared" si="61"/>
        <v>0</v>
      </c>
      <c r="AI142" s="109">
        <f t="shared" si="61"/>
        <v>0</v>
      </c>
      <c r="AJ142" s="109">
        <f t="shared" si="61"/>
        <v>0</v>
      </c>
      <c r="AK142" s="109">
        <f t="shared" si="61"/>
        <v>0</v>
      </c>
      <c r="AL142" s="109">
        <f t="shared" si="61"/>
        <v>0</v>
      </c>
      <c r="AM142" s="109">
        <f t="shared" si="61"/>
        <v>0</v>
      </c>
      <c r="AN142" s="109">
        <f t="shared" si="61"/>
        <v>0</v>
      </c>
      <c r="AO142" s="109">
        <f t="shared" si="48"/>
        <v>6149980390</v>
      </c>
      <c r="AP142" s="109">
        <f t="shared" si="49"/>
        <v>5393046355</v>
      </c>
      <c r="AQ142" s="109">
        <f t="shared" si="50"/>
        <v>1849394078</v>
      </c>
      <c r="AR142" s="109">
        <f t="shared" si="51"/>
        <v>1849272159</v>
      </c>
      <c r="AS142" s="102"/>
    </row>
    <row r="143" spans="1:45" thickTop="1" thickBot="1">
      <c r="A143" s="110"/>
      <c r="B143" s="110"/>
      <c r="C143" s="110"/>
      <c r="D143" s="110"/>
      <c r="E143" s="110"/>
      <c r="F143" s="110"/>
      <c r="G143" s="110"/>
      <c r="H143" s="114" t="s">
        <v>770</v>
      </c>
      <c r="I143" s="112">
        <f>+I144</f>
        <v>2539158383</v>
      </c>
      <c r="J143" s="112">
        <f t="shared" si="61"/>
        <v>1782224348</v>
      </c>
      <c r="K143" s="112">
        <f t="shared" si="61"/>
        <v>121374928</v>
      </c>
      <c r="L143" s="112">
        <f t="shared" si="61"/>
        <v>121253009</v>
      </c>
      <c r="M143" s="112">
        <f t="shared" si="61"/>
        <v>0</v>
      </c>
      <c r="N143" s="112">
        <f t="shared" si="61"/>
        <v>0</v>
      </c>
      <c r="O143" s="112">
        <f t="shared" si="61"/>
        <v>0</v>
      </c>
      <c r="P143" s="112">
        <f t="shared" si="61"/>
        <v>0</v>
      </c>
      <c r="Q143" s="112">
        <f t="shared" si="61"/>
        <v>0</v>
      </c>
      <c r="R143" s="112">
        <f t="shared" si="61"/>
        <v>0</v>
      </c>
      <c r="S143" s="112">
        <f t="shared" si="61"/>
        <v>0</v>
      </c>
      <c r="T143" s="112">
        <f t="shared" si="61"/>
        <v>0</v>
      </c>
      <c r="U143" s="112">
        <f t="shared" si="61"/>
        <v>0</v>
      </c>
      <c r="V143" s="112">
        <f t="shared" si="61"/>
        <v>0</v>
      </c>
      <c r="W143" s="112">
        <f t="shared" si="61"/>
        <v>0</v>
      </c>
      <c r="X143" s="112">
        <f t="shared" si="61"/>
        <v>0</v>
      </c>
      <c r="Y143" s="112">
        <f t="shared" si="61"/>
        <v>0</v>
      </c>
      <c r="Z143" s="112">
        <f t="shared" si="61"/>
        <v>0</v>
      </c>
      <c r="AA143" s="112">
        <f t="shared" si="61"/>
        <v>0</v>
      </c>
      <c r="AB143" s="112">
        <f t="shared" si="61"/>
        <v>0</v>
      </c>
      <c r="AC143" s="112">
        <f t="shared" si="61"/>
        <v>3610822007</v>
      </c>
      <c r="AD143" s="112">
        <f t="shared" si="61"/>
        <v>3610822007</v>
      </c>
      <c r="AE143" s="112">
        <f t="shared" si="61"/>
        <v>1728019150</v>
      </c>
      <c r="AF143" s="112">
        <f t="shared" si="61"/>
        <v>1728019150</v>
      </c>
      <c r="AG143" s="112">
        <f t="shared" si="61"/>
        <v>0</v>
      </c>
      <c r="AH143" s="112">
        <f t="shared" si="61"/>
        <v>0</v>
      </c>
      <c r="AI143" s="112">
        <f t="shared" si="61"/>
        <v>0</v>
      </c>
      <c r="AJ143" s="112">
        <f t="shared" si="61"/>
        <v>0</v>
      </c>
      <c r="AK143" s="112">
        <f t="shared" si="61"/>
        <v>0</v>
      </c>
      <c r="AL143" s="112">
        <f t="shared" si="61"/>
        <v>0</v>
      </c>
      <c r="AM143" s="112">
        <f t="shared" si="61"/>
        <v>0</v>
      </c>
      <c r="AN143" s="112">
        <f t="shared" si="61"/>
        <v>0</v>
      </c>
      <c r="AO143" s="112">
        <f t="shared" si="48"/>
        <v>6149980390</v>
      </c>
      <c r="AP143" s="112">
        <f t="shared" si="49"/>
        <v>5393046355</v>
      </c>
      <c r="AQ143" s="112">
        <f t="shared" si="50"/>
        <v>1849394078</v>
      </c>
      <c r="AR143" s="112">
        <f t="shared" si="51"/>
        <v>1849272159</v>
      </c>
      <c r="AS143" s="102"/>
    </row>
    <row r="144" spans="1:45" thickTop="1" thickBot="1">
      <c r="A144" s="110"/>
      <c r="B144" s="110"/>
      <c r="C144" s="110"/>
      <c r="D144" s="110"/>
      <c r="E144" s="110"/>
      <c r="F144" s="110"/>
      <c r="G144" s="110"/>
      <c r="H144" s="114" t="s">
        <v>813</v>
      </c>
      <c r="I144" s="112">
        <f>SUM(I145:I147)</f>
        <v>2539158383</v>
      </c>
      <c r="J144" s="112">
        <f t="shared" ref="J144:AN144" si="62">SUM(J145:J147)</f>
        <v>1782224348</v>
      </c>
      <c r="K144" s="112">
        <f t="shared" si="62"/>
        <v>121374928</v>
      </c>
      <c r="L144" s="112">
        <f t="shared" si="62"/>
        <v>121253009</v>
      </c>
      <c r="M144" s="112">
        <f t="shared" si="62"/>
        <v>0</v>
      </c>
      <c r="N144" s="112">
        <f t="shared" si="62"/>
        <v>0</v>
      </c>
      <c r="O144" s="112">
        <f t="shared" si="62"/>
        <v>0</v>
      </c>
      <c r="P144" s="112">
        <f t="shared" si="62"/>
        <v>0</v>
      </c>
      <c r="Q144" s="112">
        <f t="shared" si="62"/>
        <v>0</v>
      </c>
      <c r="R144" s="112">
        <f t="shared" si="62"/>
        <v>0</v>
      </c>
      <c r="S144" s="112">
        <f t="shared" si="62"/>
        <v>0</v>
      </c>
      <c r="T144" s="112">
        <f t="shared" si="62"/>
        <v>0</v>
      </c>
      <c r="U144" s="112">
        <f t="shared" si="62"/>
        <v>0</v>
      </c>
      <c r="V144" s="112">
        <f t="shared" si="62"/>
        <v>0</v>
      </c>
      <c r="W144" s="112">
        <f t="shared" si="62"/>
        <v>0</v>
      </c>
      <c r="X144" s="112">
        <f t="shared" si="62"/>
        <v>0</v>
      </c>
      <c r="Y144" s="112">
        <f t="shared" si="62"/>
        <v>0</v>
      </c>
      <c r="Z144" s="112">
        <f t="shared" si="62"/>
        <v>0</v>
      </c>
      <c r="AA144" s="112">
        <f t="shared" si="62"/>
        <v>0</v>
      </c>
      <c r="AB144" s="112">
        <f t="shared" si="62"/>
        <v>0</v>
      </c>
      <c r="AC144" s="112">
        <f t="shared" si="62"/>
        <v>3610822007</v>
      </c>
      <c r="AD144" s="112">
        <f t="shared" si="62"/>
        <v>3610822007</v>
      </c>
      <c r="AE144" s="112">
        <f t="shared" si="62"/>
        <v>1728019150</v>
      </c>
      <c r="AF144" s="112">
        <f t="shared" si="62"/>
        <v>1728019150</v>
      </c>
      <c r="AG144" s="112">
        <f t="shared" si="62"/>
        <v>0</v>
      </c>
      <c r="AH144" s="112">
        <f t="shared" si="62"/>
        <v>0</v>
      </c>
      <c r="AI144" s="112">
        <f t="shared" si="62"/>
        <v>0</v>
      </c>
      <c r="AJ144" s="112">
        <f t="shared" si="62"/>
        <v>0</v>
      </c>
      <c r="AK144" s="112">
        <f t="shared" si="62"/>
        <v>0</v>
      </c>
      <c r="AL144" s="112">
        <f t="shared" si="62"/>
        <v>0</v>
      </c>
      <c r="AM144" s="112">
        <f t="shared" si="62"/>
        <v>0</v>
      </c>
      <c r="AN144" s="112">
        <f t="shared" si="62"/>
        <v>0</v>
      </c>
      <c r="AO144" s="112">
        <f t="shared" si="48"/>
        <v>6149980390</v>
      </c>
      <c r="AP144" s="112">
        <f t="shared" si="49"/>
        <v>5393046355</v>
      </c>
      <c r="AQ144" s="112">
        <f t="shared" si="50"/>
        <v>1849394078</v>
      </c>
      <c r="AR144" s="112">
        <f t="shared" si="51"/>
        <v>1849272159</v>
      </c>
      <c r="AS144" s="102"/>
    </row>
    <row r="145" spans="1:45" ht="29" thickTop="1" thickBot="1">
      <c r="A145" s="98"/>
      <c r="B145" s="98"/>
      <c r="C145" s="98"/>
      <c r="D145" s="98"/>
      <c r="E145" s="99"/>
      <c r="F145" s="99"/>
      <c r="G145" s="98"/>
      <c r="H145" s="100" t="s">
        <v>771</v>
      </c>
      <c r="I145" s="306">
        <v>44588566</v>
      </c>
      <c r="J145" s="306">
        <v>26322370</v>
      </c>
      <c r="K145" s="306">
        <v>24354796</v>
      </c>
      <c r="L145" s="306">
        <v>24322602</v>
      </c>
      <c r="M145" s="101">
        <v>0</v>
      </c>
      <c r="N145" s="101">
        <v>0</v>
      </c>
      <c r="O145" s="101">
        <v>0</v>
      </c>
      <c r="P145" s="101">
        <v>0</v>
      </c>
      <c r="Q145" s="101">
        <v>0</v>
      </c>
      <c r="R145" s="101">
        <v>0</v>
      </c>
      <c r="S145" s="101">
        <v>0</v>
      </c>
      <c r="T145" s="101">
        <v>0</v>
      </c>
      <c r="U145" s="101">
        <v>0</v>
      </c>
      <c r="V145" s="101">
        <v>0</v>
      </c>
      <c r="W145" s="101">
        <v>0</v>
      </c>
      <c r="X145" s="101">
        <v>0</v>
      </c>
      <c r="Y145" s="101">
        <v>0</v>
      </c>
      <c r="Z145" s="101">
        <v>0</v>
      </c>
      <c r="AA145" s="101">
        <v>0</v>
      </c>
      <c r="AB145" s="101">
        <v>0</v>
      </c>
      <c r="AC145" s="101">
        <v>0</v>
      </c>
      <c r="AD145" s="101">
        <v>0</v>
      </c>
      <c r="AE145" s="101">
        <v>0</v>
      </c>
      <c r="AF145" s="101">
        <v>0</v>
      </c>
      <c r="AG145" s="101">
        <v>0</v>
      </c>
      <c r="AH145" s="101">
        <v>0</v>
      </c>
      <c r="AI145" s="101">
        <v>0</v>
      </c>
      <c r="AJ145" s="101">
        <v>0</v>
      </c>
      <c r="AK145" s="101">
        <v>0</v>
      </c>
      <c r="AL145" s="101">
        <v>0</v>
      </c>
      <c r="AM145" s="101">
        <v>0</v>
      </c>
      <c r="AN145" s="101">
        <v>0</v>
      </c>
      <c r="AO145" s="101">
        <f t="shared" si="48"/>
        <v>44588566</v>
      </c>
      <c r="AP145" s="101">
        <f t="shared" si="49"/>
        <v>26322370</v>
      </c>
      <c r="AQ145" s="101">
        <f t="shared" si="50"/>
        <v>24354796</v>
      </c>
      <c r="AR145" s="101">
        <f t="shared" si="51"/>
        <v>24322602</v>
      </c>
      <c r="AS145" s="102"/>
    </row>
    <row r="146" spans="1:45" ht="29" thickTop="1" thickBot="1">
      <c r="A146" s="98"/>
      <c r="B146" s="98"/>
      <c r="C146" s="98"/>
      <c r="D146" s="98"/>
      <c r="E146" s="99"/>
      <c r="F146" s="99"/>
      <c r="G146" s="98"/>
      <c r="H146" s="100" t="s">
        <v>772</v>
      </c>
      <c r="I146" s="306">
        <v>262466371</v>
      </c>
      <c r="J146" s="306">
        <v>169522370</v>
      </c>
      <c r="K146" s="306">
        <v>89993975</v>
      </c>
      <c r="L146" s="306">
        <v>89904250</v>
      </c>
      <c r="M146" s="101">
        <v>0</v>
      </c>
      <c r="N146" s="101">
        <v>0</v>
      </c>
      <c r="O146" s="101">
        <v>0</v>
      </c>
      <c r="P146" s="101">
        <v>0</v>
      </c>
      <c r="Q146" s="101">
        <v>0</v>
      </c>
      <c r="R146" s="101">
        <v>0</v>
      </c>
      <c r="S146" s="101">
        <v>0</v>
      </c>
      <c r="T146" s="101">
        <v>0</v>
      </c>
      <c r="U146" s="101">
        <v>0</v>
      </c>
      <c r="V146" s="101">
        <v>0</v>
      </c>
      <c r="W146" s="101">
        <v>0</v>
      </c>
      <c r="X146" s="101">
        <v>0</v>
      </c>
      <c r="Y146" s="101">
        <v>0</v>
      </c>
      <c r="Z146" s="101">
        <v>0</v>
      </c>
      <c r="AA146" s="101">
        <v>0</v>
      </c>
      <c r="AB146" s="101">
        <v>0</v>
      </c>
      <c r="AC146" s="101">
        <v>0</v>
      </c>
      <c r="AD146" s="101">
        <v>0</v>
      </c>
      <c r="AE146" s="101">
        <v>0</v>
      </c>
      <c r="AF146" s="101">
        <v>0</v>
      </c>
      <c r="AG146" s="101">
        <v>0</v>
      </c>
      <c r="AH146" s="101">
        <v>0</v>
      </c>
      <c r="AI146" s="101">
        <v>0</v>
      </c>
      <c r="AJ146" s="101">
        <v>0</v>
      </c>
      <c r="AK146" s="101">
        <v>0</v>
      </c>
      <c r="AL146" s="101">
        <v>0</v>
      </c>
      <c r="AM146" s="101">
        <v>0</v>
      </c>
      <c r="AN146" s="101">
        <v>0</v>
      </c>
      <c r="AO146" s="101">
        <f t="shared" si="48"/>
        <v>262466371</v>
      </c>
      <c r="AP146" s="101">
        <f t="shared" si="49"/>
        <v>169522370</v>
      </c>
      <c r="AQ146" s="101">
        <f t="shared" si="50"/>
        <v>89993975</v>
      </c>
      <c r="AR146" s="101">
        <f t="shared" si="51"/>
        <v>89904250</v>
      </c>
      <c r="AS146" s="102"/>
    </row>
    <row r="147" spans="1:45" ht="29" thickTop="1" thickBot="1">
      <c r="A147" s="98"/>
      <c r="B147" s="98"/>
      <c r="C147" s="98"/>
      <c r="D147" s="98"/>
      <c r="E147" s="99"/>
      <c r="F147" s="99"/>
      <c r="G147" s="99"/>
      <c r="H147" s="100" t="s">
        <v>773</v>
      </c>
      <c r="I147" s="306">
        <v>2232103446</v>
      </c>
      <c r="J147" s="306">
        <v>1586379608</v>
      </c>
      <c r="K147" s="306">
        <v>7026157</v>
      </c>
      <c r="L147" s="306">
        <v>7026157</v>
      </c>
      <c r="M147" s="101">
        <v>0</v>
      </c>
      <c r="N147" s="101">
        <v>0</v>
      </c>
      <c r="O147" s="101">
        <v>0</v>
      </c>
      <c r="P147" s="101">
        <v>0</v>
      </c>
      <c r="Q147" s="101">
        <v>0</v>
      </c>
      <c r="R147" s="101">
        <v>0</v>
      </c>
      <c r="S147" s="101">
        <v>0</v>
      </c>
      <c r="T147" s="101">
        <v>0</v>
      </c>
      <c r="U147" s="101">
        <v>0</v>
      </c>
      <c r="V147" s="101">
        <v>0</v>
      </c>
      <c r="W147" s="101">
        <v>0</v>
      </c>
      <c r="X147" s="101">
        <v>0</v>
      </c>
      <c r="Y147" s="101">
        <v>0</v>
      </c>
      <c r="Z147" s="101">
        <v>0</v>
      </c>
      <c r="AA147" s="101">
        <v>0</v>
      </c>
      <c r="AB147" s="101">
        <v>0</v>
      </c>
      <c r="AC147" s="101">
        <v>3610822007</v>
      </c>
      <c r="AD147" s="101">
        <v>3610822007</v>
      </c>
      <c r="AE147" s="101">
        <v>1728019150</v>
      </c>
      <c r="AF147" s="101">
        <v>1728019150</v>
      </c>
      <c r="AG147" s="101">
        <v>0</v>
      </c>
      <c r="AH147" s="101">
        <v>0</v>
      </c>
      <c r="AI147" s="101">
        <v>0</v>
      </c>
      <c r="AJ147" s="101">
        <v>0</v>
      </c>
      <c r="AK147" s="101">
        <v>0</v>
      </c>
      <c r="AL147" s="101">
        <v>0</v>
      </c>
      <c r="AM147" s="101">
        <v>0</v>
      </c>
      <c r="AN147" s="101">
        <v>0</v>
      </c>
      <c r="AO147" s="101">
        <f t="shared" si="48"/>
        <v>5842925453</v>
      </c>
      <c r="AP147" s="101">
        <f t="shared" si="49"/>
        <v>5197201615</v>
      </c>
      <c r="AQ147" s="101">
        <f t="shared" si="50"/>
        <v>1735045307</v>
      </c>
      <c r="AR147" s="101">
        <f t="shared" si="51"/>
        <v>1735045307</v>
      </c>
      <c r="AS147" s="102"/>
    </row>
    <row r="148" spans="1:45" ht="14.25" customHeight="1" thickTop="1" thickBot="1">
      <c r="A148" s="85"/>
      <c r="B148" s="86"/>
      <c r="C148" s="86"/>
      <c r="D148" s="86"/>
      <c r="E148" s="85"/>
      <c r="F148" s="85"/>
      <c r="G148" s="85"/>
      <c r="H148" s="87" t="s">
        <v>774</v>
      </c>
      <c r="I148" s="88">
        <f>+I149+I155</f>
        <v>18075306782</v>
      </c>
      <c r="J148" s="88">
        <f t="shared" ref="J148:AN148" si="63">+J149+J155</f>
        <v>7161385421</v>
      </c>
      <c r="K148" s="88">
        <f t="shared" si="63"/>
        <v>4655682469.54</v>
      </c>
      <c r="L148" s="88">
        <f t="shared" si="63"/>
        <v>4581196939.54</v>
      </c>
      <c r="M148" s="88">
        <f t="shared" si="63"/>
        <v>0</v>
      </c>
      <c r="N148" s="88">
        <f t="shared" si="63"/>
        <v>0</v>
      </c>
      <c r="O148" s="88">
        <f t="shared" si="63"/>
        <v>0</v>
      </c>
      <c r="P148" s="88">
        <f t="shared" si="63"/>
        <v>0</v>
      </c>
      <c r="Q148" s="88">
        <f t="shared" si="63"/>
        <v>0</v>
      </c>
      <c r="R148" s="88">
        <f t="shared" si="63"/>
        <v>0</v>
      </c>
      <c r="S148" s="88">
        <f t="shared" si="63"/>
        <v>0</v>
      </c>
      <c r="T148" s="88">
        <f t="shared" si="63"/>
        <v>0</v>
      </c>
      <c r="U148" s="88">
        <f t="shared" si="63"/>
        <v>0</v>
      </c>
      <c r="V148" s="88">
        <f t="shared" si="63"/>
        <v>0</v>
      </c>
      <c r="W148" s="88">
        <f t="shared" si="63"/>
        <v>0</v>
      </c>
      <c r="X148" s="88">
        <f t="shared" si="63"/>
        <v>0</v>
      </c>
      <c r="Y148" s="88">
        <f t="shared" si="63"/>
        <v>0</v>
      </c>
      <c r="Z148" s="88">
        <f t="shared" si="63"/>
        <v>0</v>
      </c>
      <c r="AA148" s="88">
        <f t="shared" si="63"/>
        <v>0</v>
      </c>
      <c r="AB148" s="88">
        <f t="shared" si="63"/>
        <v>0</v>
      </c>
      <c r="AC148" s="88">
        <f t="shared" si="63"/>
        <v>0</v>
      </c>
      <c r="AD148" s="88">
        <f t="shared" si="63"/>
        <v>0</v>
      </c>
      <c r="AE148" s="88">
        <f t="shared" si="63"/>
        <v>0</v>
      </c>
      <c r="AF148" s="88">
        <f t="shared" si="63"/>
        <v>0</v>
      </c>
      <c r="AG148" s="88">
        <f t="shared" si="63"/>
        <v>0</v>
      </c>
      <c r="AH148" s="88">
        <f t="shared" si="63"/>
        <v>0</v>
      </c>
      <c r="AI148" s="88">
        <f t="shared" si="63"/>
        <v>0</v>
      </c>
      <c r="AJ148" s="88">
        <f t="shared" si="63"/>
        <v>0</v>
      </c>
      <c r="AK148" s="88">
        <f t="shared" si="63"/>
        <v>0</v>
      </c>
      <c r="AL148" s="88">
        <f t="shared" si="63"/>
        <v>0</v>
      </c>
      <c r="AM148" s="88">
        <f t="shared" si="63"/>
        <v>0</v>
      </c>
      <c r="AN148" s="88">
        <f t="shared" si="63"/>
        <v>0</v>
      </c>
      <c r="AO148" s="88">
        <f t="shared" ref="AO148:AO181" si="64">+I148+M148+Q148+U148+Y148+AC148+AG148+AK148</f>
        <v>18075306782</v>
      </c>
      <c r="AP148" s="88">
        <f t="shared" ref="AP148:AP181" si="65">+J148+N148+R148+V148+Z148+AD148+AH148+AL148</f>
        <v>7161385421</v>
      </c>
      <c r="AQ148" s="88">
        <f t="shared" ref="AQ148:AQ181" si="66">+K148+O148+S148+W148+AA148+AE148+AI148+AM148</f>
        <v>4655682469.54</v>
      </c>
      <c r="AR148" s="88">
        <f t="shared" ref="AR148:AR181" si="67">+L148+P148+T148+X148+AB148+AF148+AJ148+AN148</f>
        <v>4581196939.54</v>
      </c>
      <c r="AS148" s="89"/>
    </row>
    <row r="149" spans="1:45" thickTop="1" thickBot="1">
      <c r="A149" s="104"/>
      <c r="B149" s="105"/>
      <c r="C149" s="105"/>
      <c r="D149" s="106"/>
      <c r="E149" s="107"/>
      <c r="F149" s="107"/>
      <c r="G149" s="107"/>
      <c r="H149" s="108" t="s">
        <v>775</v>
      </c>
      <c r="I149" s="109">
        <f>+I150</f>
        <v>1725666364</v>
      </c>
      <c r="J149" s="109">
        <f t="shared" ref="J149:AN150" si="68">+J150</f>
        <v>777918409</v>
      </c>
      <c r="K149" s="109">
        <f t="shared" si="68"/>
        <v>408518259</v>
      </c>
      <c r="L149" s="109">
        <f t="shared" si="68"/>
        <v>408169835</v>
      </c>
      <c r="M149" s="109">
        <f t="shared" si="68"/>
        <v>0</v>
      </c>
      <c r="N149" s="109">
        <f t="shared" si="68"/>
        <v>0</v>
      </c>
      <c r="O149" s="109">
        <f t="shared" si="68"/>
        <v>0</v>
      </c>
      <c r="P149" s="109">
        <f t="shared" si="68"/>
        <v>0</v>
      </c>
      <c r="Q149" s="109">
        <f t="shared" si="68"/>
        <v>0</v>
      </c>
      <c r="R149" s="109">
        <f t="shared" si="68"/>
        <v>0</v>
      </c>
      <c r="S149" s="109">
        <f t="shared" si="68"/>
        <v>0</v>
      </c>
      <c r="T149" s="109">
        <f t="shared" si="68"/>
        <v>0</v>
      </c>
      <c r="U149" s="109">
        <f t="shared" si="68"/>
        <v>0</v>
      </c>
      <c r="V149" s="109">
        <f t="shared" si="68"/>
        <v>0</v>
      </c>
      <c r="W149" s="109">
        <f t="shared" si="68"/>
        <v>0</v>
      </c>
      <c r="X149" s="109">
        <f t="shared" si="68"/>
        <v>0</v>
      </c>
      <c r="Y149" s="109">
        <f t="shared" si="68"/>
        <v>0</v>
      </c>
      <c r="Z149" s="109">
        <f t="shared" si="68"/>
        <v>0</v>
      </c>
      <c r="AA149" s="109">
        <f t="shared" si="68"/>
        <v>0</v>
      </c>
      <c r="AB149" s="109">
        <f t="shared" si="68"/>
        <v>0</v>
      </c>
      <c r="AC149" s="109">
        <f t="shared" si="68"/>
        <v>0</v>
      </c>
      <c r="AD149" s="109">
        <f t="shared" si="68"/>
        <v>0</v>
      </c>
      <c r="AE149" s="109">
        <f t="shared" si="68"/>
        <v>0</v>
      </c>
      <c r="AF149" s="109">
        <f t="shared" si="68"/>
        <v>0</v>
      </c>
      <c r="AG149" s="109">
        <f t="shared" si="68"/>
        <v>0</v>
      </c>
      <c r="AH149" s="109">
        <f t="shared" si="68"/>
        <v>0</v>
      </c>
      <c r="AI149" s="109">
        <f t="shared" si="68"/>
        <v>0</v>
      </c>
      <c r="AJ149" s="109">
        <f t="shared" si="68"/>
        <v>0</v>
      </c>
      <c r="AK149" s="109">
        <f t="shared" si="68"/>
        <v>0</v>
      </c>
      <c r="AL149" s="109">
        <f t="shared" si="68"/>
        <v>0</v>
      </c>
      <c r="AM149" s="109">
        <f t="shared" si="68"/>
        <v>0</v>
      </c>
      <c r="AN149" s="109">
        <f t="shared" si="68"/>
        <v>0</v>
      </c>
      <c r="AO149" s="109">
        <f t="shared" si="64"/>
        <v>1725666364</v>
      </c>
      <c r="AP149" s="109">
        <f t="shared" si="65"/>
        <v>777918409</v>
      </c>
      <c r="AQ149" s="109">
        <f t="shared" si="66"/>
        <v>408518259</v>
      </c>
      <c r="AR149" s="109">
        <f t="shared" si="67"/>
        <v>408169835</v>
      </c>
      <c r="AS149" s="102"/>
    </row>
    <row r="150" spans="1:45" thickTop="1" thickBot="1">
      <c r="A150" s="110"/>
      <c r="B150" s="110"/>
      <c r="C150" s="110"/>
      <c r="D150" s="110"/>
      <c r="E150" s="110"/>
      <c r="F150" s="110"/>
      <c r="G150" s="110"/>
      <c r="H150" s="111" t="s">
        <v>776</v>
      </c>
      <c r="I150" s="112">
        <f>+I151</f>
        <v>1725666364</v>
      </c>
      <c r="J150" s="112">
        <f t="shared" si="68"/>
        <v>777918409</v>
      </c>
      <c r="K150" s="112">
        <f t="shared" si="68"/>
        <v>408518259</v>
      </c>
      <c r="L150" s="112">
        <f t="shared" si="68"/>
        <v>408169835</v>
      </c>
      <c r="M150" s="112">
        <f t="shared" si="68"/>
        <v>0</v>
      </c>
      <c r="N150" s="112">
        <f t="shared" si="68"/>
        <v>0</v>
      </c>
      <c r="O150" s="112">
        <f t="shared" si="68"/>
        <v>0</v>
      </c>
      <c r="P150" s="112">
        <f t="shared" si="68"/>
        <v>0</v>
      </c>
      <c r="Q150" s="112">
        <f t="shared" si="68"/>
        <v>0</v>
      </c>
      <c r="R150" s="112">
        <f t="shared" si="68"/>
        <v>0</v>
      </c>
      <c r="S150" s="112">
        <f t="shared" si="68"/>
        <v>0</v>
      </c>
      <c r="T150" s="112">
        <f t="shared" si="68"/>
        <v>0</v>
      </c>
      <c r="U150" s="112">
        <f t="shared" si="68"/>
        <v>0</v>
      </c>
      <c r="V150" s="112">
        <f t="shared" si="68"/>
        <v>0</v>
      </c>
      <c r="W150" s="112">
        <f t="shared" si="68"/>
        <v>0</v>
      </c>
      <c r="X150" s="112">
        <f t="shared" si="68"/>
        <v>0</v>
      </c>
      <c r="Y150" s="112">
        <f t="shared" si="68"/>
        <v>0</v>
      </c>
      <c r="Z150" s="112">
        <f t="shared" si="68"/>
        <v>0</v>
      </c>
      <c r="AA150" s="112">
        <f t="shared" si="68"/>
        <v>0</v>
      </c>
      <c r="AB150" s="112">
        <f t="shared" si="68"/>
        <v>0</v>
      </c>
      <c r="AC150" s="112">
        <f t="shared" si="68"/>
        <v>0</v>
      </c>
      <c r="AD150" s="112">
        <f t="shared" si="68"/>
        <v>0</v>
      </c>
      <c r="AE150" s="112">
        <f t="shared" si="68"/>
        <v>0</v>
      </c>
      <c r="AF150" s="112">
        <f t="shared" si="68"/>
        <v>0</v>
      </c>
      <c r="AG150" s="112">
        <f t="shared" si="68"/>
        <v>0</v>
      </c>
      <c r="AH150" s="112">
        <f t="shared" si="68"/>
        <v>0</v>
      </c>
      <c r="AI150" s="112">
        <f t="shared" si="68"/>
        <v>0</v>
      </c>
      <c r="AJ150" s="112">
        <f t="shared" si="68"/>
        <v>0</v>
      </c>
      <c r="AK150" s="112">
        <f t="shared" si="68"/>
        <v>0</v>
      </c>
      <c r="AL150" s="112">
        <f t="shared" si="68"/>
        <v>0</v>
      </c>
      <c r="AM150" s="112">
        <f t="shared" si="68"/>
        <v>0</v>
      </c>
      <c r="AN150" s="112">
        <f t="shared" si="68"/>
        <v>0</v>
      </c>
      <c r="AO150" s="112">
        <f t="shared" si="64"/>
        <v>1725666364</v>
      </c>
      <c r="AP150" s="112">
        <f t="shared" si="65"/>
        <v>777918409</v>
      </c>
      <c r="AQ150" s="112">
        <f t="shared" si="66"/>
        <v>408518259</v>
      </c>
      <c r="AR150" s="112">
        <f t="shared" si="67"/>
        <v>408169835</v>
      </c>
      <c r="AS150" s="102"/>
    </row>
    <row r="151" spans="1:45" ht="57" thickTop="1" thickBot="1">
      <c r="A151" s="110"/>
      <c r="B151" s="110"/>
      <c r="C151" s="110"/>
      <c r="D151" s="110"/>
      <c r="E151" s="110"/>
      <c r="F151" s="110"/>
      <c r="G151" s="110"/>
      <c r="H151" s="111" t="s">
        <v>814</v>
      </c>
      <c r="I151" s="112">
        <f>SUM(I152:I154)</f>
        <v>1725666364</v>
      </c>
      <c r="J151" s="112">
        <f t="shared" ref="J151:AN151" si="69">SUM(J152:J154)</f>
        <v>777918409</v>
      </c>
      <c r="K151" s="112">
        <f t="shared" si="69"/>
        <v>408518259</v>
      </c>
      <c r="L151" s="112">
        <f t="shared" si="69"/>
        <v>408169835</v>
      </c>
      <c r="M151" s="112">
        <f t="shared" si="69"/>
        <v>0</v>
      </c>
      <c r="N151" s="112">
        <f t="shared" si="69"/>
        <v>0</v>
      </c>
      <c r="O151" s="112">
        <f t="shared" si="69"/>
        <v>0</v>
      </c>
      <c r="P151" s="112">
        <f t="shared" si="69"/>
        <v>0</v>
      </c>
      <c r="Q151" s="112">
        <f t="shared" si="69"/>
        <v>0</v>
      </c>
      <c r="R151" s="112">
        <f t="shared" si="69"/>
        <v>0</v>
      </c>
      <c r="S151" s="112">
        <f t="shared" si="69"/>
        <v>0</v>
      </c>
      <c r="T151" s="112">
        <f t="shared" si="69"/>
        <v>0</v>
      </c>
      <c r="U151" s="112">
        <f t="shared" si="69"/>
        <v>0</v>
      </c>
      <c r="V151" s="112">
        <f t="shared" si="69"/>
        <v>0</v>
      </c>
      <c r="W151" s="112">
        <f t="shared" si="69"/>
        <v>0</v>
      </c>
      <c r="X151" s="112">
        <f t="shared" si="69"/>
        <v>0</v>
      </c>
      <c r="Y151" s="112">
        <f t="shared" si="69"/>
        <v>0</v>
      </c>
      <c r="Z151" s="112">
        <f t="shared" si="69"/>
        <v>0</v>
      </c>
      <c r="AA151" s="112">
        <f t="shared" si="69"/>
        <v>0</v>
      </c>
      <c r="AB151" s="112">
        <f t="shared" si="69"/>
        <v>0</v>
      </c>
      <c r="AC151" s="112">
        <f t="shared" si="69"/>
        <v>0</v>
      </c>
      <c r="AD151" s="112">
        <f t="shared" si="69"/>
        <v>0</v>
      </c>
      <c r="AE151" s="112">
        <f t="shared" si="69"/>
        <v>0</v>
      </c>
      <c r="AF151" s="112">
        <f t="shared" si="69"/>
        <v>0</v>
      </c>
      <c r="AG151" s="112">
        <f t="shared" si="69"/>
        <v>0</v>
      </c>
      <c r="AH151" s="112">
        <f t="shared" si="69"/>
        <v>0</v>
      </c>
      <c r="AI151" s="112">
        <f t="shared" si="69"/>
        <v>0</v>
      </c>
      <c r="AJ151" s="112">
        <f t="shared" si="69"/>
        <v>0</v>
      </c>
      <c r="AK151" s="112">
        <f t="shared" si="69"/>
        <v>0</v>
      </c>
      <c r="AL151" s="112">
        <f t="shared" si="69"/>
        <v>0</v>
      </c>
      <c r="AM151" s="112">
        <f t="shared" si="69"/>
        <v>0</v>
      </c>
      <c r="AN151" s="112">
        <f t="shared" si="69"/>
        <v>0</v>
      </c>
      <c r="AO151" s="112">
        <f t="shared" si="64"/>
        <v>1725666364</v>
      </c>
      <c r="AP151" s="112">
        <f t="shared" si="65"/>
        <v>777918409</v>
      </c>
      <c r="AQ151" s="112">
        <f t="shared" si="66"/>
        <v>408518259</v>
      </c>
      <c r="AR151" s="112">
        <f t="shared" si="67"/>
        <v>408169835</v>
      </c>
      <c r="AS151" s="102"/>
    </row>
    <row r="152" spans="1:45" ht="29" thickTop="1" thickBot="1">
      <c r="A152" s="313"/>
      <c r="B152" s="313"/>
      <c r="C152" s="313"/>
      <c r="D152" s="313"/>
      <c r="E152" s="315"/>
      <c r="F152" s="315"/>
      <c r="G152" s="98"/>
      <c r="H152" s="100" t="s">
        <v>777</v>
      </c>
      <c r="I152" s="317">
        <v>779810402</v>
      </c>
      <c r="J152" s="317">
        <v>520814573</v>
      </c>
      <c r="K152" s="317">
        <v>281247681</v>
      </c>
      <c r="L152" s="317">
        <v>281086394</v>
      </c>
      <c r="M152" s="103">
        <v>0</v>
      </c>
      <c r="N152" s="103">
        <v>0</v>
      </c>
      <c r="O152" s="103">
        <v>0</v>
      </c>
      <c r="P152" s="103">
        <v>0</v>
      </c>
      <c r="Q152" s="103">
        <v>0</v>
      </c>
      <c r="R152" s="103">
        <v>0</v>
      </c>
      <c r="S152" s="103">
        <v>0</v>
      </c>
      <c r="T152" s="103">
        <v>0</v>
      </c>
      <c r="U152" s="103">
        <v>0</v>
      </c>
      <c r="V152" s="103">
        <v>0</v>
      </c>
      <c r="W152" s="103">
        <v>0</v>
      </c>
      <c r="X152" s="103">
        <v>0</v>
      </c>
      <c r="Y152" s="103">
        <v>0</v>
      </c>
      <c r="Z152" s="103">
        <v>0</v>
      </c>
      <c r="AA152" s="103">
        <v>0</v>
      </c>
      <c r="AB152" s="103">
        <v>0</v>
      </c>
      <c r="AC152" s="103">
        <v>0</v>
      </c>
      <c r="AD152" s="103">
        <v>0</v>
      </c>
      <c r="AE152" s="103">
        <v>0</v>
      </c>
      <c r="AF152" s="103">
        <v>0</v>
      </c>
      <c r="AG152" s="103">
        <v>0</v>
      </c>
      <c r="AH152" s="103">
        <v>0</v>
      </c>
      <c r="AI152" s="103">
        <v>0</v>
      </c>
      <c r="AJ152" s="103">
        <v>0</v>
      </c>
      <c r="AK152" s="103">
        <v>0</v>
      </c>
      <c r="AL152" s="103">
        <v>0</v>
      </c>
      <c r="AM152" s="103">
        <v>0</v>
      </c>
      <c r="AN152" s="103">
        <v>0</v>
      </c>
      <c r="AO152" s="103">
        <f t="shared" si="64"/>
        <v>779810402</v>
      </c>
      <c r="AP152" s="103">
        <f t="shared" si="65"/>
        <v>520814573</v>
      </c>
      <c r="AQ152" s="103">
        <f t="shared" si="66"/>
        <v>281247681</v>
      </c>
      <c r="AR152" s="103">
        <f t="shared" si="67"/>
        <v>281086394</v>
      </c>
      <c r="AS152" s="102"/>
    </row>
    <row r="153" spans="1:45" ht="29" thickTop="1" thickBot="1">
      <c r="A153" s="98"/>
      <c r="B153" s="98"/>
      <c r="C153" s="98"/>
      <c r="D153" s="98"/>
      <c r="E153" s="99"/>
      <c r="F153" s="99"/>
      <c r="G153" s="98"/>
      <c r="H153" s="100" t="s">
        <v>778</v>
      </c>
      <c r="I153" s="306">
        <v>642202940</v>
      </c>
      <c r="J153" s="306">
        <v>108998077</v>
      </c>
      <c r="K153" s="306">
        <v>60743680</v>
      </c>
      <c r="L153" s="306">
        <v>60595623</v>
      </c>
      <c r="M153" s="101">
        <v>0</v>
      </c>
      <c r="N153" s="101">
        <v>0</v>
      </c>
      <c r="O153" s="101">
        <v>0</v>
      </c>
      <c r="P153" s="101">
        <v>0</v>
      </c>
      <c r="Q153" s="101">
        <v>0</v>
      </c>
      <c r="R153" s="101">
        <v>0</v>
      </c>
      <c r="S153" s="101">
        <v>0</v>
      </c>
      <c r="T153" s="101">
        <v>0</v>
      </c>
      <c r="U153" s="101">
        <v>0</v>
      </c>
      <c r="V153" s="101">
        <v>0</v>
      </c>
      <c r="W153" s="101">
        <v>0</v>
      </c>
      <c r="X153" s="101">
        <v>0</v>
      </c>
      <c r="Y153" s="101">
        <v>0</v>
      </c>
      <c r="Z153" s="101">
        <v>0</v>
      </c>
      <c r="AA153" s="101">
        <v>0</v>
      </c>
      <c r="AB153" s="101">
        <v>0</v>
      </c>
      <c r="AC153" s="101">
        <v>0</v>
      </c>
      <c r="AD153" s="101">
        <v>0</v>
      </c>
      <c r="AE153" s="101">
        <v>0</v>
      </c>
      <c r="AF153" s="101">
        <v>0</v>
      </c>
      <c r="AG153" s="101">
        <v>0</v>
      </c>
      <c r="AH153" s="101">
        <v>0</v>
      </c>
      <c r="AI153" s="101">
        <v>0</v>
      </c>
      <c r="AJ153" s="101">
        <v>0</v>
      </c>
      <c r="AK153" s="101">
        <v>0</v>
      </c>
      <c r="AL153" s="101">
        <v>0</v>
      </c>
      <c r="AM153" s="101">
        <v>0</v>
      </c>
      <c r="AN153" s="101">
        <v>0</v>
      </c>
      <c r="AO153" s="101">
        <f t="shared" si="64"/>
        <v>642202940</v>
      </c>
      <c r="AP153" s="101">
        <f t="shared" si="65"/>
        <v>108998077</v>
      </c>
      <c r="AQ153" s="101">
        <f t="shared" si="66"/>
        <v>60743680</v>
      </c>
      <c r="AR153" s="101">
        <f t="shared" si="67"/>
        <v>60595623</v>
      </c>
      <c r="AS153" s="102"/>
    </row>
    <row r="154" spans="1:45" ht="29" thickTop="1" thickBot="1">
      <c r="A154" s="98"/>
      <c r="B154" s="98"/>
      <c r="C154" s="98"/>
      <c r="D154" s="98"/>
      <c r="E154" s="99"/>
      <c r="F154" s="99"/>
      <c r="G154" s="99"/>
      <c r="H154" s="100" t="s">
        <v>779</v>
      </c>
      <c r="I154" s="306">
        <v>303653022</v>
      </c>
      <c r="J154" s="306">
        <v>148105759</v>
      </c>
      <c r="K154" s="306">
        <v>66526898</v>
      </c>
      <c r="L154" s="306">
        <v>66487818</v>
      </c>
      <c r="M154" s="101">
        <v>0</v>
      </c>
      <c r="N154" s="101">
        <v>0</v>
      </c>
      <c r="O154" s="101">
        <v>0</v>
      </c>
      <c r="P154" s="101">
        <v>0</v>
      </c>
      <c r="Q154" s="101">
        <v>0</v>
      </c>
      <c r="R154" s="101">
        <v>0</v>
      </c>
      <c r="S154" s="101">
        <v>0</v>
      </c>
      <c r="T154" s="101">
        <v>0</v>
      </c>
      <c r="U154" s="101">
        <v>0</v>
      </c>
      <c r="V154" s="101">
        <v>0</v>
      </c>
      <c r="W154" s="101">
        <v>0</v>
      </c>
      <c r="X154" s="101">
        <v>0</v>
      </c>
      <c r="Y154" s="101">
        <v>0</v>
      </c>
      <c r="Z154" s="101">
        <v>0</v>
      </c>
      <c r="AA154" s="101">
        <v>0</v>
      </c>
      <c r="AB154" s="101">
        <v>0</v>
      </c>
      <c r="AC154" s="101">
        <v>0</v>
      </c>
      <c r="AD154" s="101">
        <v>0</v>
      </c>
      <c r="AE154" s="101">
        <v>0</v>
      </c>
      <c r="AF154" s="101">
        <v>0</v>
      </c>
      <c r="AG154" s="101">
        <v>0</v>
      </c>
      <c r="AH154" s="101">
        <v>0</v>
      </c>
      <c r="AI154" s="101">
        <v>0</v>
      </c>
      <c r="AJ154" s="101">
        <v>0</v>
      </c>
      <c r="AK154" s="101">
        <v>0</v>
      </c>
      <c r="AL154" s="101">
        <v>0</v>
      </c>
      <c r="AM154" s="101">
        <v>0</v>
      </c>
      <c r="AN154" s="101">
        <v>0</v>
      </c>
      <c r="AO154" s="101">
        <f t="shared" si="64"/>
        <v>303653022</v>
      </c>
      <c r="AP154" s="101">
        <f t="shared" si="65"/>
        <v>148105759</v>
      </c>
      <c r="AQ154" s="101">
        <f t="shared" si="66"/>
        <v>66526898</v>
      </c>
      <c r="AR154" s="101">
        <f t="shared" si="67"/>
        <v>66487818</v>
      </c>
      <c r="AS154" s="102"/>
    </row>
    <row r="155" spans="1:45" thickTop="1" thickBot="1">
      <c r="A155" s="104"/>
      <c r="B155" s="104"/>
      <c r="C155" s="104"/>
      <c r="D155" s="104"/>
      <c r="E155" s="104"/>
      <c r="F155" s="104"/>
      <c r="G155" s="104"/>
      <c r="H155" s="113" t="s">
        <v>780</v>
      </c>
      <c r="I155" s="122">
        <f>+I156+I162</f>
        <v>16349640418</v>
      </c>
      <c r="J155" s="122">
        <f t="shared" ref="J155:AN155" si="70">+J156+J162</f>
        <v>6383467012</v>
      </c>
      <c r="K155" s="122">
        <f t="shared" si="70"/>
        <v>4247164210.54</v>
      </c>
      <c r="L155" s="122">
        <f t="shared" si="70"/>
        <v>4173027104.54</v>
      </c>
      <c r="M155" s="122">
        <f t="shared" si="70"/>
        <v>0</v>
      </c>
      <c r="N155" s="122">
        <f t="shared" si="70"/>
        <v>0</v>
      </c>
      <c r="O155" s="122">
        <f t="shared" si="70"/>
        <v>0</v>
      </c>
      <c r="P155" s="122">
        <f t="shared" si="70"/>
        <v>0</v>
      </c>
      <c r="Q155" s="122">
        <f t="shared" si="70"/>
        <v>0</v>
      </c>
      <c r="R155" s="122">
        <f t="shared" si="70"/>
        <v>0</v>
      </c>
      <c r="S155" s="122">
        <f t="shared" si="70"/>
        <v>0</v>
      </c>
      <c r="T155" s="122">
        <f t="shared" si="70"/>
        <v>0</v>
      </c>
      <c r="U155" s="122">
        <f t="shared" si="70"/>
        <v>0</v>
      </c>
      <c r="V155" s="122">
        <f t="shared" si="70"/>
        <v>0</v>
      </c>
      <c r="W155" s="122">
        <f t="shared" si="70"/>
        <v>0</v>
      </c>
      <c r="X155" s="122">
        <f t="shared" si="70"/>
        <v>0</v>
      </c>
      <c r="Y155" s="122">
        <f t="shared" si="70"/>
        <v>0</v>
      </c>
      <c r="Z155" s="122">
        <f t="shared" si="70"/>
        <v>0</v>
      </c>
      <c r="AA155" s="122">
        <f t="shared" si="70"/>
        <v>0</v>
      </c>
      <c r="AB155" s="122">
        <f t="shared" si="70"/>
        <v>0</v>
      </c>
      <c r="AC155" s="122">
        <f t="shared" si="70"/>
        <v>0</v>
      </c>
      <c r="AD155" s="122">
        <f t="shared" si="70"/>
        <v>0</v>
      </c>
      <c r="AE155" s="122">
        <f t="shared" si="70"/>
        <v>0</v>
      </c>
      <c r="AF155" s="122">
        <f t="shared" si="70"/>
        <v>0</v>
      </c>
      <c r="AG155" s="122">
        <f t="shared" si="70"/>
        <v>0</v>
      </c>
      <c r="AH155" s="122">
        <f t="shared" si="70"/>
        <v>0</v>
      </c>
      <c r="AI155" s="122">
        <f t="shared" si="70"/>
        <v>0</v>
      </c>
      <c r="AJ155" s="122">
        <f t="shared" si="70"/>
        <v>0</v>
      </c>
      <c r="AK155" s="122">
        <f t="shared" si="70"/>
        <v>0</v>
      </c>
      <c r="AL155" s="122">
        <f t="shared" si="70"/>
        <v>0</v>
      </c>
      <c r="AM155" s="122">
        <f t="shared" si="70"/>
        <v>0</v>
      </c>
      <c r="AN155" s="122">
        <f t="shared" si="70"/>
        <v>0</v>
      </c>
      <c r="AO155" s="122">
        <f t="shared" si="64"/>
        <v>16349640418</v>
      </c>
      <c r="AP155" s="122">
        <f t="shared" si="65"/>
        <v>6383467012</v>
      </c>
      <c r="AQ155" s="122">
        <f t="shared" si="66"/>
        <v>4247164210.54</v>
      </c>
      <c r="AR155" s="122">
        <f t="shared" si="67"/>
        <v>4173027104.54</v>
      </c>
      <c r="AS155" s="102"/>
    </row>
    <row r="156" spans="1:45" thickTop="1" thickBot="1">
      <c r="A156" s="110"/>
      <c r="B156" s="110"/>
      <c r="C156" s="110"/>
      <c r="D156" s="110"/>
      <c r="E156" s="110"/>
      <c r="F156" s="110"/>
      <c r="G156" s="110"/>
      <c r="H156" s="114" t="s">
        <v>781</v>
      </c>
      <c r="I156" s="112">
        <f>+I157</f>
        <v>7058480755</v>
      </c>
      <c r="J156" s="112">
        <f t="shared" ref="J156:AN156" si="71">+J157</f>
        <v>1185597598</v>
      </c>
      <c r="K156" s="112">
        <f t="shared" si="71"/>
        <v>733638149</v>
      </c>
      <c r="L156" s="112">
        <f t="shared" si="71"/>
        <v>732628462</v>
      </c>
      <c r="M156" s="112">
        <f t="shared" si="71"/>
        <v>0</v>
      </c>
      <c r="N156" s="112">
        <f t="shared" si="71"/>
        <v>0</v>
      </c>
      <c r="O156" s="112">
        <f t="shared" si="71"/>
        <v>0</v>
      </c>
      <c r="P156" s="112">
        <f t="shared" si="71"/>
        <v>0</v>
      </c>
      <c r="Q156" s="112">
        <f t="shared" si="71"/>
        <v>0</v>
      </c>
      <c r="R156" s="112">
        <f t="shared" si="71"/>
        <v>0</v>
      </c>
      <c r="S156" s="112">
        <f t="shared" si="71"/>
        <v>0</v>
      </c>
      <c r="T156" s="112">
        <f t="shared" si="71"/>
        <v>0</v>
      </c>
      <c r="U156" s="112">
        <f t="shared" si="71"/>
        <v>0</v>
      </c>
      <c r="V156" s="112">
        <f t="shared" si="71"/>
        <v>0</v>
      </c>
      <c r="W156" s="112">
        <f t="shared" si="71"/>
        <v>0</v>
      </c>
      <c r="X156" s="112">
        <f t="shared" si="71"/>
        <v>0</v>
      </c>
      <c r="Y156" s="112">
        <f t="shared" si="71"/>
        <v>0</v>
      </c>
      <c r="Z156" s="112">
        <f t="shared" si="71"/>
        <v>0</v>
      </c>
      <c r="AA156" s="112">
        <f t="shared" si="71"/>
        <v>0</v>
      </c>
      <c r="AB156" s="112">
        <f t="shared" si="71"/>
        <v>0</v>
      </c>
      <c r="AC156" s="112">
        <f t="shared" si="71"/>
        <v>0</v>
      </c>
      <c r="AD156" s="112">
        <f t="shared" si="71"/>
        <v>0</v>
      </c>
      <c r="AE156" s="112">
        <f t="shared" si="71"/>
        <v>0</v>
      </c>
      <c r="AF156" s="112">
        <f t="shared" si="71"/>
        <v>0</v>
      </c>
      <c r="AG156" s="112">
        <f t="shared" si="71"/>
        <v>0</v>
      </c>
      <c r="AH156" s="112">
        <f t="shared" si="71"/>
        <v>0</v>
      </c>
      <c r="AI156" s="112">
        <f t="shared" si="71"/>
        <v>0</v>
      </c>
      <c r="AJ156" s="112">
        <f t="shared" si="71"/>
        <v>0</v>
      </c>
      <c r="AK156" s="112">
        <f t="shared" si="71"/>
        <v>0</v>
      </c>
      <c r="AL156" s="112">
        <f t="shared" si="71"/>
        <v>0</v>
      </c>
      <c r="AM156" s="112">
        <f t="shared" si="71"/>
        <v>0</v>
      </c>
      <c r="AN156" s="112">
        <f t="shared" si="71"/>
        <v>0</v>
      </c>
      <c r="AO156" s="112">
        <f t="shared" si="64"/>
        <v>7058480755</v>
      </c>
      <c r="AP156" s="112">
        <f t="shared" si="65"/>
        <v>1185597598</v>
      </c>
      <c r="AQ156" s="112">
        <f t="shared" si="66"/>
        <v>733638149</v>
      </c>
      <c r="AR156" s="112">
        <f t="shared" si="67"/>
        <v>732628462</v>
      </c>
      <c r="AS156" s="102"/>
    </row>
    <row r="157" spans="1:45" ht="29" thickTop="1" thickBot="1">
      <c r="A157" s="110"/>
      <c r="B157" s="110"/>
      <c r="C157" s="110"/>
      <c r="D157" s="110"/>
      <c r="E157" s="110"/>
      <c r="F157" s="110"/>
      <c r="G157" s="110"/>
      <c r="H157" s="111" t="s">
        <v>815</v>
      </c>
      <c r="I157" s="112">
        <f>SUM(I158:I161)</f>
        <v>7058480755</v>
      </c>
      <c r="J157" s="112">
        <f t="shared" ref="J157:AN157" si="72">SUM(J158:J161)</f>
        <v>1185597598</v>
      </c>
      <c r="K157" s="112">
        <f t="shared" si="72"/>
        <v>733638149</v>
      </c>
      <c r="L157" s="112">
        <f t="shared" si="72"/>
        <v>732628462</v>
      </c>
      <c r="M157" s="112">
        <f t="shared" si="72"/>
        <v>0</v>
      </c>
      <c r="N157" s="112">
        <f t="shared" si="72"/>
        <v>0</v>
      </c>
      <c r="O157" s="112">
        <f t="shared" si="72"/>
        <v>0</v>
      </c>
      <c r="P157" s="112">
        <f t="shared" si="72"/>
        <v>0</v>
      </c>
      <c r="Q157" s="112">
        <f t="shared" si="72"/>
        <v>0</v>
      </c>
      <c r="R157" s="112">
        <f t="shared" si="72"/>
        <v>0</v>
      </c>
      <c r="S157" s="112">
        <f t="shared" si="72"/>
        <v>0</v>
      </c>
      <c r="T157" s="112">
        <f t="shared" si="72"/>
        <v>0</v>
      </c>
      <c r="U157" s="112">
        <f t="shared" si="72"/>
        <v>0</v>
      </c>
      <c r="V157" s="112">
        <f t="shared" si="72"/>
        <v>0</v>
      </c>
      <c r="W157" s="112">
        <f t="shared" si="72"/>
        <v>0</v>
      </c>
      <c r="X157" s="112">
        <f t="shared" si="72"/>
        <v>0</v>
      </c>
      <c r="Y157" s="112">
        <f t="shared" si="72"/>
        <v>0</v>
      </c>
      <c r="Z157" s="112">
        <f t="shared" si="72"/>
        <v>0</v>
      </c>
      <c r="AA157" s="112">
        <f t="shared" si="72"/>
        <v>0</v>
      </c>
      <c r="AB157" s="112">
        <f t="shared" si="72"/>
        <v>0</v>
      </c>
      <c r="AC157" s="112">
        <f t="shared" si="72"/>
        <v>0</v>
      </c>
      <c r="AD157" s="112">
        <f t="shared" si="72"/>
        <v>0</v>
      </c>
      <c r="AE157" s="112">
        <f t="shared" si="72"/>
        <v>0</v>
      </c>
      <c r="AF157" s="112">
        <f t="shared" si="72"/>
        <v>0</v>
      </c>
      <c r="AG157" s="112">
        <f t="shared" si="72"/>
        <v>0</v>
      </c>
      <c r="AH157" s="112">
        <f t="shared" si="72"/>
        <v>0</v>
      </c>
      <c r="AI157" s="112">
        <f t="shared" si="72"/>
        <v>0</v>
      </c>
      <c r="AJ157" s="112">
        <f t="shared" si="72"/>
        <v>0</v>
      </c>
      <c r="AK157" s="112">
        <f t="shared" si="72"/>
        <v>0</v>
      </c>
      <c r="AL157" s="112">
        <f t="shared" si="72"/>
        <v>0</v>
      </c>
      <c r="AM157" s="112">
        <f t="shared" si="72"/>
        <v>0</v>
      </c>
      <c r="AN157" s="112">
        <f t="shared" si="72"/>
        <v>0</v>
      </c>
      <c r="AO157" s="112">
        <f t="shared" si="64"/>
        <v>7058480755</v>
      </c>
      <c r="AP157" s="112">
        <f t="shared" si="65"/>
        <v>1185597598</v>
      </c>
      <c r="AQ157" s="112">
        <f t="shared" si="66"/>
        <v>733638149</v>
      </c>
      <c r="AR157" s="112">
        <f t="shared" si="67"/>
        <v>732628462</v>
      </c>
      <c r="AS157" s="102"/>
    </row>
    <row r="158" spans="1:45" ht="29" thickTop="1" thickBot="1">
      <c r="A158" s="313"/>
      <c r="B158" s="313"/>
      <c r="C158" s="316"/>
      <c r="D158" s="313"/>
      <c r="E158" s="315"/>
      <c r="F158" s="313"/>
      <c r="G158" s="98"/>
      <c r="H158" s="100" t="s">
        <v>782</v>
      </c>
      <c r="I158" s="317">
        <v>4598503938</v>
      </c>
      <c r="J158" s="317">
        <v>48612862</v>
      </c>
      <c r="K158" s="317">
        <v>48612862</v>
      </c>
      <c r="L158" s="317">
        <v>48612862</v>
      </c>
      <c r="M158" s="103">
        <v>0</v>
      </c>
      <c r="N158" s="103">
        <v>0</v>
      </c>
      <c r="O158" s="103">
        <v>0</v>
      </c>
      <c r="P158" s="103">
        <v>0</v>
      </c>
      <c r="Q158" s="103">
        <v>0</v>
      </c>
      <c r="R158" s="103">
        <v>0</v>
      </c>
      <c r="S158" s="103">
        <v>0</v>
      </c>
      <c r="T158" s="103">
        <v>0</v>
      </c>
      <c r="U158" s="103">
        <v>0</v>
      </c>
      <c r="V158" s="103">
        <v>0</v>
      </c>
      <c r="W158" s="103">
        <v>0</v>
      </c>
      <c r="X158" s="103">
        <v>0</v>
      </c>
      <c r="Y158" s="103">
        <v>0</v>
      </c>
      <c r="Z158" s="103">
        <v>0</v>
      </c>
      <c r="AA158" s="103">
        <v>0</v>
      </c>
      <c r="AB158" s="103">
        <v>0</v>
      </c>
      <c r="AC158" s="103">
        <v>0</v>
      </c>
      <c r="AD158" s="103">
        <v>0</v>
      </c>
      <c r="AE158" s="103">
        <v>0</v>
      </c>
      <c r="AF158" s="103">
        <v>0</v>
      </c>
      <c r="AG158" s="103">
        <v>0</v>
      </c>
      <c r="AH158" s="103">
        <v>0</v>
      </c>
      <c r="AI158" s="103">
        <v>0</v>
      </c>
      <c r="AJ158" s="103">
        <v>0</v>
      </c>
      <c r="AK158" s="103">
        <v>0</v>
      </c>
      <c r="AL158" s="103">
        <v>0</v>
      </c>
      <c r="AM158" s="103">
        <v>0</v>
      </c>
      <c r="AN158" s="103">
        <v>0</v>
      </c>
      <c r="AO158" s="103">
        <f t="shared" si="64"/>
        <v>4598503938</v>
      </c>
      <c r="AP158" s="103">
        <f t="shared" si="65"/>
        <v>48612862</v>
      </c>
      <c r="AQ158" s="103">
        <f t="shared" si="66"/>
        <v>48612862</v>
      </c>
      <c r="AR158" s="103">
        <f t="shared" si="67"/>
        <v>48612862</v>
      </c>
      <c r="AS158" s="102"/>
    </row>
    <row r="159" spans="1:45" ht="28.5" customHeight="1" thickTop="1" thickBot="1">
      <c r="A159" s="313"/>
      <c r="B159" s="313"/>
      <c r="C159" s="316"/>
      <c r="D159" s="313"/>
      <c r="E159" s="315"/>
      <c r="F159" s="313"/>
      <c r="G159" s="98"/>
      <c r="H159" s="100" t="s">
        <v>783</v>
      </c>
      <c r="I159" s="317">
        <v>1200281658</v>
      </c>
      <c r="J159" s="317">
        <v>355679878</v>
      </c>
      <c r="K159" s="317">
        <v>236012321</v>
      </c>
      <c r="L159" s="317">
        <v>235519578</v>
      </c>
      <c r="M159" s="103">
        <v>0</v>
      </c>
      <c r="N159" s="103">
        <v>0</v>
      </c>
      <c r="O159" s="103">
        <v>0</v>
      </c>
      <c r="P159" s="103">
        <v>0</v>
      </c>
      <c r="Q159" s="103">
        <v>0</v>
      </c>
      <c r="R159" s="103">
        <v>0</v>
      </c>
      <c r="S159" s="103">
        <v>0</v>
      </c>
      <c r="T159" s="103">
        <v>0</v>
      </c>
      <c r="U159" s="103">
        <v>0</v>
      </c>
      <c r="V159" s="103">
        <v>0</v>
      </c>
      <c r="W159" s="103">
        <v>0</v>
      </c>
      <c r="X159" s="103">
        <v>0</v>
      </c>
      <c r="Y159" s="103">
        <v>0</v>
      </c>
      <c r="Z159" s="103">
        <v>0</v>
      </c>
      <c r="AA159" s="103">
        <v>0</v>
      </c>
      <c r="AB159" s="103">
        <v>0</v>
      </c>
      <c r="AC159" s="103">
        <v>0</v>
      </c>
      <c r="AD159" s="103">
        <v>0</v>
      </c>
      <c r="AE159" s="103">
        <v>0</v>
      </c>
      <c r="AF159" s="103">
        <v>0</v>
      </c>
      <c r="AG159" s="103">
        <v>0</v>
      </c>
      <c r="AH159" s="103">
        <v>0</v>
      </c>
      <c r="AI159" s="103">
        <v>0</v>
      </c>
      <c r="AJ159" s="103">
        <v>0</v>
      </c>
      <c r="AK159" s="103">
        <v>0</v>
      </c>
      <c r="AL159" s="103">
        <v>0</v>
      </c>
      <c r="AM159" s="103">
        <v>0</v>
      </c>
      <c r="AN159" s="103">
        <v>0</v>
      </c>
      <c r="AO159" s="103">
        <f t="shared" si="64"/>
        <v>1200281658</v>
      </c>
      <c r="AP159" s="103">
        <f t="shared" si="65"/>
        <v>355679878</v>
      </c>
      <c r="AQ159" s="103">
        <f t="shared" si="66"/>
        <v>236012321</v>
      </c>
      <c r="AR159" s="103">
        <f t="shared" si="67"/>
        <v>235519578</v>
      </c>
      <c r="AS159" s="102"/>
    </row>
    <row r="160" spans="1:45" ht="29" thickTop="1" thickBot="1">
      <c r="A160" s="313"/>
      <c r="B160" s="313"/>
      <c r="C160" s="316"/>
      <c r="D160" s="313"/>
      <c r="E160" s="315"/>
      <c r="F160" s="313"/>
      <c r="G160" s="98"/>
      <c r="H160" s="100" t="s">
        <v>840</v>
      </c>
      <c r="I160" s="317">
        <v>1132744791</v>
      </c>
      <c r="J160" s="317">
        <v>739938824</v>
      </c>
      <c r="K160" s="317">
        <v>422431863</v>
      </c>
      <c r="L160" s="317">
        <v>421914919</v>
      </c>
      <c r="M160" s="103">
        <v>0</v>
      </c>
      <c r="N160" s="103">
        <v>0</v>
      </c>
      <c r="O160" s="103">
        <v>0</v>
      </c>
      <c r="P160" s="103">
        <v>0</v>
      </c>
      <c r="Q160" s="103">
        <v>0</v>
      </c>
      <c r="R160" s="103">
        <v>0</v>
      </c>
      <c r="S160" s="103">
        <v>0</v>
      </c>
      <c r="T160" s="103">
        <v>0</v>
      </c>
      <c r="U160" s="103">
        <v>0</v>
      </c>
      <c r="V160" s="103">
        <v>0</v>
      </c>
      <c r="W160" s="103">
        <v>0</v>
      </c>
      <c r="X160" s="103">
        <v>0</v>
      </c>
      <c r="Y160" s="103">
        <v>0</v>
      </c>
      <c r="Z160" s="103">
        <v>0</v>
      </c>
      <c r="AA160" s="103">
        <v>0</v>
      </c>
      <c r="AB160" s="103">
        <v>0</v>
      </c>
      <c r="AC160" s="103">
        <v>0</v>
      </c>
      <c r="AD160" s="103">
        <v>0</v>
      </c>
      <c r="AE160" s="103">
        <v>0</v>
      </c>
      <c r="AF160" s="103">
        <v>0</v>
      </c>
      <c r="AG160" s="103">
        <v>0</v>
      </c>
      <c r="AH160" s="103">
        <v>0</v>
      </c>
      <c r="AI160" s="103">
        <v>0</v>
      </c>
      <c r="AJ160" s="103">
        <v>0</v>
      </c>
      <c r="AK160" s="103">
        <v>0</v>
      </c>
      <c r="AL160" s="103">
        <v>0</v>
      </c>
      <c r="AM160" s="103">
        <v>0</v>
      </c>
      <c r="AN160" s="103">
        <v>0</v>
      </c>
      <c r="AO160" s="103">
        <f t="shared" si="64"/>
        <v>1132744791</v>
      </c>
      <c r="AP160" s="103">
        <f t="shared" si="65"/>
        <v>739938824</v>
      </c>
      <c r="AQ160" s="103">
        <f t="shared" si="66"/>
        <v>422431863</v>
      </c>
      <c r="AR160" s="103">
        <f t="shared" si="67"/>
        <v>421914919</v>
      </c>
      <c r="AS160" s="102"/>
    </row>
    <row r="161" spans="1:45" ht="29" thickTop="1" thickBot="1">
      <c r="A161" s="98"/>
      <c r="B161" s="98"/>
      <c r="C161" s="123"/>
      <c r="D161" s="98"/>
      <c r="E161" s="99"/>
      <c r="F161" s="99"/>
      <c r="G161" s="98"/>
      <c r="H161" s="100" t="s">
        <v>841</v>
      </c>
      <c r="I161" s="306">
        <v>126950368</v>
      </c>
      <c r="J161" s="306">
        <v>41366034</v>
      </c>
      <c r="K161" s="306">
        <v>26581103</v>
      </c>
      <c r="L161" s="306">
        <v>26581103</v>
      </c>
      <c r="M161" s="101">
        <v>0</v>
      </c>
      <c r="N161" s="101">
        <v>0</v>
      </c>
      <c r="O161" s="101">
        <v>0</v>
      </c>
      <c r="P161" s="101">
        <v>0</v>
      </c>
      <c r="Q161" s="101">
        <v>0</v>
      </c>
      <c r="R161" s="101">
        <v>0</v>
      </c>
      <c r="S161" s="101">
        <v>0</v>
      </c>
      <c r="T161" s="101">
        <v>0</v>
      </c>
      <c r="U161" s="101">
        <v>0</v>
      </c>
      <c r="V161" s="101">
        <v>0</v>
      </c>
      <c r="W161" s="101">
        <v>0</v>
      </c>
      <c r="X161" s="101">
        <v>0</v>
      </c>
      <c r="Y161" s="101">
        <v>0</v>
      </c>
      <c r="Z161" s="101">
        <v>0</v>
      </c>
      <c r="AA161" s="101">
        <v>0</v>
      </c>
      <c r="AB161" s="101">
        <v>0</v>
      </c>
      <c r="AC161" s="101">
        <v>0</v>
      </c>
      <c r="AD161" s="101">
        <v>0</v>
      </c>
      <c r="AE161" s="101">
        <v>0</v>
      </c>
      <c r="AF161" s="101">
        <v>0</v>
      </c>
      <c r="AG161" s="101">
        <v>0</v>
      </c>
      <c r="AH161" s="101">
        <v>0</v>
      </c>
      <c r="AI161" s="101">
        <v>0</v>
      </c>
      <c r="AJ161" s="101">
        <v>0</v>
      </c>
      <c r="AK161" s="101">
        <v>0</v>
      </c>
      <c r="AL161" s="101">
        <v>0</v>
      </c>
      <c r="AM161" s="101">
        <v>0</v>
      </c>
      <c r="AN161" s="101">
        <v>0</v>
      </c>
      <c r="AO161" s="101">
        <f t="shared" si="64"/>
        <v>126950368</v>
      </c>
      <c r="AP161" s="101">
        <f t="shared" si="65"/>
        <v>41366034</v>
      </c>
      <c r="AQ161" s="101">
        <f t="shared" si="66"/>
        <v>26581103</v>
      </c>
      <c r="AR161" s="101">
        <f t="shared" si="67"/>
        <v>26581103</v>
      </c>
      <c r="AS161" s="102"/>
    </row>
    <row r="162" spans="1:45" ht="29" thickTop="1" thickBot="1">
      <c r="A162" s="125"/>
      <c r="B162" s="125"/>
      <c r="C162" s="125"/>
      <c r="D162" s="125"/>
      <c r="E162" s="125"/>
      <c r="F162" s="125"/>
      <c r="G162" s="95"/>
      <c r="H162" s="111" t="s">
        <v>784</v>
      </c>
      <c r="I162" s="126">
        <f>+I163</f>
        <v>9291159663</v>
      </c>
      <c r="J162" s="126">
        <f t="shared" ref="J162:AN162" si="73">+J163</f>
        <v>5197869414</v>
      </c>
      <c r="K162" s="126">
        <f t="shared" si="73"/>
        <v>3513526061.54</v>
      </c>
      <c r="L162" s="126">
        <f t="shared" si="73"/>
        <v>3440398642.54</v>
      </c>
      <c r="M162" s="126">
        <f t="shared" si="73"/>
        <v>0</v>
      </c>
      <c r="N162" s="126">
        <f t="shared" si="73"/>
        <v>0</v>
      </c>
      <c r="O162" s="126">
        <f t="shared" si="73"/>
        <v>0</v>
      </c>
      <c r="P162" s="126">
        <f t="shared" si="73"/>
        <v>0</v>
      </c>
      <c r="Q162" s="126">
        <f t="shared" si="73"/>
        <v>0</v>
      </c>
      <c r="R162" s="126">
        <f t="shared" si="73"/>
        <v>0</v>
      </c>
      <c r="S162" s="126">
        <f t="shared" si="73"/>
        <v>0</v>
      </c>
      <c r="T162" s="126">
        <f t="shared" si="73"/>
        <v>0</v>
      </c>
      <c r="U162" s="126">
        <f t="shared" si="73"/>
        <v>0</v>
      </c>
      <c r="V162" s="126">
        <f t="shared" si="73"/>
        <v>0</v>
      </c>
      <c r="W162" s="126">
        <f t="shared" si="73"/>
        <v>0</v>
      </c>
      <c r="X162" s="126">
        <f t="shared" si="73"/>
        <v>0</v>
      </c>
      <c r="Y162" s="126">
        <f t="shared" si="73"/>
        <v>0</v>
      </c>
      <c r="Z162" s="126">
        <f t="shared" si="73"/>
        <v>0</v>
      </c>
      <c r="AA162" s="126">
        <f t="shared" si="73"/>
        <v>0</v>
      </c>
      <c r="AB162" s="126">
        <f t="shared" si="73"/>
        <v>0</v>
      </c>
      <c r="AC162" s="126">
        <f t="shared" si="73"/>
        <v>0</v>
      </c>
      <c r="AD162" s="126">
        <f t="shared" si="73"/>
        <v>0</v>
      </c>
      <c r="AE162" s="126">
        <f t="shared" si="73"/>
        <v>0</v>
      </c>
      <c r="AF162" s="126">
        <f t="shared" si="73"/>
        <v>0</v>
      </c>
      <c r="AG162" s="126">
        <f t="shared" si="73"/>
        <v>0</v>
      </c>
      <c r="AH162" s="126">
        <f t="shared" si="73"/>
        <v>0</v>
      </c>
      <c r="AI162" s="126">
        <f t="shared" si="73"/>
        <v>0</v>
      </c>
      <c r="AJ162" s="126">
        <f t="shared" si="73"/>
        <v>0</v>
      </c>
      <c r="AK162" s="126">
        <f t="shared" si="73"/>
        <v>0</v>
      </c>
      <c r="AL162" s="126">
        <f t="shared" si="73"/>
        <v>0</v>
      </c>
      <c r="AM162" s="126">
        <f t="shared" si="73"/>
        <v>0</v>
      </c>
      <c r="AN162" s="126">
        <f t="shared" si="73"/>
        <v>0</v>
      </c>
      <c r="AO162" s="126">
        <f t="shared" si="64"/>
        <v>9291159663</v>
      </c>
      <c r="AP162" s="126">
        <f t="shared" si="65"/>
        <v>5197869414</v>
      </c>
      <c r="AQ162" s="126">
        <f t="shared" si="66"/>
        <v>3513526061.54</v>
      </c>
      <c r="AR162" s="126">
        <f t="shared" si="67"/>
        <v>3440398642.54</v>
      </c>
      <c r="AS162" s="102"/>
    </row>
    <row r="163" spans="1:45" ht="29" thickTop="1" thickBot="1">
      <c r="A163" s="125"/>
      <c r="B163" s="125"/>
      <c r="C163" s="125"/>
      <c r="D163" s="125"/>
      <c r="E163" s="110"/>
      <c r="F163" s="110"/>
      <c r="G163" s="110"/>
      <c r="H163" s="111" t="s">
        <v>816</v>
      </c>
      <c r="I163" s="112">
        <f>SUM(I164:I180)</f>
        <v>9291159663</v>
      </c>
      <c r="J163" s="112">
        <f t="shared" ref="J163:AN163" si="74">SUM(J164:J180)</f>
        <v>5197869414</v>
      </c>
      <c r="K163" s="112">
        <f t="shared" si="74"/>
        <v>3513526061.54</v>
      </c>
      <c r="L163" s="112">
        <f t="shared" si="74"/>
        <v>3440398642.54</v>
      </c>
      <c r="M163" s="112">
        <f t="shared" si="74"/>
        <v>0</v>
      </c>
      <c r="N163" s="112">
        <f t="shared" si="74"/>
        <v>0</v>
      </c>
      <c r="O163" s="112">
        <f t="shared" si="74"/>
        <v>0</v>
      </c>
      <c r="P163" s="112">
        <f t="shared" si="74"/>
        <v>0</v>
      </c>
      <c r="Q163" s="112">
        <f t="shared" si="74"/>
        <v>0</v>
      </c>
      <c r="R163" s="112">
        <f t="shared" si="74"/>
        <v>0</v>
      </c>
      <c r="S163" s="112">
        <f t="shared" si="74"/>
        <v>0</v>
      </c>
      <c r="T163" s="112">
        <f t="shared" si="74"/>
        <v>0</v>
      </c>
      <c r="U163" s="112">
        <f t="shared" si="74"/>
        <v>0</v>
      </c>
      <c r="V163" s="112">
        <f t="shared" si="74"/>
        <v>0</v>
      </c>
      <c r="W163" s="112">
        <f t="shared" si="74"/>
        <v>0</v>
      </c>
      <c r="X163" s="112">
        <f t="shared" si="74"/>
        <v>0</v>
      </c>
      <c r="Y163" s="112">
        <f t="shared" si="74"/>
        <v>0</v>
      </c>
      <c r="Z163" s="112">
        <f t="shared" si="74"/>
        <v>0</v>
      </c>
      <c r="AA163" s="112">
        <f t="shared" si="74"/>
        <v>0</v>
      </c>
      <c r="AB163" s="112">
        <f t="shared" si="74"/>
        <v>0</v>
      </c>
      <c r="AC163" s="112">
        <f t="shared" si="74"/>
        <v>0</v>
      </c>
      <c r="AD163" s="112">
        <f t="shared" si="74"/>
        <v>0</v>
      </c>
      <c r="AE163" s="112">
        <f t="shared" si="74"/>
        <v>0</v>
      </c>
      <c r="AF163" s="112">
        <f t="shared" si="74"/>
        <v>0</v>
      </c>
      <c r="AG163" s="112">
        <f t="shared" si="74"/>
        <v>0</v>
      </c>
      <c r="AH163" s="112">
        <f t="shared" si="74"/>
        <v>0</v>
      </c>
      <c r="AI163" s="112">
        <f t="shared" si="74"/>
        <v>0</v>
      </c>
      <c r="AJ163" s="112">
        <f t="shared" si="74"/>
        <v>0</v>
      </c>
      <c r="AK163" s="112">
        <f t="shared" si="74"/>
        <v>0</v>
      </c>
      <c r="AL163" s="112">
        <f t="shared" si="74"/>
        <v>0</v>
      </c>
      <c r="AM163" s="112">
        <f t="shared" si="74"/>
        <v>0</v>
      </c>
      <c r="AN163" s="112">
        <f t="shared" si="74"/>
        <v>0</v>
      </c>
      <c r="AO163" s="112">
        <f t="shared" si="64"/>
        <v>9291159663</v>
      </c>
      <c r="AP163" s="112">
        <f t="shared" si="65"/>
        <v>5197869414</v>
      </c>
      <c r="AQ163" s="112">
        <f t="shared" si="66"/>
        <v>3513526061.54</v>
      </c>
      <c r="AR163" s="112">
        <f t="shared" si="67"/>
        <v>3440398642.54</v>
      </c>
      <c r="AS163" s="102"/>
    </row>
    <row r="164" spans="1:45" ht="14.15" customHeight="1" thickTop="1" thickBot="1">
      <c r="A164" s="98"/>
      <c r="B164" s="98"/>
      <c r="C164" s="123"/>
      <c r="D164" s="123"/>
      <c r="E164" s="99"/>
      <c r="F164" s="99"/>
      <c r="G164" s="98"/>
      <c r="H164" s="100" t="s">
        <v>785</v>
      </c>
      <c r="I164" s="306">
        <v>1364846142</v>
      </c>
      <c r="J164" s="306">
        <v>928447911</v>
      </c>
      <c r="K164" s="306">
        <v>692838137.53999996</v>
      </c>
      <c r="L164" s="306">
        <v>681106847.53999996</v>
      </c>
      <c r="M164" s="101">
        <v>0</v>
      </c>
      <c r="N164" s="101">
        <v>0</v>
      </c>
      <c r="O164" s="101">
        <v>0</v>
      </c>
      <c r="P164" s="101">
        <v>0</v>
      </c>
      <c r="Q164" s="101">
        <v>0</v>
      </c>
      <c r="R164" s="101">
        <v>0</v>
      </c>
      <c r="S164" s="101">
        <v>0</v>
      </c>
      <c r="T164" s="101">
        <v>0</v>
      </c>
      <c r="U164" s="101">
        <v>0</v>
      </c>
      <c r="V164" s="101">
        <v>0</v>
      </c>
      <c r="W164" s="101">
        <v>0</v>
      </c>
      <c r="X164" s="101">
        <v>0</v>
      </c>
      <c r="Y164" s="101">
        <v>0</v>
      </c>
      <c r="Z164" s="101">
        <v>0</v>
      </c>
      <c r="AA164" s="101">
        <v>0</v>
      </c>
      <c r="AB164" s="101">
        <v>0</v>
      </c>
      <c r="AC164" s="101">
        <v>0</v>
      </c>
      <c r="AD164" s="101">
        <v>0</v>
      </c>
      <c r="AE164" s="101">
        <v>0</v>
      </c>
      <c r="AF164" s="101">
        <v>0</v>
      </c>
      <c r="AG164" s="101">
        <v>0</v>
      </c>
      <c r="AH164" s="101">
        <v>0</v>
      </c>
      <c r="AI164" s="101">
        <v>0</v>
      </c>
      <c r="AJ164" s="101">
        <v>0</v>
      </c>
      <c r="AK164" s="101">
        <v>0</v>
      </c>
      <c r="AL164" s="101">
        <v>0</v>
      </c>
      <c r="AM164" s="101">
        <v>0</v>
      </c>
      <c r="AN164" s="101">
        <v>0</v>
      </c>
      <c r="AO164" s="101">
        <f t="shared" si="64"/>
        <v>1364846142</v>
      </c>
      <c r="AP164" s="101">
        <f t="shared" si="65"/>
        <v>928447911</v>
      </c>
      <c r="AQ164" s="101">
        <f t="shared" si="66"/>
        <v>692838137.53999996</v>
      </c>
      <c r="AR164" s="101">
        <f t="shared" si="67"/>
        <v>681106847.53999996</v>
      </c>
      <c r="AS164" s="102"/>
    </row>
    <row r="165" spans="1:45" ht="29" thickTop="1" thickBot="1">
      <c r="A165" s="313"/>
      <c r="B165" s="313"/>
      <c r="C165" s="316"/>
      <c r="D165" s="316"/>
      <c r="E165" s="315"/>
      <c r="F165" s="315"/>
      <c r="G165" s="98"/>
      <c r="H165" s="100" t="s">
        <v>786</v>
      </c>
      <c r="I165" s="317">
        <v>3683742955</v>
      </c>
      <c r="J165" s="317">
        <v>1891744629</v>
      </c>
      <c r="K165" s="317">
        <v>1478728942</v>
      </c>
      <c r="L165" s="317">
        <v>1440305984</v>
      </c>
      <c r="M165" s="103">
        <v>0</v>
      </c>
      <c r="N165" s="103">
        <v>0</v>
      </c>
      <c r="O165" s="103">
        <v>0</v>
      </c>
      <c r="P165" s="103">
        <v>0</v>
      </c>
      <c r="Q165" s="103">
        <v>0</v>
      </c>
      <c r="R165" s="103">
        <v>0</v>
      </c>
      <c r="S165" s="103">
        <v>0</v>
      </c>
      <c r="T165" s="103">
        <v>0</v>
      </c>
      <c r="U165" s="103">
        <v>0</v>
      </c>
      <c r="V165" s="103">
        <v>0</v>
      </c>
      <c r="W165" s="103">
        <v>0</v>
      </c>
      <c r="X165" s="103">
        <v>0</v>
      </c>
      <c r="Y165" s="103">
        <v>0</v>
      </c>
      <c r="Z165" s="103">
        <v>0</v>
      </c>
      <c r="AA165" s="103">
        <v>0</v>
      </c>
      <c r="AB165" s="103">
        <v>0</v>
      </c>
      <c r="AC165" s="103">
        <v>0</v>
      </c>
      <c r="AD165" s="103">
        <v>0</v>
      </c>
      <c r="AE165" s="103">
        <v>0</v>
      </c>
      <c r="AF165" s="103">
        <v>0</v>
      </c>
      <c r="AG165" s="103">
        <v>0</v>
      </c>
      <c r="AH165" s="103">
        <v>0</v>
      </c>
      <c r="AI165" s="103">
        <v>0</v>
      </c>
      <c r="AJ165" s="103">
        <v>0</v>
      </c>
      <c r="AK165" s="103">
        <v>0</v>
      </c>
      <c r="AL165" s="103">
        <v>0</v>
      </c>
      <c r="AM165" s="103">
        <v>0</v>
      </c>
      <c r="AN165" s="103">
        <v>0</v>
      </c>
      <c r="AO165" s="103">
        <f t="shared" si="64"/>
        <v>3683742955</v>
      </c>
      <c r="AP165" s="103">
        <f t="shared" si="65"/>
        <v>1891744629</v>
      </c>
      <c r="AQ165" s="103">
        <f t="shared" si="66"/>
        <v>1478728942</v>
      </c>
      <c r="AR165" s="103">
        <f t="shared" si="67"/>
        <v>1440305984</v>
      </c>
      <c r="AS165" s="102"/>
    </row>
    <row r="166" spans="1:45" ht="29" thickTop="1" thickBot="1">
      <c r="A166" s="313"/>
      <c r="B166" s="313"/>
      <c r="C166" s="316"/>
      <c r="D166" s="316"/>
      <c r="E166" s="315"/>
      <c r="F166" s="315"/>
      <c r="G166" s="98"/>
      <c r="H166" s="100" t="s">
        <v>787</v>
      </c>
      <c r="I166" s="317">
        <v>1455235154</v>
      </c>
      <c r="J166" s="317">
        <v>772200020</v>
      </c>
      <c r="K166" s="317">
        <v>397325667</v>
      </c>
      <c r="L166" s="317">
        <v>381430965</v>
      </c>
      <c r="M166" s="103">
        <v>0</v>
      </c>
      <c r="N166" s="103">
        <v>0</v>
      </c>
      <c r="O166" s="103">
        <v>0</v>
      </c>
      <c r="P166" s="103">
        <v>0</v>
      </c>
      <c r="Q166" s="103">
        <v>0</v>
      </c>
      <c r="R166" s="103">
        <v>0</v>
      </c>
      <c r="S166" s="103">
        <v>0</v>
      </c>
      <c r="T166" s="103">
        <v>0</v>
      </c>
      <c r="U166" s="103">
        <v>0</v>
      </c>
      <c r="V166" s="103">
        <v>0</v>
      </c>
      <c r="W166" s="103">
        <v>0</v>
      </c>
      <c r="X166" s="103">
        <v>0</v>
      </c>
      <c r="Y166" s="103">
        <v>0</v>
      </c>
      <c r="Z166" s="103">
        <v>0</v>
      </c>
      <c r="AA166" s="103">
        <v>0</v>
      </c>
      <c r="AB166" s="103">
        <v>0</v>
      </c>
      <c r="AC166" s="103">
        <v>0</v>
      </c>
      <c r="AD166" s="103">
        <v>0</v>
      </c>
      <c r="AE166" s="103">
        <v>0</v>
      </c>
      <c r="AF166" s="103">
        <v>0</v>
      </c>
      <c r="AG166" s="103">
        <v>0</v>
      </c>
      <c r="AH166" s="103">
        <v>0</v>
      </c>
      <c r="AI166" s="103">
        <v>0</v>
      </c>
      <c r="AJ166" s="103">
        <v>0</v>
      </c>
      <c r="AK166" s="103">
        <v>0</v>
      </c>
      <c r="AL166" s="103">
        <v>0</v>
      </c>
      <c r="AM166" s="103">
        <v>0</v>
      </c>
      <c r="AN166" s="103">
        <v>0</v>
      </c>
      <c r="AO166" s="103">
        <f t="shared" si="64"/>
        <v>1455235154</v>
      </c>
      <c r="AP166" s="103">
        <f t="shared" si="65"/>
        <v>772200020</v>
      </c>
      <c r="AQ166" s="103">
        <f t="shared" si="66"/>
        <v>397325667</v>
      </c>
      <c r="AR166" s="103">
        <f t="shared" si="67"/>
        <v>381430965</v>
      </c>
      <c r="AS166" s="102"/>
    </row>
    <row r="167" spans="1:45" ht="29" thickTop="1" thickBot="1">
      <c r="A167" s="313"/>
      <c r="B167" s="313"/>
      <c r="C167" s="316"/>
      <c r="D167" s="316"/>
      <c r="E167" s="315"/>
      <c r="F167" s="315"/>
      <c r="G167" s="98"/>
      <c r="H167" s="100" t="s">
        <v>788</v>
      </c>
      <c r="I167" s="317">
        <v>1502596800</v>
      </c>
      <c r="J167" s="317">
        <v>858996925</v>
      </c>
      <c r="K167" s="317">
        <v>646923240</v>
      </c>
      <c r="L167" s="317">
        <v>646788406</v>
      </c>
      <c r="M167" s="103">
        <v>0</v>
      </c>
      <c r="N167" s="103">
        <v>0</v>
      </c>
      <c r="O167" s="103">
        <v>0</v>
      </c>
      <c r="P167" s="103">
        <v>0</v>
      </c>
      <c r="Q167" s="103">
        <v>0</v>
      </c>
      <c r="R167" s="103">
        <v>0</v>
      </c>
      <c r="S167" s="103">
        <v>0</v>
      </c>
      <c r="T167" s="103">
        <v>0</v>
      </c>
      <c r="U167" s="103">
        <v>0</v>
      </c>
      <c r="V167" s="103">
        <v>0</v>
      </c>
      <c r="W167" s="103">
        <v>0</v>
      </c>
      <c r="X167" s="103">
        <v>0</v>
      </c>
      <c r="Y167" s="103">
        <v>0</v>
      </c>
      <c r="Z167" s="103">
        <v>0</v>
      </c>
      <c r="AA167" s="103">
        <v>0</v>
      </c>
      <c r="AB167" s="103">
        <v>0</v>
      </c>
      <c r="AC167" s="103">
        <v>0</v>
      </c>
      <c r="AD167" s="103">
        <v>0</v>
      </c>
      <c r="AE167" s="103">
        <v>0</v>
      </c>
      <c r="AF167" s="103">
        <v>0</v>
      </c>
      <c r="AG167" s="103">
        <v>0</v>
      </c>
      <c r="AH167" s="103">
        <v>0</v>
      </c>
      <c r="AI167" s="103">
        <v>0</v>
      </c>
      <c r="AJ167" s="103">
        <v>0</v>
      </c>
      <c r="AK167" s="103">
        <v>0</v>
      </c>
      <c r="AL167" s="103">
        <v>0</v>
      </c>
      <c r="AM167" s="103">
        <v>0</v>
      </c>
      <c r="AN167" s="103">
        <v>0</v>
      </c>
      <c r="AO167" s="103">
        <f t="shared" si="64"/>
        <v>1502596800</v>
      </c>
      <c r="AP167" s="103">
        <f t="shared" si="65"/>
        <v>858996925</v>
      </c>
      <c r="AQ167" s="103">
        <f t="shared" si="66"/>
        <v>646923240</v>
      </c>
      <c r="AR167" s="103">
        <f t="shared" si="67"/>
        <v>646788406</v>
      </c>
      <c r="AS167" s="102"/>
    </row>
    <row r="168" spans="1:45" ht="29" thickTop="1" thickBot="1">
      <c r="A168" s="98"/>
      <c r="B168" s="98"/>
      <c r="C168" s="123"/>
      <c r="D168" s="123"/>
      <c r="E168" s="99"/>
      <c r="F168" s="99"/>
      <c r="G168" s="98"/>
      <c r="H168" s="100" t="s">
        <v>789</v>
      </c>
      <c r="I168" s="306">
        <v>170018573</v>
      </c>
      <c r="J168" s="306">
        <v>125235603</v>
      </c>
      <c r="K168" s="306">
        <v>22832879</v>
      </c>
      <c r="L168" s="306">
        <v>22810114</v>
      </c>
      <c r="M168" s="101">
        <v>0</v>
      </c>
      <c r="N168" s="101">
        <v>0</v>
      </c>
      <c r="O168" s="101">
        <v>0</v>
      </c>
      <c r="P168" s="101">
        <v>0</v>
      </c>
      <c r="Q168" s="101">
        <v>0</v>
      </c>
      <c r="R168" s="101">
        <v>0</v>
      </c>
      <c r="S168" s="101">
        <v>0</v>
      </c>
      <c r="T168" s="101">
        <v>0</v>
      </c>
      <c r="U168" s="101">
        <v>0</v>
      </c>
      <c r="V168" s="101">
        <v>0</v>
      </c>
      <c r="W168" s="101">
        <v>0</v>
      </c>
      <c r="X168" s="101">
        <v>0</v>
      </c>
      <c r="Y168" s="101">
        <v>0</v>
      </c>
      <c r="Z168" s="101">
        <v>0</v>
      </c>
      <c r="AA168" s="101">
        <v>0</v>
      </c>
      <c r="AB168" s="101">
        <v>0</v>
      </c>
      <c r="AC168" s="101">
        <v>0</v>
      </c>
      <c r="AD168" s="101">
        <v>0</v>
      </c>
      <c r="AE168" s="101">
        <v>0</v>
      </c>
      <c r="AF168" s="101">
        <v>0</v>
      </c>
      <c r="AG168" s="101">
        <v>0</v>
      </c>
      <c r="AH168" s="101">
        <v>0</v>
      </c>
      <c r="AI168" s="101">
        <v>0</v>
      </c>
      <c r="AJ168" s="101">
        <v>0</v>
      </c>
      <c r="AK168" s="101">
        <v>0</v>
      </c>
      <c r="AL168" s="101">
        <v>0</v>
      </c>
      <c r="AM168" s="101">
        <v>0</v>
      </c>
      <c r="AN168" s="101">
        <v>0</v>
      </c>
      <c r="AO168" s="101">
        <f t="shared" si="64"/>
        <v>170018573</v>
      </c>
      <c r="AP168" s="101">
        <f t="shared" si="65"/>
        <v>125235603</v>
      </c>
      <c r="AQ168" s="101">
        <f t="shared" si="66"/>
        <v>22832879</v>
      </c>
      <c r="AR168" s="101">
        <f t="shared" si="67"/>
        <v>22810114</v>
      </c>
      <c r="AS168" s="102"/>
    </row>
    <row r="169" spans="1:45" ht="29" thickTop="1" thickBot="1">
      <c r="A169" s="98"/>
      <c r="B169" s="98"/>
      <c r="C169" s="123"/>
      <c r="D169" s="123"/>
      <c r="E169" s="99"/>
      <c r="F169" s="99"/>
      <c r="G169" s="98"/>
      <c r="H169" s="100" t="s">
        <v>790</v>
      </c>
      <c r="I169" s="306">
        <v>564627144</v>
      </c>
      <c r="J169" s="306">
        <v>356265669</v>
      </c>
      <c r="K169" s="306">
        <v>162696772</v>
      </c>
      <c r="L169" s="306">
        <v>162629950</v>
      </c>
      <c r="M169" s="101">
        <v>0</v>
      </c>
      <c r="N169" s="101">
        <v>0</v>
      </c>
      <c r="O169" s="101">
        <v>0</v>
      </c>
      <c r="P169" s="101">
        <v>0</v>
      </c>
      <c r="Q169" s="101">
        <v>0</v>
      </c>
      <c r="R169" s="101">
        <v>0</v>
      </c>
      <c r="S169" s="101">
        <v>0</v>
      </c>
      <c r="T169" s="101">
        <v>0</v>
      </c>
      <c r="U169" s="101">
        <v>0</v>
      </c>
      <c r="V169" s="101">
        <v>0</v>
      </c>
      <c r="W169" s="101">
        <v>0</v>
      </c>
      <c r="X169" s="101">
        <v>0</v>
      </c>
      <c r="Y169" s="101">
        <v>0</v>
      </c>
      <c r="Z169" s="101">
        <v>0</v>
      </c>
      <c r="AA169" s="101">
        <v>0</v>
      </c>
      <c r="AB169" s="101">
        <v>0</v>
      </c>
      <c r="AC169" s="101">
        <v>0</v>
      </c>
      <c r="AD169" s="101">
        <v>0</v>
      </c>
      <c r="AE169" s="101">
        <v>0</v>
      </c>
      <c r="AF169" s="101">
        <v>0</v>
      </c>
      <c r="AG169" s="101">
        <v>0</v>
      </c>
      <c r="AH169" s="101">
        <v>0</v>
      </c>
      <c r="AI169" s="101">
        <v>0</v>
      </c>
      <c r="AJ169" s="101">
        <v>0</v>
      </c>
      <c r="AK169" s="101">
        <v>0</v>
      </c>
      <c r="AL169" s="101">
        <v>0</v>
      </c>
      <c r="AM169" s="101">
        <v>0</v>
      </c>
      <c r="AN169" s="101">
        <v>0</v>
      </c>
      <c r="AO169" s="101">
        <f t="shared" si="64"/>
        <v>564627144</v>
      </c>
      <c r="AP169" s="101">
        <f t="shared" si="65"/>
        <v>356265669</v>
      </c>
      <c r="AQ169" s="101">
        <f t="shared" si="66"/>
        <v>162696772</v>
      </c>
      <c r="AR169" s="101">
        <f t="shared" si="67"/>
        <v>162629950</v>
      </c>
      <c r="AS169" s="102"/>
    </row>
    <row r="170" spans="1:45" thickTop="1" thickBot="1">
      <c r="A170" s="98"/>
      <c r="B170" s="98"/>
      <c r="C170" s="123"/>
      <c r="D170" s="123"/>
      <c r="E170" s="99"/>
      <c r="F170" s="99"/>
      <c r="G170" s="98"/>
      <c r="H170" s="100" t="s">
        <v>791</v>
      </c>
      <c r="I170" s="306">
        <v>8835120</v>
      </c>
      <c r="J170" s="306"/>
      <c r="K170" s="306"/>
      <c r="L170" s="306"/>
      <c r="M170" s="101">
        <v>0</v>
      </c>
      <c r="N170" s="101">
        <v>0</v>
      </c>
      <c r="O170" s="101">
        <v>0</v>
      </c>
      <c r="P170" s="101">
        <v>0</v>
      </c>
      <c r="Q170" s="101">
        <v>0</v>
      </c>
      <c r="R170" s="101">
        <v>0</v>
      </c>
      <c r="S170" s="101">
        <v>0</v>
      </c>
      <c r="T170" s="101">
        <v>0</v>
      </c>
      <c r="U170" s="101">
        <v>0</v>
      </c>
      <c r="V170" s="101">
        <v>0</v>
      </c>
      <c r="W170" s="101">
        <v>0</v>
      </c>
      <c r="X170" s="101">
        <v>0</v>
      </c>
      <c r="Y170" s="101">
        <v>0</v>
      </c>
      <c r="Z170" s="101">
        <v>0</v>
      </c>
      <c r="AA170" s="101">
        <v>0</v>
      </c>
      <c r="AB170" s="101">
        <v>0</v>
      </c>
      <c r="AC170" s="101">
        <v>0</v>
      </c>
      <c r="AD170" s="101">
        <v>0</v>
      </c>
      <c r="AE170" s="101">
        <v>0</v>
      </c>
      <c r="AF170" s="101">
        <v>0</v>
      </c>
      <c r="AG170" s="101">
        <v>0</v>
      </c>
      <c r="AH170" s="101">
        <v>0</v>
      </c>
      <c r="AI170" s="101">
        <v>0</v>
      </c>
      <c r="AJ170" s="101">
        <v>0</v>
      </c>
      <c r="AK170" s="101">
        <v>0</v>
      </c>
      <c r="AL170" s="101">
        <v>0</v>
      </c>
      <c r="AM170" s="101">
        <v>0</v>
      </c>
      <c r="AN170" s="101">
        <v>0</v>
      </c>
      <c r="AO170" s="101">
        <f t="shared" si="64"/>
        <v>8835120</v>
      </c>
      <c r="AP170" s="101">
        <f t="shared" si="65"/>
        <v>0</v>
      </c>
      <c r="AQ170" s="101">
        <f t="shared" si="66"/>
        <v>0</v>
      </c>
      <c r="AR170" s="101">
        <f t="shared" si="67"/>
        <v>0</v>
      </c>
      <c r="AS170" s="102"/>
    </row>
    <row r="171" spans="1:45" ht="27" customHeight="1" thickTop="1" thickBot="1">
      <c r="A171" s="98"/>
      <c r="B171" s="98"/>
      <c r="C171" s="123"/>
      <c r="D171" s="123"/>
      <c r="E171" s="99"/>
      <c r="F171" s="99"/>
      <c r="G171" s="98"/>
      <c r="H171" s="100" t="s">
        <v>792</v>
      </c>
      <c r="I171" s="306">
        <v>18344559</v>
      </c>
      <c r="J171" s="306">
        <v>16244559</v>
      </c>
      <c r="K171" s="306"/>
      <c r="L171" s="306"/>
      <c r="M171" s="101">
        <v>0</v>
      </c>
      <c r="N171" s="101">
        <v>0</v>
      </c>
      <c r="O171" s="101">
        <v>0</v>
      </c>
      <c r="P171" s="101">
        <v>0</v>
      </c>
      <c r="Q171" s="101">
        <v>0</v>
      </c>
      <c r="R171" s="101">
        <v>0</v>
      </c>
      <c r="S171" s="101">
        <v>0</v>
      </c>
      <c r="T171" s="101">
        <v>0</v>
      </c>
      <c r="U171" s="101">
        <v>0</v>
      </c>
      <c r="V171" s="101">
        <v>0</v>
      </c>
      <c r="W171" s="101">
        <v>0</v>
      </c>
      <c r="X171" s="101">
        <v>0</v>
      </c>
      <c r="Y171" s="101">
        <v>0</v>
      </c>
      <c r="Z171" s="101">
        <v>0</v>
      </c>
      <c r="AA171" s="101">
        <v>0</v>
      </c>
      <c r="AB171" s="101">
        <v>0</v>
      </c>
      <c r="AC171" s="101">
        <v>0</v>
      </c>
      <c r="AD171" s="101">
        <v>0</v>
      </c>
      <c r="AE171" s="101">
        <v>0</v>
      </c>
      <c r="AF171" s="101">
        <v>0</v>
      </c>
      <c r="AG171" s="101">
        <v>0</v>
      </c>
      <c r="AH171" s="101">
        <v>0</v>
      </c>
      <c r="AI171" s="101">
        <v>0</v>
      </c>
      <c r="AJ171" s="101">
        <v>0</v>
      </c>
      <c r="AK171" s="101">
        <v>0</v>
      </c>
      <c r="AL171" s="101">
        <v>0</v>
      </c>
      <c r="AM171" s="101">
        <v>0</v>
      </c>
      <c r="AN171" s="101">
        <v>0</v>
      </c>
      <c r="AO171" s="101">
        <f t="shared" si="64"/>
        <v>18344559</v>
      </c>
      <c r="AP171" s="101">
        <f t="shared" si="65"/>
        <v>16244559</v>
      </c>
      <c r="AQ171" s="101">
        <f t="shared" si="66"/>
        <v>0</v>
      </c>
      <c r="AR171" s="101">
        <f t="shared" si="67"/>
        <v>0</v>
      </c>
      <c r="AS171" s="102"/>
    </row>
    <row r="172" spans="1:45" ht="19.5" customHeight="1" thickTop="1" thickBot="1">
      <c r="A172" s="98"/>
      <c r="B172" s="98"/>
      <c r="C172" s="123"/>
      <c r="D172" s="123"/>
      <c r="E172" s="99"/>
      <c r="F172" s="99"/>
      <c r="G172" s="98"/>
      <c r="H172" s="100" t="s">
        <v>793</v>
      </c>
      <c r="I172" s="306">
        <v>17906054</v>
      </c>
      <c r="J172" s="306">
        <v>11431751</v>
      </c>
      <c r="K172" s="306">
        <v>6474303</v>
      </c>
      <c r="L172" s="306">
        <v>6474303</v>
      </c>
      <c r="M172" s="101">
        <v>0</v>
      </c>
      <c r="N172" s="101">
        <v>0</v>
      </c>
      <c r="O172" s="101">
        <v>0</v>
      </c>
      <c r="P172" s="101">
        <v>0</v>
      </c>
      <c r="Q172" s="101">
        <v>0</v>
      </c>
      <c r="R172" s="101">
        <v>0</v>
      </c>
      <c r="S172" s="101">
        <v>0</v>
      </c>
      <c r="T172" s="101">
        <v>0</v>
      </c>
      <c r="U172" s="101">
        <v>0</v>
      </c>
      <c r="V172" s="101">
        <v>0</v>
      </c>
      <c r="W172" s="101">
        <v>0</v>
      </c>
      <c r="X172" s="101">
        <v>0</v>
      </c>
      <c r="Y172" s="101">
        <v>0</v>
      </c>
      <c r="Z172" s="101">
        <v>0</v>
      </c>
      <c r="AA172" s="101">
        <v>0</v>
      </c>
      <c r="AB172" s="101">
        <v>0</v>
      </c>
      <c r="AC172" s="101">
        <v>0</v>
      </c>
      <c r="AD172" s="101">
        <v>0</v>
      </c>
      <c r="AE172" s="101">
        <v>0</v>
      </c>
      <c r="AF172" s="101">
        <v>0</v>
      </c>
      <c r="AG172" s="101">
        <v>0</v>
      </c>
      <c r="AH172" s="101">
        <v>0</v>
      </c>
      <c r="AI172" s="101">
        <v>0</v>
      </c>
      <c r="AJ172" s="101">
        <v>0</v>
      </c>
      <c r="AK172" s="101">
        <v>0</v>
      </c>
      <c r="AL172" s="101">
        <v>0</v>
      </c>
      <c r="AM172" s="101">
        <v>0</v>
      </c>
      <c r="AN172" s="101">
        <v>0</v>
      </c>
      <c r="AO172" s="101">
        <f t="shared" si="64"/>
        <v>17906054</v>
      </c>
      <c r="AP172" s="101">
        <f t="shared" si="65"/>
        <v>11431751</v>
      </c>
      <c r="AQ172" s="101">
        <f t="shared" si="66"/>
        <v>6474303</v>
      </c>
      <c r="AR172" s="101">
        <f t="shared" si="67"/>
        <v>6474303</v>
      </c>
      <c r="AS172" s="102"/>
    </row>
    <row r="173" spans="1:45" ht="18.75" customHeight="1" thickTop="1" thickBot="1">
      <c r="A173" s="98"/>
      <c r="B173" s="98"/>
      <c r="C173" s="123"/>
      <c r="D173" s="123"/>
      <c r="E173" s="99"/>
      <c r="F173" s="99"/>
      <c r="G173" s="98"/>
      <c r="H173" s="100" t="s">
        <v>842</v>
      </c>
      <c r="I173" s="306">
        <v>8835120</v>
      </c>
      <c r="J173" s="306"/>
      <c r="K173" s="306"/>
      <c r="L173" s="306"/>
      <c r="M173" s="101">
        <v>0</v>
      </c>
      <c r="N173" s="101">
        <v>0</v>
      </c>
      <c r="O173" s="101">
        <v>0</v>
      </c>
      <c r="P173" s="101">
        <v>0</v>
      </c>
      <c r="Q173" s="101">
        <v>0</v>
      </c>
      <c r="R173" s="101">
        <v>0</v>
      </c>
      <c r="S173" s="101">
        <v>0</v>
      </c>
      <c r="T173" s="101">
        <v>0</v>
      </c>
      <c r="U173" s="101">
        <v>0</v>
      </c>
      <c r="V173" s="101">
        <v>0</v>
      </c>
      <c r="W173" s="101">
        <v>0</v>
      </c>
      <c r="X173" s="101">
        <v>0</v>
      </c>
      <c r="Y173" s="101">
        <v>0</v>
      </c>
      <c r="Z173" s="101">
        <v>0</v>
      </c>
      <c r="AA173" s="101">
        <v>0</v>
      </c>
      <c r="AB173" s="101">
        <v>0</v>
      </c>
      <c r="AC173" s="101">
        <v>0</v>
      </c>
      <c r="AD173" s="101">
        <v>0</v>
      </c>
      <c r="AE173" s="101">
        <v>0</v>
      </c>
      <c r="AF173" s="101">
        <v>0</v>
      </c>
      <c r="AG173" s="101">
        <v>0</v>
      </c>
      <c r="AH173" s="101">
        <v>0</v>
      </c>
      <c r="AI173" s="101">
        <v>0</v>
      </c>
      <c r="AJ173" s="101">
        <v>0</v>
      </c>
      <c r="AK173" s="101">
        <v>0</v>
      </c>
      <c r="AL173" s="101">
        <v>0</v>
      </c>
      <c r="AM173" s="101">
        <v>0</v>
      </c>
      <c r="AN173" s="101">
        <v>0</v>
      </c>
      <c r="AO173" s="101">
        <f t="shared" si="64"/>
        <v>8835120</v>
      </c>
      <c r="AP173" s="101">
        <f t="shared" si="65"/>
        <v>0</v>
      </c>
      <c r="AQ173" s="101">
        <f t="shared" si="66"/>
        <v>0</v>
      </c>
      <c r="AR173" s="101">
        <f t="shared" si="67"/>
        <v>0</v>
      </c>
      <c r="AS173" s="102"/>
    </row>
    <row r="174" spans="1:45" ht="29" thickTop="1" thickBot="1">
      <c r="A174" s="98"/>
      <c r="B174" s="98"/>
      <c r="C174" s="123"/>
      <c r="D174" s="123"/>
      <c r="E174" s="99"/>
      <c r="F174" s="99"/>
      <c r="G174" s="98"/>
      <c r="H174" s="100" t="s">
        <v>843</v>
      </c>
      <c r="I174" s="306">
        <v>40152000</v>
      </c>
      <c r="J174" s="306"/>
      <c r="K174" s="306"/>
      <c r="L174" s="306"/>
      <c r="M174" s="101">
        <v>0</v>
      </c>
      <c r="N174" s="101">
        <v>0</v>
      </c>
      <c r="O174" s="101">
        <v>0</v>
      </c>
      <c r="P174" s="101">
        <v>0</v>
      </c>
      <c r="Q174" s="101">
        <v>0</v>
      </c>
      <c r="R174" s="101">
        <v>0</v>
      </c>
      <c r="S174" s="101">
        <v>0</v>
      </c>
      <c r="T174" s="101">
        <v>0</v>
      </c>
      <c r="U174" s="101">
        <v>0</v>
      </c>
      <c r="V174" s="101">
        <v>0</v>
      </c>
      <c r="W174" s="101">
        <v>0</v>
      </c>
      <c r="X174" s="101">
        <v>0</v>
      </c>
      <c r="Y174" s="101">
        <v>0</v>
      </c>
      <c r="Z174" s="101">
        <v>0</v>
      </c>
      <c r="AA174" s="101">
        <v>0</v>
      </c>
      <c r="AB174" s="101">
        <v>0</v>
      </c>
      <c r="AC174" s="101">
        <v>0</v>
      </c>
      <c r="AD174" s="101">
        <v>0</v>
      </c>
      <c r="AE174" s="101">
        <v>0</v>
      </c>
      <c r="AF174" s="101">
        <v>0</v>
      </c>
      <c r="AG174" s="101">
        <v>0</v>
      </c>
      <c r="AH174" s="101">
        <v>0</v>
      </c>
      <c r="AI174" s="101">
        <v>0</v>
      </c>
      <c r="AJ174" s="101">
        <v>0</v>
      </c>
      <c r="AK174" s="101">
        <v>0</v>
      </c>
      <c r="AL174" s="101">
        <v>0</v>
      </c>
      <c r="AM174" s="101">
        <v>0</v>
      </c>
      <c r="AN174" s="101">
        <v>0</v>
      </c>
      <c r="AO174" s="101">
        <f t="shared" si="64"/>
        <v>40152000</v>
      </c>
      <c r="AP174" s="101">
        <f t="shared" si="65"/>
        <v>0</v>
      </c>
      <c r="AQ174" s="101">
        <f t="shared" si="66"/>
        <v>0</v>
      </c>
      <c r="AR174" s="101">
        <f t="shared" si="67"/>
        <v>0</v>
      </c>
      <c r="AS174" s="102"/>
    </row>
    <row r="175" spans="1:45" ht="29" thickTop="1" thickBot="1">
      <c r="A175" s="98"/>
      <c r="B175" s="98"/>
      <c r="C175" s="123"/>
      <c r="D175" s="123"/>
      <c r="E175" s="99"/>
      <c r="F175" s="99"/>
      <c r="G175" s="98"/>
      <c r="H175" s="100" t="s">
        <v>844</v>
      </c>
      <c r="I175" s="306">
        <v>209848328</v>
      </c>
      <c r="J175" s="306">
        <v>81699558</v>
      </c>
      <c r="K175" s="306">
        <v>23682122</v>
      </c>
      <c r="L175" s="306">
        <v>23682122</v>
      </c>
      <c r="M175" s="101">
        <v>0</v>
      </c>
      <c r="N175" s="101">
        <v>0</v>
      </c>
      <c r="O175" s="101">
        <v>0</v>
      </c>
      <c r="P175" s="101">
        <v>0</v>
      </c>
      <c r="Q175" s="101">
        <v>0</v>
      </c>
      <c r="R175" s="101">
        <v>0</v>
      </c>
      <c r="S175" s="101">
        <v>0</v>
      </c>
      <c r="T175" s="101">
        <v>0</v>
      </c>
      <c r="U175" s="101">
        <v>0</v>
      </c>
      <c r="V175" s="101">
        <v>0</v>
      </c>
      <c r="W175" s="101">
        <v>0</v>
      </c>
      <c r="X175" s="101">
        <v>0</v>
      </c>
      <c r="Y175" s="101">
        <v>0</v>
      </c>
      <c r="Z175" s="101">
        <v>0</v>
      </c>
      <c r="AA175" s="101">
        <v>0</v>
      </c>
      <c r="AB175" s="101">
        <v>0</v>
      </c>
      <c r="AC175" s="101">
        <v>0</v>
      </c>
      <c r="AD175" s="101">
        <v>0</v>
      </c>
      <c r="AE175" s="101">
        <v>0</v>
      </c>
      <c r="AF175" s="101">
        <v>0</v>
      </c>
      <c r="AG175" s="101">
        <v>0</v>
      </c>
      <c r="AH175" s="101">
        <v>0</v>
      </c>
      <c r="AI175" s="101">
        <v>0</v>
      </c>
      <c r="AJ175" s="101">
        <v>0</v>
      </c>
      <c r="AK175" s="101">
        <v>0</v>
      </c>
      <c r="AL175" s="101">
        <v>0</v>
      </c>
      <c r="AM175" s="101">
        <v>0</v>
      </c>
      <c r="AN175" s="101">
        <v>0</v>
      </c>
      <c r="AO175" s="101">
        <f t="shared" si="64"/>
        <v>209848328</v>
      </c>
      <c r="AP175" s="101">
        <f t="shared" si="65"/>
        <v>81699558</v>
      </c>
      <c r="AQ175" s="101">
        <f t="shared" si="66"/>
        <v>23682122</v>
      </c>
      <c r="AR175" s="101">
        <f t="shared" si="67"/>
        <v>23682122</v>
      </c>
      <c r="AS175" s="102"/>
    </row>
    <row r="176" spans="1:45" ht="29" thickTop="1" thickBot="1">
      <c r="A176" s="98"/>
      <c r="B176" s="98"/>
      <c r="C176" s="123"/>
      <c r="D176" s="123"/>
      <c r="E176" s="99"/>
      <c r="F176" s="99"/>
      <c r="G176" s="98"/>
      <c r="H176" s="100" t="s">
        <v>794</v>
      </c>
      <c r="I176" s="306">
        <v>31241133</v>
      </c>
      <c r="J176" s="306">
        <v>19052919</v>
      </c>
      <c r="K176" s="306">
        <v>12948606</v>
      </c>
      <c r="L176" s="306">
        <v>12948606</v>
      </c>
      <c r="M176" s="101">
        <v>0</v>
      </c>
      <c r="N176" s="101">
        <v>0</v>
      </c>
      <c r="O176" s="101">
        <v>0</v>
      </c>
      <c r="P176" s="101">
        <v>0</v>
      </c>
      <c r="Q176" s="101">
        <v>0</v>
      </c>
      <c r="R176" s="101">
        <v>0</v>
      </c>
      <c r="S176" s="101">
        <v>0</v>
      </c>
      <c r="T176" s="101">
        <v>0</v>
      </c>
      <c r="U176" s="101">
        <v>0</v>
      </c>
      <c r="V176" s="101">
        <v>0</v>
      </c>
      <c r="W176" s="101">
        <v>0</v>
      </c>
      <c r="X176" s="101">
        <v>0</v>
      </c>
      <c r="Y176" s="101">
        <v>0</v>
      </c>
      <c r="Z176" s="101">
        <v>0</v>
      </c>
      <c r="AA176" s="101">
        <v>0</v>
      </c>
      <c r="AB176" s="101">
        <v>0</v>
      </c>
      <c r="AC176" s="101">
        <v>0</v>
      </c>
      <c r="AD176" s="101">
        <v>0</v>
      </c>
      <c r="AE176" s="101">
        <v>0</v>
      </c>
      <c r="AF176" s="101">
        <v>0</v>
      </c>
      <c r="AG176" s="101">
        <v>0</v>
      </c>
      <c r="AH176" s="101">
        <v>0</v>
      </c>
      <c r="AI176" s="101">
        <v>0</v>
      </c>
      <c r="AJ176" s="101">
        <v>0</v>
      </c>
      <c r="AK176" s="101">
        <v>0</v>
      </c>
      <c r="AL176" s="101">
        <v>0</v>
      </c>
      <c r="AM176" s="101">
        <v>0</v>
      </c>
      <c r="AN176" s="101">
        <v>0</v>
      </c>
      <c r="AO176" s="101">
        <f t="shared" si="64"/>
        <v>31241133</v>
      </c>
      <c r="AP176" s="101">
        <f t="shared" si="65"/>
        <v>19052919</v>
      </c>
      <c r="AQ176" s="101">
        <f t="shared" si="66"/>
        <v>12948606</v>
      </c>
      <c r="AR176" s="101">
        <f t="shared" si="67"/>
        <v>12948606</v>
      </c>
      <c r="AS176" s="102"/>
    </row>
    <row r="177" spans="1:45" thickTop="1" thickBot="1">
      <c r="A177" s="98"/>
      <c r="B177" s="98"/>
      <c r="C177" s="123"/>
      <c r="D177" s="123"/>
      <c r="E177" s="99"/>
      <c r="F177" s="99"/>
      <c r="G177" s="98"/>
      <c r="H177" s="100" t="s">
        <v>845</v>
      </c>
      <c r="I177" s="306">
        <v>103947916</v>
      </c>
      <c r="J177" s="306">
        <v>67687007</v>
      </c>
      <c r="K177" s="306">
        <v>53086337</v>
      </c>
      <c r="L177" s="306">
        <v>48232289</v>
      </c>
      <c r="M177" s="101">
        <v>0</v>
      </c>
      <c r="N177" s="101">
        <v>0</v>
      </c>
      <c r="O177" s="101">
        <v>0</v>
      </c>
      <c r="P177" s="101">
        <v>0</v>
      </c>
      <c r="Q177" s="101">
        <v>0</v>
      </c>
      <c r="R177" s="101">
        <v>0</v>
      </c>
      <c r="S177" s="101">
        <v>0</v>
      </c>
      <c r="T177" s="101">
        <v>0</v>
      </c>
      <c r="U177" s="101">
        <v>0</v>
      </c>
      <c r="V177" s="101">
        <v>0</v>
      </c>
      <c r="W177" s="101">
        <v>0</v>
      </c>
      <c r="X177" s="101">
        <v>0</v>
      </c>
      <c r="Y177" s="101">
        <v>0</v>
      </c>
      <c r="Z177" s="101">
        <v>0</v>
      </c>
      <c r="AA177" s="101">
        <v>0</v>
      </c>
      <c r="AB177" s="101">
        <v>0</v>
      </c>
      <c r="AC177" s="101">
        <v>0</v>
      </c>
      <c r="AD177" s="101">
        <v>0</v>
      </c>
      <c r="AE177" s="101">
        <v>0</v>
      </c>
      <c r="AF177" s="101">
        <v>0</v>
      </c>
      <c r="AG177" s="101">
        <v>0</v>
      </c>
      <c r="AH177" s="101">
        <v>0</v>
      </c>
      <c r="AI177" s="101">
        <v>0</v>
      </c>
      <c r="AJ177" s="101">
        <v>0</v>
      </c>
      <c r="AK177" s="101">
        <v>0</v>
      </c>
      <c r="AL177" s="101">
        <v>0</v>
      </c>
      <c r="AM177" s="101">
        <v>0</v>
      </c>
      <c r="AN177" s="101">
        <v>0</v>
      </c>
      <c r="AO177" s="101">
        <f t="shared" si="64"/>
        <v>103947916</v>
      </c>
      <c r="AP177" s="101">
        <f t="shared" si="65"/>
        <v>67687007</v>
      </c>
      <c r="AQ177" s="101">
        <f t="shared" si="66"/>
        <v>53086337</v>
      </c>
      <c r="AR177" s="101">
        <f t="shared" si="67"/>
        <v>48232289</v>
      </c>
      <c r="AS177" s="102"/>
    </row>
    <row r="178" spans="1:45" ht="29" thickTop="1" thickBot="1">
      <c r="A178" s="98"/>
      <c r="B178" s="98"/>
      <c r="C178" s="123"/>
      <c r="D178" s="123"/>
      <c r="E178" s="99"/>
      <c r="F178" s="99"/>
      <c r="G178" s="98"/>
      <c r="H178" s="100" t="s">
        <v>846</v>
      </c>
      <c r="I178" s="306">
        <v>21309753</v>
      </c>
      <c r="J178" s="306">
        <v>14835450</v>
      </c>
      <c r="K178" s="306">
        <v>6448509</v>
      </c>
      <c r="L178" s="306">
        <v>6448509</v>
      </c>
      <c r="M178" s="101">
        <v>0</v>
      </c>
      <c r="N178" s="101">
        <v>0</v>
      </c>
      <c r="O178" s="101">
        <v>0</v>
      </c>
      <c r="P178" s="101">
        <v>0</v>
      </c>
      <c r="Q178" s="101">
        <v>0</v>
      </c>
      <c r="R178" s="101">
        <v>0</v>
      </c>
      <c r="S178" s="101">
        <v>0</v>
      </c>
      <c r="T178" s="101">
        <v>0</v>
      </c>
      <c r="U178" s="101">
        <v>0</v>
      </c>
      <c r="V178" s="101">
        <v>0</v>
      </c>
      <c r="W178" s="101">
        <v>0</v>
      </c>
      <c r="X178" s="101">
        <v>0</v>
      </c>
      <c r="Y178" s="101">
        <v>0</v>
      </c>
      <c r="Z178" s="101">
        <v>0</v>
      </c>
      <c r="AA178" s="101">
        <v>0</v>
      </c>
      <c r="AB178" s="101">
        <v>0</v>
      </c>
      <c r="AC178" s="101">
        <v>0</v>
      </c>
      <c r="AD178" s="101">
        <v>0</v>
      </c>
      <c r="AE178" s="101">
        <v>0</v>
      </c>
      <c r="AF178" s="101">
        <v>0</v>
      </c>
      <c r="AG178" s="101">
        <v>0</v>
      </c>
      <c r="AH178" s="101">
        <v>0</v>
      </c>
      <c r="AI178" s="101">
        <v>0</v>
      </c>
      <c r="AJ178" s="101">
        <v>0</v>
      </c>
      <c r="AK178" s="101">
        <v>0</v>
      </c>
      <c r="AL178" s="101">
        <v>0</v>
      </c>
      <c r="AM178" s="101">
        <v>0</v>
      </c>
      <c r="AN178" s="101">
        <v>0</v>
      </c>
      <c r="AO178" s="101">
        <f t="shared" si="64"/>
        <v>21309753</v>
      </c>
      <c r="AP178" s="101">
        <f t="shared" si="65"/>
        <v>14835450</v>
      </c>
      <c r="AQ178" s="101">
        <f t="shared" si="66"/>
        <v>6448509</v>
      </c>
      <c r="AR178" s="101">
        <f t="shared" si="67"/>
        <v>6448509</v>
      </c>
      <c r="AS178" s="102"/>
    </row>
    <row r="179" spans="1:45" ht="29" thickTop="1" thickBot="1">
      <c r="A179" s="98"/>
      <c r="B179" s="98"/>
      <c r="C179" s="123"/>
      <c r="D179" s="123"/>
      <c r="E179" s="99"/>
      <c r="F179" s="99"/>
      <c r="G179" s="98"/>
      <c r="H179" s="100" t="s">
        <v>795</v>
      </c>
      <c r="I179" s="306">
        <v>23832387</v>
      </c>
      <c r="J179" s="306">
        <v>13668806</v>
      </c>
      <c r="K179" s="306">
        <v>5540579</v>
      </c>
      <c r="L179" s="306">
        <v>5540579</v>
      </c>
      <c r="M179" s="101">
        <v>0</v>
      </c>
      <c r="N179" s="101">
        <v>0</v>
      </c>
      <c r="O179" s="101">
        <v>0</v>
      </c>
      <c r="P179" s="101">
        <v>0</v>
      </c>
      <c r="Q179" s="101">
        <v>0</v>
      </c>
      <c r="R179" s="101">
        <v>0</v>
      </c>
      <c r="S179" s="101">
        <v>0</v>
      </c>
      <c r="T179" s="101">
        <v>0</v>
      </c>
      <c r="U179" s="101">
        <v>0</v>
      </c>
      <c r="V179" s="101">
        <v>0</v>
      </c>
      <c r="W179" s="101">
        <v>0</v>
      </c>
      <c r="X179" s="101">
        <v>0</v>
      </c>
      <c r="Y179" s="101">
        <v>0</v>
      </c>
      <c r="Z179" s="101">
        <v>0</v>
      </c>
      <c r="AA179" s="101">
        <v>0</v>
      </c>
      <c r="AB179" s="101">
        <v>0</v>
      </c>
      <c r="AC179" s="101">
        <v>0</v>
      </c>
      <c r="AD179" s="101">
        <v>0</v>
      </c>
      <c r="AE179" s="101">
        <v>0</v>
      </c>
      <c r="AF179" s="101">
        <v>0</v>
      </c>
      <c r="AG179" s="101">
        <v>0</v>
      </c>
      <c r="AH179" s="101">
        <v>0</v>
      </c>
      <c r="AI179" s="101">
        <v>0</v>
      </c>
      <c r="AJ179" s="101">
        <v>0</v>
      </c>
      <c r="AK179" s="101">
        <v>0</v>
      </c>
      <c r="AL179" s="101">
        <v>0</v>
      </c>
      <c r="AM179" s="101">
        <v>0</v>
      </c>
      <c r="AN179" s="101">
        <v>0</v>
      </c>
      <c r="AO179" s="101">
        <f t="shared" si="64"/>
        <v>23832387</v>
      </c>
      <c r="AP179" s="101">
        <f t="shared" si="65"/>
        <v>13668806</v>
      </c>
      <c r="AQ179" s="101">
        <f t="shared" si="66"/>
        <v>5540579</v>
      </c>
      <c r="AR179" s="101">
        <f t="shared" si="67"/>
        <v>5540579</v>
      </c>
      <c r="AS179" s="102"/>
    </row>
    <row r="180" spans="1:45" ht="29" thickTop="1" thickBot="1">
      <c r="A180" s="98"/>
      <c r="B180" s="98"/>
      <c r="C180" s="123"/>
      <c r="D180" s="123"/>
      <c r="E180" s="99"/>
      <c r="F180" s="99"/>
      <c r="G180" s="98"/>
      <c r="H180" s="100" t="s">
        <v>817</v>
      </c>
      <c r="I180" s="306">
        <v>65840525</v>
      </c>
      <c r="J180" s="306">
        <v>40358607</v>
      </c>
      <c r="K180" s="306">
        <v>3999968</v>
      </c>
      <c r="L180" s="306">
        <v>1999968</v>
      </c>
      <c r="M180" s="101">
        <v>0</v>
      </c>
      <c r="N180" s="101">
        <v>0</v>
      </c>
      <c r="O180" s="101">
        <v>0</v>
      </c>
      <c r="P180" s="101">
        <v>0</v>
      </c>
      <c r="Q180" s="101">
        <v>0</v>
      </c>
      <c r="R180" s="101">
        <v>0</v>
      </c>
      <c r="S180" s="101">
        <v>0</v>
      </c>
      <c r="T180" s="101">
        <v>0</v>
      </c>
      <c r="U180" s="101">
        <v>0</v>
      </c>
      <c r="V180" s="101">
        <v>0</v>
      </c>
      <c r="W180" s="101">
        <v>0</v>
      </c>
      <c r="X180" s="101">
        <v>0</v>
      </c>
      <c r="Y180" s="101">
        <v>0</v>
      </c>
      <c r="Z180" s="101">
        <v>0</v>
      </c>
      <c r="AA180" s="101">
        <v>0</v>
      </c>
      <c r="AB180" s="101">
        <v>0</v>
      </c>
      <c r="AC180" s="101">
        <v>0</v>
      </c>
      <c r="AD180" s="101">
        <v>0</v>
      </c>
      <c r="AE180" s="101">
        <v>0</v>
      </c>
      <c r="AF180" s="101">
        <v>0</v>
      </c>
      <c r="AG180" s="101">
        <v>0</v>
      </c>
      <c r="AH180" s="101">
        <v>0</v>
      </c>
      <c r="AI180" s="101">
        <v>0</v>
      </c>
      <c r="AJ180" s="101">
        <v>0</v>
      </c>
      <c r="AK180" s="101">
        <v>0</v>
      </c>
      <c r="AL180" s="101">
        <v>0</v>
      </c>
      <c r="AM180" s="101">
        <v>0</v>
      </c>
      <c r="AN180" s="101">
        <v>0</v>
      </c>
      <c r="AO180" s="101">
        <f t="shared" si="64"/>
        <v>65840525</v>
      </c>
      <c r="AP180" s="101">
        <f t="shared" si="65"/>
        <v>40358607</v>
      </c>
      <c r="AQ180" s="101">
        <f t="shared" si="66"/>
        <v>3999968</v>
      </c>
      <c r="AR180" s="101">
        <f t="shared" si="67"/>
        <v>1999968</v>
      </c>
      <c r="AS180" s="102"/>
    </row>
    <row r="181" spans="1:45" ht="22.5" customHeight="1" thickTop="1" thickBot="1">
      <c r="A181" s="127"/>
      <c r="B181" s="127"/>
      <c r="C181" s="128"/>
      <c r="D181" s="128"/>
      <c r="E181" s="128"/>
      <c r="F181" s="128"/>
      <c r="G181" s="128"/>
      <c r="H181" s="129" t="s">
        <v>689</v>
      </c>
      <c r="I181" s="130">
        <f>+I4+I41+I51</f>
        <v>69897914365</v>
      </c>
      <c r="J181" s="130">
        <f t="shared" ref="J181:AN181" si="75">+J4+J41+J51</f>
        <v>32352802206</v>
      </c>
      <c r="K181" s="130">
        <f t="shared" si="75"/>
        <v>14805347806</v>
      </c>
      <c r="L181" s="130">
        <f t="shared" si="75"/>
        <v>14622104363</v>
      </c>
      <c r="M181" s="130">
        <f t="shared" si="75"/>
        <v>3262600000</v>
      </c>
      <c r="N181" s="130">
        <f t="shared" si="75"/>
        <v>2177366381</v>
      </c>
      <c r="O181" s="130">
        <f t="shared" si="75"/>
        <v>2177366381</v>
      </c>
      <c r="P181" s="130">
        <f t="shared" si="75"/>
        <v>2177366381</v>
      </c>
      <c r="Q181" s="130">
        <f t="shared" si="75"/>
        <v>0</v>
      </c>
      <c r="R181" s="130">
        <f t="shared" si="75"/>
        <v>0</v>
      </c>
      <c r="S181" s="130">
        <f t="shared" si="75"/>
        <v>0</v>
      </c>
      <c r="T181" s="130">
        <f t="shared" si="75"/>
        <v>0</v>
      </c>
      <c r="U181" s="130">
        <f t="shared" si="75"/>
        <v>0</v>
      </c>
      <c r="V181" s="130">
        <f t="shared" si="75"/>
        <v>0</v>
      </c>
      <c r="W181" s="130">
        <f t="shared" si="75"/>
        <v>0</v>
      </c>
      <c r="X181" s="130">
        <f t="shared" si="75"/>
        <v>0</v>
      </c>
      <c r="Y181" s="130">
        <f t="shared" si="75"/>
        <v>0</v>
      </c>
      <c r="Z181" s="130">
        <f t="shared" si="75"/>
        <v>0</v>
      </c>
      <c r="AA181" s="130">
        <f t="shared" si="75"/>
        <v>0</v>
      </c>
      <c r="AB181" s="130">
        <f t="shared" si="75"/>
        <v>0</v>
      </c>
      <c r="AC181" s="130">
        <f t="shared" si="75"/>
        <v>3610822007</v>
      </c>
      <c r="AD181" s="130">
        <f t="shared" si="75"/>
        <v>3610822007</v>
      </c>
      <c r="AE181" s="130">
        <f t="shared" si="75"/>
        <v>1728019150</v>
      </c>
      <c r="AF181" s="130">
        <f t="shared" si="75"/>
        <v>1728019150</v>
      </c>
      <c r="AG181" s="130">
        <f t="shared" si="75"/>
        <v>0</v>
      </c>
      <c r="AH181" s="130">
        <f t="shared" si="75"/>
        <v>0</v>
      </c>
      <c r="AI181" s="130">
        <f t="shared" si="75"/>
        <v>0</v>
      </c>
      <c r="AJ181" s="130">
        <f t="shared" si="75"/>
        <v>0</v>
      </c>
      <c r="AK181" s="130">
        <f t="shared" si="75"/>
        <v>0</v>
      </c>
      <c r="AL181" s="130">
        <f t="shared" si="75"/>
        <v>0</v>
      </c>
      <c r="AM181" s="130">
        <f t="shared" si="75"/>
        <v>0</v>
      </c>
      <c r="AN181" s="130">
        <f t="shared" si="75"/>
        <v>0</v>
      </c>
      <c r="AO181" s="130">
        <f t="shared" si="64"/>
        <v>76771336372</v>
      </c>
      <c r="AP181" s="130">
        <f t="shared" si="65"/>
        <v>38140990594</v>
      </c>
      <c r="AQ181" s="130">
        <f t="shared" si="66"/>
        <v>18710733337</v>
      </c>
      <c r="AR181" s="130">
        <f t="shared" si="67"/>
        <v>18527489894</v>
      </c>
      <c r="AS181" s="89"/>
    </row>
    <row r="182" spans="1:45" ht="14.25" customHeight="1" thickTop="1">
      <c r="I182" s="80"/>
    </row>
    <row r="183" spans="1:45" ht="14.25" customHeight="1">
      <c r="I183" s="80"/>
    </row>
    <row r="184" spans="1:45" ht="14.25" customHeight="1">
      <c r="I184" s="80"/>
    </row>
    <row r="185" spans="1:45" ht="14.25" customHeight="1">
      <c r="I185" s="80"/>
    </row>
    <row r="186" spans="1:45" ht="14.25" customHeight="1">
      <c r="I186" s="80"/>
    </row>
    <row r="187" spans="1:45" ht="14.25" customHeight="1">
      <c r="I187" s="80"/>
    </row>
    <row r="188" spans="1:45" ht="14.25" customHeight="1">
      <c r="I188" s="80"/>
    </row>
    <row r="189" spans="1:45" ht="14.25" customHeight="1">
      <c r="I189" s="80"/>
    </row>
    <row r="190" spans="1:45" ht="14.25" customHeight="1">
      <c r="I190" s="80"/>
    </row>
    <row r="191" spans="1:45" ht="14.25" customHeight="1">
      <c r="I191" s="80"/>
    </row>
    <row r="192" spans="1:45" ht="14.25" customHeight="1">
      <c r="I192" s="80"/>
    </row>
    <row r="193" spans="9:9" ht="14.25" customHeight="1">
      <c r="I193" s="80"/>
    </row>
    <row r="194" spans="9:9" ht="14.25" customHeight="1">
      <c r="I194" s="80"/>
    </row>
    <row r="195" spans="9:9" ht="14.25" customHeight="1">
      <c r="I195" s="80"/>
    </row>
    <row r="196" spans="9:9" ht="14.25" customHeight="1">
      <c r="I196" s="80"/>
    </row>
    <row r="197" spans="9:9" ht="14.25" customHeight="1">
      <c r="I197" s="80"/>
    </row>
    <row r="198" spans="9:9" ht="14.25" customHeight="1">
      <c r="I198" s="80"/>
    </row>
    <row r="199" spans="9:9" ht="14.25" customHeight="1">
      <c r="I199" s="80"/>
    </row>
    <row r="200" spans="9:9" ht="14.25" customHeight="1">
      <c r="I200" s="80"/>
    </row>
    <row r="201" spans="9:9" ht="14.25" customHeight="1">
      <c r="I201" s="80"/>
    </row>
    <row r="202" spans="9:9" ht="14.25" customHeight="1">
      <c r="I202" s="80"/>
    </row>
    <row r="203" spans="9:9" ht="14.25" customHeight="1">
      <c r="I203" s="80"/>
    </row>
    <row r="204" spans="9:9" ht="14.25" customHeight="1">
      <c r="I204" s="80"/>
    </row>
    <row r="205" spans="9:9" ht="14.25" customHeight="1">
      <c r="I205" s="80"/>
    </row>
    <row r="206" spans="9:9" ht="14.25" customHeight="1">
      <c r="I206" s="80"/>
    </row>
    <row r="207" spans="9:9" ht="14.25" customHeight="1">
      <c r="I207" s="80"/>
    </row>
    <row r="208" spans="9:9" ht="14.25" customHeight="1">
      <c r="I208" s="80"/>
    </row>
    <row r="209" spans="9:9" ht="14.25" customHeight="1">
      <c r="I209" s="80"/>
    </row>
    <row r="210" spans="9:9" ht="14.25" customHeight="1">
      <c r="I210" s="80"/>
    </row>
    <row r="211" spans="9:9" ht="14.25" customHeight="1">
      <c r="I211" s="80"/>
    </row>
    <row r="212" spans="9:9" ht="14.25" customHeight="1">
      <c r="I212" s="80"/>
    </row>
    <row r="213" spans="9:9" ht="14.25" customHeight="1">
      <c r="I213" s="80"/>
    </row>
    <row r="214" spans="9:9" ht="14.25" customHeight="1">
      <c r="I214" s="80"/>
    </row>
    <row r="215" spans="9:9" ht="14.25" customHeight="1">
      <c r="I215" s="80"/>
    </row>
    <row r="216" spans="9:9" ht="14.25" customHeight="1">
      <c r="I216" s="80"/>
    </row>
    <row r="217" spans="9:9" ht="14.25" customHeight="1">
      <c r="I217" s="80"/>
    </row>
    <row r="218" spans="9:9" ht="14.25" customHeight="1">
      <c r="I218" s="80"/>
    </row>
    <row r="219" spans="9:9" ht="14.25" customHeight="1">
      <c r="I219" s="80"/>
    </row>
    <row r="220" spans="9:9" ht="14.25" customHeight="1">
      <c r="I220" s="80"/>
    </row>
    <row r="221" spans="9:9" ht="14.25" customHeight="1">
      <c r="I221" s="80"/>
    </row>
    <row r="222" spans="9:9" ht="14.25" customHeight="1">
      <c r="I222" s="80"/>
    </row>
    <row r="223" spans="9:9" ht="14.25" customHeight="1">
      <c r="I223" s="80"/>
    </row>
    <row r="224" spans="9:9" ht="14.25" customHeight="1">
      <c r="I224" s="80"/>
    </row>
    <row r="225" spans="9:9" ht="14.25" customHeight="1">
      <c r="I225" s="80"/>
    </row>
    <row r="226" spans="9:9" ht="14.25" customHeight="1">
      <c r="I226" s="80"/>
    </row>
    <row r="227" spans="9:9" ht="14.25" customHeight="1">
      <c r="I227" s="80"/>
    </row>
    <row r="228" spans="9:9" ht="14.25" customHeight="1">
      <c r="I228" s="80"/>
    </row>
    <row r="229" spans="9:9" ht="14.25" customHeight="1">
      <c r="I229" s="80"/>
    </row>
    <row r="230" spans="9:9" ht="14.25" customHeight="1">
      <c r="I230" s="80"/>
    </row>
    <row r="231" spans="9:9" ht="14.25" customHeight="1">
      <c r="I231" s="80"/>
    </row>
    <row r="232" spans="9:9" ht="14.25" customHeight="1">
      <c r="I232" s="80"/>
    </row>
    <row r="233" spans="9:9" ht="14.25" customHeight="1">
      <c r="I233" s="80"/>
    </row>
    <row r="234" spans="9:9" ht="14.25" customHeight="1">
      <c r="I234" s="80"/>
    </row>
    <row r="235" spans="9:9" ht="14.25" customHeight="1">
      <c r="I235" s="80"/>
    </row>
    <row r="236" spans="9:9" ht="14.25" customHeight="1">
      <c r="I236" s="80"/>
    </row>
    <row r="237" spans="9:9" ht="14.25" customHeight="1">
      <c r="I237" s="80"/>
    </row>
    <row r="238" spans="9:9" ht="14.25" customHeight="1">
      <c r="I238" s="80"/>
    </row>
    <row r="239" spans="9:9" ht="14.25" customHeight="1">
      <c r="I239" s="80"/>
    </row>
    <row r="240" spans="9:9" ht="14.25" customHeight="1">
      <c r="I240" s="80"/>
    </row>
    <row r="241" spans="9:9" ht="14.25" customHeight="1">
      <c r="I241" s="80"/>
    </row>
    <row r="242" spans="9:9" ht="14.25" customHeight="1">
      <c r="I242" s="80"/>
    </row>
    <row r="243" spans="9:9" ht="14.25" customHeight="1">
      <c r="I243" s="80"/>
    </row>
    <row r="244" spans="9:9" ht="14.25" customHeight="1">
      <c r="I244" s="80"/>
    </row>
    <row r="245" spans="9:9" ht="14.25" customHeight="1">
      <c r="I245" s="80"/>
    </row>
    <row r="246" spans="9:9" ht="14.25" customHeight="1">
      <c r="I246" s="80"/>
    </row>
    <row r="247" spans="9:9" ht="14.25" customHeight="1">
      <c r="I247" s="80"/>
    </row>
    <row r="248" spans="9:9" ht="14.25" customHeight="1">
      <c r="I248" s="80"/>
    </row>
    <row r="249" spans="9:9" ht="14.25" customHeight="1">
      <c r="I249" s="80"/>
    </row>
    <row r="250" spans="9:9" ht="14.25" customHeight="1">
      <c r="I250" s="80"/>
    </row>
    <row r="251" spans="9:9" ht="14.25" customHeight="1">
      <c r="I251" s="80"/>
    </row>
    <row r="252" spans="9:9" ht="14.25" customHeight="1">
      <c r="I252" s="80"/>
    </row>
    <row r="253" spans="9:9" ht="14.25" customHeight="1">
      <c r="I253" s="80"/>
    </row>
    <row r="254" spans="9:9" ht="14.25" customHeight="1">
      <c r="I254" s="80"/>
    </row>
    <row r="255" spans="9:9" ht="14.25" customHeight="1">
      <c r="I255" s="80"/>
    </row>
    <row r="256" spans="9:9" ht="14.25" customHeight="1">
      <c r="I256" s="80"/>
    </row>
    <row r="257" spans="9:9" ht="14.25" customHeight="1">
      <c r="I257" s="80"/>
    </row>
    <row r="258" spans="9:9" ht="14.25" customHeight="1">
      <c r="I258" s="80"/>
    </row>
    <row r="259" spans="9:9" ht="14.25" customHeight="1">
      <c r="I259" s="80"/>
    </row>
    <row r="260" spans="9:9" ht="14.25" customHeight="1">
      <c r="I260" s="80"/>
    </row>
    <row r="261" spans="9:9" ht="14.25" customHeight="1">
      <c r="I261" s="80"/>
    </row>
    <row r="262" spans="9:9" ht="14.25" customHeight="1">
      <c r="I262" s="80"/>
    </row>
    <row r="263" spans="9:9" ht="14.25" customHeight="1">
      <c r="I263" s="80"/>
    </row>
    <row r="264" spans="9:9" ht="14.25" customHeight="1">
      <c r="I264" s="80"/>
    </row>
    <row r="265" spans="9:9" ht="14.25" customHeight="1">
      <c r="I265" s="80"/>
    </row>
    <row r="266" spans="9:9" ht="14.25" customHeight="1">
      <c r="I266" s="80"/>
    </row>
    <row r="267" spans="9:9" ht="14.25" customHeight="1">
      <c r="I267" s="80"/>
    </row>
    <row r="268" spans="9:9" ht="14.25" customHeight="1">
      <c r="I268" s="80"/>
    </row>
    <row r="269" spans="9:9" ht="14.25" customHeight="1">
      <c r="I269" s="80"/>
    </row>
    <row r="270" spans="9:9" ht="14.25" customHeight="1">
      <c r="I270" s="80"/>
    </row>
    <row r="271" spans="9:9" ht="14.25" customHeight="1">
      <c r="I271" s="80"/>
    </row>
    <row r="272" spans="9:9" ht="14.25" customHeight="1">
      <c r="I272" s="80"/>
    </row>
    <row r="273" spans="9:9" ht="14.25" customHeight="1">
      <c r="I273" s="80"/>
    </row>
    <row r="274" spans="9:9" ht="14.25" customHeight="1">
      <c r="I274" s="80"/>
    </row>
    <row r="275" spans="9:9" ht="14.25" customHeight="1">
      <c r="I275" s="80"/>
    </row>
    <row r="276" spans="9:9" ht="14.25" customHeight="1">
      <c r="I276" s="80"/>
    </row>
    <row r="277" spans="9:9" ht="14.25" customHeight="1">
      <c r="I277" s="80"/>
    </row>
    <row r="278" spans="9:9" ht="14.25" customHeight="1">
      <c r="I278" s="80"/>
    </row>
    <row r="279" spans="9:9" ht="14.25" customHeight="1">
      <c r="I279" s="80"/>
    </row>
    <row r="280" spans="9:9" ht="14.25" customHeight="1">
      <c r="I280" s="80"/>
    </row>
    <row r="281" spans="9:9" ht="14.25" customHeight="1">
      <c r="I281" s="80"/>
    </row>
    <row r="282" spans="9:9" ht="14.25" customHeight="1">
      <c r="I282" s="80"/>
    </row>
    <row r="283" spans="9:9" ht="14.25" customHeight="1">
      <c r="I283" s="80"/>
    </row>
    <row r="284" spans="9:9" ht="14.25" customHeight="1">
      <c r="I284" s="80"/>
    </row>
    <row r="285" spans="9:9" ht="14.25" customHeight="1">
      <c r="I285" s="80"/>
    </row>
    <row r="286" spans="9:9" ht="14.25" customHeight="1">
      <c r="I286" s="80"/>
    </row>
    <row r="287" spans="9:9" ht="14.25" customHeight="1">
      <c r="I287" s="80"/>
    </row>
    <row r="288" spans="9:9" ht="14.25" customHeight="1">
      <c r="I288" s="80"/>
    </row>
    <row r="289" spans="9:9" ht="14.25" customHeight="1">
      <c r="I289" s="80"/>
    </row>
    <row r="290" spans="9:9" ht="14.25" customHeight="1">
      <c r="I290" s="80"/>
    </row>
    <row r="291" spans="9:9" ht="14.25" customHeight="1">
      <c r="I291" s="80"/>
    </row>
    <row r="292" spans="9:9" ht="14.25" customHeight="1">
      <c r="I292" s="80"/>
    </row>
    <row r="293" spans="9:9" ht="14.25" customHeight="1">
      <c r="I293" s="80"/>
    </row>
    <row r="294" spans="9:9" ht="14.25" customHeight="1">
      <c r="I294" s="80"/>
    </row>
    <row r="295" spans="9:9" ht="14.25" customHeight="1">
      <c r="I295" s="80"/>
    </row>
    <row r="296" spans="9:9" ht="14.25" customHeight="1">
      <c r="I296" s="80"/>
    </row>
    <row r="297" spans="9:9" ht="14.25" customHeight="1">
      <c r="I297" s="80"/>
    </row>
    <row r="298" spans="9:9" ht="14.25" customHeight="1">
      <c r="I298" s="80"/>
    </row>
    <row r="299" spans="9:9" ht="14.25" customHeight="1">
      <c r="I299" s="80"/>
    </row>
    <row r="300" spans="9:9" ht="14.25" customHeight="1">
      <c r="I300" s="80"/>
    </row>
    <row r="301" spans="9:9" ht="14.25" customHeight="1">
      <c r="I301" s="80"/>
    </row>
    <row r="302" spans="9:9" ht="14.25" customHeight="1">
      <c r="I302" s="80"/>
    </row>
    <row r="303" spans="9:9" ht="14.25" customHeight="1">
      <c r="I303" s="80"/>
    </row>
    <row r="304" spans="9:9" ht="14.25" customHeight="1">
      <c r="I304" s="80"/>
    </row>
    <row r="305" spans="9:9" ht="14.25" customHeight="1">
      <c r="I305" s="80"/>
    </row>
    <row r="306" spans="9:9" ht="14.25" customHeight="1">
      <c r="I306" s="80"/>
    </row>
    <row r="307" spans="9:9" ht="14.25" customHeight="1">
      <c r="I307" s="80"/>
    </row>
    <row r="308" spans="9:9" ht="14.25" customHeight="1">
      <c r="I308" s="80"/>
    </row>
    <row r="309" spans="9:9" ht="14.25" customHeight="1">
      <c r="I309" s="80"/>
    </row>
    <row r="310" spans="9:9" ht="14.25" customHeight="1">
      <c r="I310" s="80"/>
    </row>
    <row r="311" spans="9:9" ht="14.25" customHeight="1">
      <c r="I311" s="80"/>
    </row>
    <row r="312" spans="9:9" ht="14.25" customHeight="1">
      <c r="I312" s="80"/>
    </row>
    <row r="313" spans="9:9" ht="14.25" customHeight="1">
      <c r="I313" s="80"/>
    </row>
    <row r="314" spans="9:9" ht="14.25" customHeight="1">
      <c r="I314" s="80"/>
    </row>
    <row r="315" spans="9:9" ht="14.25" customHeight="1">
      <c r="I315" s="80"/>
    </row>
    <row r="316" spans="9:9" ht="14.25" customHeight="1">
      <c r="I316" s="80"/>
    </row>
    <row r="317" spans="9:9" ht="14.25" customHeight="1">
      <c r="I317" s="80"/>
    </row>
    <row r="318" spans="9:9" ht="14.25" customHeight="1">
      <c r="I318" s="80"/>
    </row>
    <row r="319" spans="9:9" ht="14.25" customHeight="1">
      <c r="I319" s="80"/>
    </row>
    <row r="320" spans="9:9" ht="14.25" customHeight="1">
      <c r="I320" s="80"/>
    </row>
    <row r="321" spans="9:9" ht="14.25" customHeight="1">
      <c r="I321" s="80"/>
    </row>
    <row r="322" spans="9:9" ht="14.25" customHeight="1">
      <c r="I322" s="80"/>
    </row>
    <row r="323" spans="9:9" ht="14.25" customHeight="1">
      <c r="I323" s="80"/>
    </row>
    <row r="324" spans="9:9" ht="14.25" customHeight="1">
      <c r="I324" s="80"/>
    </row>
    <row r="325" spans="9:9" ht="14.25" customHeight="1">
      <c r="I325" s="80"/>
    </row>
    <row r="326" spans="9:9" ht="14.25" customHeight="1">
      <c r="I326" s="80"/>
    </row>
    <row r="327" spans="9:9" ht="14.25" customHeight="1">
      <c r="I327" s="80"/>
    </row>
    <row r="328" spans="9:9" ht="14.25" customHeight="1">
      <c r="I328" s="80"/>
    </row>
    <row r="329" spans="9:9" ht="14.25" customHeight="1">
      <c r="I329" s="80"/>
    </row>
    <row r="330" spans="9:9" ht="14.25" customHeight="1">
      <c r="I330" s="80"/>
    </row>
    <row r="331" spans="9:9" ht="14.25" customHeight="1">
      <c r="I331" s="80"/>
    </row>
    <row r="332" spans="9:9" ht="14.25" customHeight="1">
      <c r="I332" s="80"/>
    </row>
    <row r="333" spans="9:9" ht="14.25" customHeight="1">
      <c r="I333" s="80"/>
    </row>
    <row r="334" spans="9:9" ht="14.25" customHeight="1">
      <c r="I334" s="80"/>
    </row>
    <row r="335" spans="9:9" ht="14.25" customHeight="1">
      <c r="I335" s="80"/>
    </row>
    <row r="336" spans="9:9" ht="14.25" customHeight="1">
      <c r="I336" s="80"/>
    </row>
    <row r="337" spans="9:9" ht="14.25" customHeight="1">
      <c r="I337" s="80"/>
    </row>
    <row r="338" spans="9:9" ht="14.25" customHeight="1">
      <c r="I338" s="80"/>
    </row>
    <row r="339" spans="9:9" ht="14.25" customHeight="1">
      <c r="I339" s="80"/>
    </row>
    <row r="340" spans="9:9" ht="14.25" customHeight="1">
      <c r="I340" s="80"/>
    </row>
    <row r="341" spans="9:9" ht="14.25" customHeight="1">
      <c r="I341" s="80"/>
    </row>
    <row r="342" spans="9:9" ht="14.25" customHeight="1">
      <c r="I342" s="80"/>
    </row>
    <row r="343" spans="9:9" ht="14.25" customHeight="1">
      <c r="I343" s="80"/>
    </row>
    <row r="344" spans="9:9" ht="14.25" customHeight="1">
      <c r="I344" s="80"/>
    </row>
    <row r="345" spans="9:9" ht="14.25" customHeight="1">
      <c r="I345" s="80"/>
    </row>
    <row r="346" spans="9:9" ht="14.25" customHeight="1">
      <c r="I346" s="80"/>
    </row>
    <row r="347" spans="9:9" ht="14.25" customHeight="1">
      <c r="I347" s="80"/>
    </row>
    <row r="348" spans="9:9" ht="14.25" customHeight="1">
      <c r="I348" s="80"/>
    </row>
    <row r="349" spans="9:9" ht="14.25" customHeight="1">
      <c r="I349" s="80"/>
    </row>
    <row r="350" spans="9:9" ht="14.25" customHeight="1">
      <c r="I350" s="80"/>
    </row>
    <row r="351" spans="9:9" ht="14.25" customHeight="1">
      <c r="I351" s="80"/>
    </row>
    <row r="352" spans="9:9" ht="14.25" customHeight="1">
      <c r="I352" s="80"/>
    </row>
    <row r="353" spans="9:9" ht="14.25" customHeight="1">
      <c r="I353" s="80"/>
    </row>
    <row r="354" spans="9:9" ht="14.25" customHeight="1">
      <c r="I354" s="80"/>
    </row>
    <row r="355" spans="9:9" ht="14.25" customHeight="1">
      <c r="I355" s="80"/>
    </row>
    <row r="356" spans="9:9" ht="14.25" customHeight="1">
      <c r="I356" s="80"/>
    </row>
    <row r="357" spans="9:9" ht="14.25" customHeight="1">
      <c r="I357" s="80"/>
    </row>
    <row r="358" spans="9:9" ht="14.25" customHeight="1">
      <c r="I358" s="80"/>
    </row>
    <row r="359" spans="9:9" ht="14.25" customHeight="1">
      <c r="I359" s="80"/>
    </row>
    <row r="360" spans="9:9" ht="14.25" customHeight="1">
      <c r="I360" s="80"/>
    </row>
    <row r="361" spans="9:9" ht="14.25" customHeight="1">
      <c r="I361" s="80"/>
    </row>
    <row r="362" spans="9:9" ht="14.25" customHeight="1">
      <c r="I362" s="80"/>
    </row>
    <row r="363" spans="9:9" ht="14.25" customHeight="1">
      <c r="I363" s="80"/>
    </row>
    <row r="364" spans="9:9" ht="14.25" customHeight="1">
      <c r="I364" s="80"/>
    </row>
    <row r="365" spans="9:9" ht="14.25" customHeight="1">
      <c r="I365" s="80"/>
    </row>
    <row r="366" spans="9:9" ht="14.25" customHeight="1">
      <c r="I366" s="80"/>
    </row>
    <row r="367" spans="9:9" ht="14.25" customHeight="1">
      <c r="I367" s="80"/>
    </row>
    <row r="368" spans="9:9" ht="14.25" customHeight="1">
      <c r="I368" s="80"/>
    </row>
    <row r="369" spans="9:9" ht="14.25" customHeight="1">
      <c r="I369" s="80"/>
    </row>
    <row r="370" spans="9:9" ht="14.25" customHeight="1">
      <c r="I370" s="80"/>
    </row>
    <row r="371" spans="9:9" ht="14.25" customHeight="1">
      <c r="I371" s="80"/>
    </row>
    <row r="372" spans="9:9" ht="14.25" customHeight="1">
      <c r="I372" s="80"/>
    </row>
    <row r="373" spans="9:9" ht="14.25" customHeight="1">
      <c r="I373" s="80"/>
    </row>
    <row r="374" spans="9:9" ht="14.25" customHeight="1">
      <c r="I374" s="80"/>
    </row>
    <row r="375" spans="9:9" ht="14.25" customHeight="1">
      <c r="I375" s="80"/>
    </row>
    <row r="376" spans="9:9" ht="14.25" customHeight="1">
      <c r="I376" s="80"/>
    </row>
    <row r="377" spans="9:9" ht="14.25" customHeight="1">
      <c r="I377" s="80"/>
    </row>
    <row r="378" spans="9:9" ht="14.25" customHeight="1">
      <c r="I378" s="80"/>
    </row>
    <row r="379" spans="9:9" ht="14.25" customHeight="1">
      <c r="I379" s="80"/>
    </row>
    <row r="380" spans="9:9" ht="14.25" customHeight="1">
      <c r="I380" s="80"/>
    </row>
    <row r="381" spans="9:9" ht="14.25" customHeight="1">
      <c r="I381" s="80"/>
    </row>
    <row r="382" spans="9:9" ht="14.25" customHeight="1">
      <c r="I382" s="80"/>
    </row>
    <row r="383" spans="9:9" ht="14.25" customHeight="1">
      <c r="I383" s="80"/>
    </row>
    <row r="384" spans="9:9" ht="14.25" customHeight="1">
      <c r="I384" s="80"/>
    </row>
    <row r="385" spans="9:9" ht="14.25" customHeight="1">
      <c r="I385" s="80"/>
    </row>
    <row r="386" spans="9:9" ht="14.25" customHeight="1">
      <c r="I386" s="80"/>
    </row>
    <row r="387" spans="9:9" ht="14.25" customHeight="1">
      <c r="I387" s="80"/>
    </row>
    <row r="388" spans="9:9" ht="14.25" customHeight="1">
      <c r="I388" s="80"/>
    </row>
    <row r="389" spans="9:9" ht="14.25" customHeight="1">
      <c r="I389" s="80"/>
    </row>
    <row r="390" spans="9:9" ht="14.25" customHeight="1">
      <c r="I390" s="80"/>
    </row>
    <row r="391" spans="9:9" ht="14.25" customHeight="1">
      <c r="I391" s="80"/>
    </row>
    <row r="392" spans="9:9" ht="14.25" customHeight="1">
      <c r="I392" s="80"/>
    </row>
    <row r="393" spans="9:9" ht="14.25" customHeight="1">
      <c r="I393" s="80"/>
    </row>
    <row r="394" spans="9:9" ht="14.25" customHeight="1">
      <c r="I394" s="80"/>
    </row>
    <row r="395" spans="9:9" ht="14.25" customHeight="1">
      <c r="I395" s="80"/>
    </row>
    <row r="396" spans="9:9" ht="14.25" customHeight="1">
      <c r="I396" s="80"/>
    </row>
    <row r="397" spans="9:9" ht="14.25" customHeight="1">
      <c r="I397" s="80"/>
    </row>
    <row r="398" spans="9:9" ht="14.25" customHeight="1">
      <c r="I398" s="80"/>
    </row>
    <row r="399" spans="9:9" ht="14.25" customHeight="1">
      <c r="I399" s="80"/>
    </row>
    <row r="400" spans="9:9" ht="14.25" customHeight="1">
      <c r="I400" s="80"/>
    </row>
    <row r="401" spans="9:9" ht="14.25" customHeight="1">
      <c r="I401" s="80"/>
    </row>
    <row r="402" spans="9:9" ht="14.25" customHeight="1">
      <c r="I402" s="80"/>
    </row>
    <row r="403" spans="9:9" ht="14.25" customHeight="1">
      <c r="I403" s="80"/>
    </row>
    <row r="404" spans="9:9" ht="14.25" customHeight="1">
      <c r="I404" s="80"/>
    </row>
    <row r="405" spans="9:9" ht="14.25" customHeight="1">
      <c r="I405" s="80"/>
    </row>
    <row r="406" spans="9:9" ht="14.25" customHeight="1">
      <c r="I406" s="80"/>
    </row>
    <row r="407" spans="9:9" ht="14.25" customHeight="1">
      <c r="I407" s="80"/>
    </row>
    <row r="408" spans="9:9" ht="14.25" customHeight="1">
      <c r="I408" s="80"/>
    </row>
    <row r="409" spans="9:9" ht="14.25" customHeight="1">
      <c r="I409" s="80"/>
    </row>
    <row r="410" spans="9:9" ht="14.25" customHeight="1">
      <c r="I410" s="80"/>
    </row>
    <row r="411" spans="9:9" ht="14.25" customHeight="1">
      <c r="I411" s="80"/>
    </row>
    <row r="412" spans="9:9" ht="14.25" customHeight="1">
      <c r="I412" s="80"/>
    </row>
    <row r="413" spans="9:9" ht="14.25" customHeight="1">
      <c r="I413" s="80"/>
    </row>
    <row r="414" spans="9:9" ht="14.25" customHeight="1">
      <c r="I414" s="80"/>
    </row>
    <row r="415" spans="9:9" ht="14.25" customHeight="1">
      <c r="I415" s="80"/>
    </row>
    <row r="416" spans="9:9" ht="14.25" customHeight="1">
      <c r="I416" s="80"/>
    </row>
    <row r="417" spans="9:9" ht="14.25" customHeight="1">
      <c r="I417" s="80"/>
    </row>
    <row r="418" spans="9:9" ht="14.25" customHeight="1">
      <c r="I418" s="80"/>
    </row>
    <row r="419" spans="9:9" ht="14.25" customHeight="1">
      <c r="I419" s="80"/>
    </row>
    <row r="420" spans="9:9" ht="14.25" customHeight="1">
      <c r="I420" s="80"/>
    </row>
    <row r="421" spans="9:9" ht="14.25" customHeight="1">
      <c r="I421" s="80"/>
    </row>
    <row r="422" spans="9:9" ht="14.25" customHeight="1">
      <c r="I422" s="80"/>
    </row>
    <row r="423" spans="9:9" ht="14.25" customHeight="1">
      <c r="I423" s="80"/>
    </row>
    <row r="424" spans="9:9" ht="14.25" customHeight="1">
      <c r="I424" s="80"/>
    </row>
    <row r="425" spans="9:9" ht="14.25" customHeight="1">
      <c r="I425" s="80"/>
    </row>
    <row r="426" spans="9:9" ht="14.25" customHeight="1">
      <c r="I426" s="80"/>
    </row>
    <row r="427" spans="9:9" ht="14.25" customHeight="1">
      <c r="I427" s="80"/>
    </row>
    <row r="428" spans="9:9" ht="14.25" customHeight="1">
      <c r="I428" s="80"/>
    </row>
    <row r="429" spans="9:9" ht="14.25" customHeight="1">
      <c r="I429" s="80"/>
    </row>
    <row r="430" spans="9:9" ht="14.25" customHeight="1">
      <c r="I430" s="80"/>
    </row>
    <row r="431" spans="9:9" ht="14.25" customHeight="1">
      <c r="I431" s="80"/>
    </row>
    <row r="432" spans="9:9" ht="14.25" customHeight="1">
      <c r="I432" s="80"/>
    </row>
    <row r="433" spans="9:9" ht="14.25" customHeight="1">
      <c r="I433" s="80"/>
    </row>
    <row r="434" spans="9:9" ht="14.25" customHeight="1">
      <c r="I434" s="80"/>
    </row>
    <row r="435" spans="9:9" ht="14.25" customHeight="1">
      <c r="I435" s="80"/>
    </row>
    <row r="436" spans="9:9" ht="14.25" customHeight="1">
      <c r="I436" s="80"/>
    </row>
    <row r="437" spans="9:9" ht="14.25" customHeight="1">
      <c r="I437" s="80"/>
    </row>
    <row r="438" spans="9:9" ht="14.25" customHeight="1">
      <c r="I438" s="80"/>
    </row>
    <row r="439" spans="9:9" ht="14.25" customHeight="1">
      <c r="I439" s="80"/>
    </row>
    <row r="440" spans="9:9" ht="14.25" customHeight="1">
      <c r="I440" s="80"/>
    </row>
    <row r="441" spans="9:9" ht="14.25" customHeight="1">
      <c r="I441" s="80"/>
    </row>
    <row r="442" spans="9:9" ht="14.25" customHeight="1">
      <c r="I442" s="80"/>
    </row>
    <row r="443" spans="9:9" ht="14.25" customHeight="1">
      <c r="I443" s="80"/>
    </row>
    <row r="444" spans="9:9" ht="14.25" customHeight="1">
      <c r="I444" s="80"/>
    </row>
    <row r="445" spans="9:9" ht="14.25" customHeight="1">
      <c r="I445" s="80"/>
    </row>
    <row r="446" spans="9:9" ht="14.25" customHeight="1">
      <c r="I446" s="80"/>
    </row>
    <row r="447" spans="9:9" ht="14.25" customHeight="1">
      <c r="I447" s="80"/>
    </row>
    <row r="448" spans="9:9" ht="14.25" customHeight="1">
      <c r="I448" s="80"/>
    </row>
    <row r="449" spans="9:9" ht="14.25" customHeight="1">
      <c r="I449" s="80"/>
    </row>
    <row r="450" spans="9:9" ht="14.25" customHeight="1">
      <c r="I450" s="80"/>
    </row>
    <row r="451" spans="9:9" ht="14.25" customHeight="1">
      <c r="I451" s="80"/>
    </row>
    <row r="452" spans="9:9" ht="14.25" customHeight="1">
      <c r="I452" s="80"/>
    </row>
    <row r="453" spans="9:9" ht="14.25" customHeight="1">
      <c r="I453" s="80"/>
    </row>
    <row r="454" spans="9:9" ht="14.25" customHeight="1">
      <c r="I454" s="80"/>
    </row>
    <row r="455" spans="9:9" ht="14.25" customHeight="1">
      <c r="I455" s="80"/>
    </row>
    <row r="456" spans="9:9" ht="14.25" customHeight="1">
      <c r="I456" s="80"/>
    </row>
    <row r="457" spans="9:9" ht="14.25" customHeight="1">
      <c r="I457" s="80"/>
    </row>
    <row r="458" spans="9:9" ht="14.25" customHeight="1">
      <c r="I458" s="80"/>
    </row>
    <row r="459" spans="9:9" ht="14.25" customHeight="1">
      <c r="I459" s="80"/>
    </row>
    <row r="460" spans="9:9" ht="14.25" customHeight="1">
      <c r="I460" s="80"/>
    </row>
    <row r="461" spans="9:9" ht="14.25" customHeight="1">
      <c r="I461" s="80"/>
    </row>
    <row r="462" spans="9:9" ht="14.25" customHeight="1">
      <c r="I462" s="80"/>
    </row>
    <row r="463" spans="9:9" ht="14.25" customHeight="1">
      <c r="I463" s="80"/>
    </row>
    <row r="464" spans="9:9" ht="14.25" customHeight="1">
      <c r="I464" s="80"/>
    </row>
    <row r="465" spans="9:9" ht="14.25" customHeight="1">
      <c r="I465" s="80"/>
    </row>
    <row r="466" spans="9:9" ht="14.25" customHeight="1">
      <c r="I466" s="80"/>
    </row>
    <row r="467" spans="9:9" ht="14.25" customHeight="1">
      <c r="I467" s="80"/>
    </row>
    <row r="468" spans="9:9" ht="14.25" customHeight="1">
      <c r="I468" s="80"/>
    </row>
    <row r="469" spans="9:9" ht="14.25" customHeight="1">
      <c r="I469" s="80"/>
    </row>
    <row r="470" spans="9:9" ht="14.25" customHeight="1">
      <c r="I470" s="80"/>
    </row>
    <row r="471" spans="9:9" ht="14.25" customHeight="1">
      <c r="I471" s="80"/>
    </row>
    <row r="472" spans="9:9" ht="14.25" customHeight="1">
      <c r="I472" s="80"/>
    </row>
    <row r="473" spans="9:9" ht="14.25" customHeight="1">
      <c r="I473" s="80"/>
    </row>
    <row r="474" spans="9:9" ht="14.25" customHeight="1">
      <c r="I474" s="80"/>
    </row>
    <row r="475" spans="9:9" ht="14.25" customHeight="1">
      <c r="I475" s="80"/>
    </row>
    <row r="476" spans="9:9" ht="14.25" customHeight="1">
      <c r="I476" s="80"/>
    </row>
    <row r="477" spans="9:9" ht="14.25" customHeight="1">
      <c r="I477" s="80"/>
    </row>
    <row r="478" spans="9:9" ht="14.25" customHeight="1">
      <c r="I478" s="80"/>
    </row>
    <row r="479" spans="9:9" ht="14.25" customHeight="1">
      <c r="I479" s="80"/>
    </row>
    <row r="480" spans="9:9" ht="14.25" customHeight="1">
      <c r="I480" s="80"/>
    </row>
    <row r="481" spans="9:9" ht="14.25" customHeight="1">
      <c r="I481" s="80"/>
    </row>
    <row r="482" spans="9:9" ht="14.25" customHeight="1">
      <c r="I482" s="80"/>
    </row>
    <row r="483" spans="9:9" ht="14.25" customHeight="1">
      <c r="I483" s="80"/>
    </row>
    <row r="484" spans="9:9" ht="14.25" customHeight="1">
      <c r="I484" s="80"/>
    </row>
    <row r="485" spans="9:9" ht="14.25" customHeight="1">
      <c r="I485" s="80"/>
    </row>
    <row r="486" spans="9:9" ht="14.25" customHeight="1">
      <c r="I486" s="80"/>
    </row>
    <row r="487" spans="9:9" ht="14.25" customHeight="1">
      <c r="I487" s="80"/>
    </row>
    <row r="488" spans="9:9" ht="14.25" customHeight="1">
      <c r="I488" s="80"/>
    </row>
    <row r="489" spans="9:9" ht="14.25" customHeight="1">
      <c r="I489" s="80"/>
    </row>
    <row r="490" spans="9:9" ht="14.25" customHeight="1">
      <c r="I490" s="80"/>
    </row>
    <row r="491" spans="9:9" ht="14.25" customHeight="1">
      <c r="I491" s="80"/>
    </row>
    <row r="492" spans="9:9" ht="14.25" customHeight="1">
      <c r="I492" s="80"/>
    </row>
    <row r="493" spans="9:9" ht="14.25" customHeight="1">
      <c r="I493" s="80"/>
    </row>
    <row r="494" spans="9:9" ht="14.25" customHeight="1">
      <c r="I494" s="80"/>
    </row>
    <row r="495" spans="9:9" ht="14.25" customHeight="1">
      <c r="I495" s="80"/>
    </row>
    <row r="496" spans="9:9" ht="14.25" customHeight="1">
      <c r="I496" s="80"/>
    </row>
    <row r="497" spans="9:9" ht="14.25" customHeight="1">
      <c r="I497" s="80"/>
    </row>
    <row r="498" spans="9:9" ht="14.25" customHeight="1">
      <c r="I498" s="80"/>
    </row>
    <row r="499" spans="9:9" ht="14.25" customHeight="1">
      <c r="I499" s="80"/>
    </row>
    <row r="500" spans="9:9" ht="14.25" customHeight="1">
      <c r="I500" s="80"/>
    </row>
    <row r="501" spans="9:9" ht="14.25" customHeight="1">
      <c r="I501" s="80"/>
    </row>
    <row r="502" spans="9:9" ht="14.25" customHeight="1">
      <c r="I502" s="80"/>
    </row>
    <row r="503" spans="9:9" ht="14.25" customHeight="1">
      <c r="I503" s="80"/>
    </row>
    <row r="504" spans="9:9" ht="14.25" customHeight="1">
      <c r="I504" s="80"/>
    </row>
    <row r="505" spans="9:9" ht="14.25" customHeight="1">
      <c r="I505" s="80"/>
    </row>
    <row r="506" spans="9:9" ht="14.25" customHeight="1">
      <c r="I506" s="80"/>
    </row>
    <row r="507" spans="9:9" ht="14.25" customHeight="1">
      <c r="I507" s="80"/>
    </row>
    <row r="508" spans="9:9" ht="14.25" customHeight="1">
      <c r="I508" s="80"/>
    </row>
    <row r="509" spans="9:9" ht="14.25" customHeight="1">
      <c r="I509" s="80"/>
    </row>
    <row r="510" spans="9:9" ht="14.25" customHeight="1">
      <c r="I510" s="80"/>
    </row>
    <row r="511" spans="9:9" ht="14.25" customHeight="1">
      <c r="I511" s="80"/>
    </row>
    <row r="512" spans="9:9" ht="14.25" customHeight="1">
      <c r="I512" s="80"/>
    </row>
    <row r="513" spans="9:9" ht="14.25" customHeight="1">
      <c r="I513" s="80"/>
    </row>
    <row r="514" spans="9:9" ht="14.25" customHeight="1">
      <c r="I514" s="80"/>
    </row>
    <row r="515" spans="9:9" ht="14.25" customHeight="1">
      <c r="I515" s="80"/>
    </row>
    <row r="516" spans="9:9" ht="14.25" customHeight="1">
      <c r="I516" s="80"/>
    </row>
    <row r="517" spans="9:9" ht="14.25" customHeight="1">
      <c r="I517" s="80"/>
    </row>
    <row r="518" spans="9:9" ht="14.25" customHeight="1">
      <c r="I518" s="80"/>
    </row>
    <row r="519" spans="9:9" ht="14.25" customHeight="1">
      <c r="I519" s="80"/>
    </row>
    <row r="520" spans="9:9" ht="14.25" customHeight="1">
      <c r="I520" s="80"/>
    </row>
    <row r="521" spans="9:9" ht="14.25" customHeight="1">
      <c r="I521" s="80"/>
    </row>
    <row r="522" spans="9:9" ht="14.25" customHeight="1">
      <c r="I522" s="80"/>
    </row>
    <row r="523" spans="9:9" ht="14.25" customHeight="1">
      <c r="I523" s="80"/>
    </row>
    <row r="524" spans="9:9" ht="14.25" customHeight="1">
      <c r="I524" s="80"/>
    </row>
    <row r="525" spans="9:9" ht="14.25" customHeight="1">
      <c r="I525" s="80"/>
    </row>
    <row r="526" spans="9:9" ht="14.25" customHeight="1">
      <c r="I526" s="80"/>
    </row>
    <row r="527" spans="9:9" ht="14.25" customHeight="1">
      <c r="I527" s="80"/>
    </row>
    <row r="528" spans="9:9" ht="14.25" customHeight="1">
      <c r="I528" s="80"/>
    </row>
    <row r="529" spans="9:9" ht="14.25" customHeight="1">
      <c r="I529" s="80"/>
    </row>
    <row r="530" spans="9:9" ht="14.25" customHeight="1">
      <c r="I530" s="80"/>
    </row>
    <row r="531" spans="9:9" ht="14.25" customHeight="1">
      <c r="I531" s="80"/>
    </row>
    <row r="532" spans="9:9" ht="14.25" customHeight="1">
      <c r="I532" s="80"/>
    </row>
    <row r="533" spans="9:9" ht="14.25" customHeight="1">
      <c r="I533" s="80"/>
    </row>
    <row r="534" spans="9:9" ht="14.25" customHeight="1">
      <c r="I534" s="80"/>
    </row>
    <row r="535" spans="9:9" ht="14.25" customHeight="1">
      <c r="I535" s="80"/>
    </row>
    <row r="536" spans="9:9" ht="14.25" customHeight="1">
      <c r="I536" s="80"/>
    </row>
    <row r="537" spans="9:9" ht="14.25" customHeight="1">
      <c r="I537" s="80"/>
    </row>
    <row r="538" spans="9:9" ht="14.25" customHeight="1">
      <c r="I538" s="80"/>
    </row>
    <row r="539" spans="9:9" ht="14.25" customHeight="1">
      <c r="I539" s="80"/>
    </row>
    <row r="540" spans="9:9" ht="14.25" customHeight="1">
      <c r="I540" s="80"/>
    </row>
    <row r="541" spans="9:9" ht="14.25" customHeight="1">
      <c r="I541" s="80"/>
    </row>
    <row r="542" spans="9:9" ht="14.25" customHeight="1">
      <c r="I542" s="80"/>
    </row>
    <row r="543" spans="9:9" ht="14.25" customHeight="1">
      <c r="I543" s="80"/>
    </row>
    <row r="544" spans="9:9" ht="14.25" customHeight="1">
      <c r="I544" s="80"/>
    </row>
    <row r="545" spans="9:9" ht="14.25" customHeight="1">
      <c r="I545" s="80"/>
    </row>
    <row r="546" spans="9:9" ht="14.25" customHeight="1">
      <c r="I546" s="80"/>
    </row>
    <row r="547" spans="9:9" ht="14.25" customHeight="1">
      <c r="I547" s="80"/>
    </row>
    <row r="548" spans="9:9" ht="14.25" customHeight="1">
      <c r="I548" s="80"/>
    </row>
    <row r="549" spans="9:9" ht="14.25" customHeight="1">
      <c r="I549" s="80"/>
    </row>
    <row r="550" spans="9:9" ht="14.25" customHeight="1">
      <c r="I550" s="80"/>
    </row>
    <row r="551" spans="9:9" ht="14.25" customHeight="1">
      <c r="I551" s="80"/>
    </row>
    <row r="552" spans="9:9" ht="14.25" customHeight="1">
      <c r="I552" s="80"/>
    </row>
    <row r="553" spans="9:9" ht="14.25" customHeight="1">
      <c r="I553" s="80"/>
    </row>
    <row r="554" spans="9:9" ht="14.25" customHeight="1">
      <c r="I554" s="80"/>
    </row>
    <row r="555" spans="9:9" ht="14.25" customHeight="1">
      <c r="I555" s="80"/>
    </row>
    <row r="556" spans="9:9" ht="14.25" customHeight="1">
      <c r="I556" s="80"/>
    </row>
    <row r="557" spans="9:9" ht="14.25" customHeight="1">
      <c r="I557" s="80"/>
    </row>
    <row r="558" spans="9:9" ht="14.25" customHeight="1">
      <c r="I558" s="80"/>
    </row>
    <row r="559" spans="9:9" ht="14.25" customHeight="1">
      <c r="I559" s="80"/>
    </row>
    <row r="560" spans="9:9" ht="14.25" customHeight="1">
      <c r="I560" s="80"/>
    </row>
    <row r="561" spans="9:9" ht="14.25" customHeight="1">
      <c r="I561" s="80"/>
    </row>
    <row r="562" spans="9:9" ht="14.25" customHeight="1">
      <c r="I562" s="80"/>
    </row>
    <row r="563" spans="9:9" ht="14.25" customHeight="1">
      <c r="I563" s="80"/>
    </row>
    <row r="564" spans="9:9" ht="14.25" customHeight="1">
      <c r="I564" s="80"/>
    </row>
    <row r="565" spans="9:9" ht="14.25" customHeight="1">
      <c r="I565" s="80"/>
    </row>
    <row r="566" spans="9:9" ht="14.25" customHeight="1">
      <c r="I566" s="80"/>
    </row>
    <row r="567" spans="9:9" ht="14.25" customHeight="1">
      <c r="I567" s="80"/>
    </row>
    <row r="568" spans="9:9" ht="14.25" customHeight="1">
      <c r="I568" s="80"/>
    </row>
    <row r="569" spans="9:9" ht="14.25" customHeight="1">
      <c r="I569" s="80"/>
    </row>
    <row r="570" spans="9:9" ht="14.25" customHeight="1">
      <c r="I570" s="80"/>
    </row>
    <row r="571" spans="9:9" ht="14.25" customHeight="1">
      <c r="I571" s="80"/>
    </row>
    <row r="572" spans="9:9" ht="14.25" customHeight="1">
      <c r="I572" s="80"/>
    </row>
    <row r="573" spans="9:9" ht="14.25" customHeight="1">
      <c r="I573" s="80"/>
    </row>
    <row r="574" spans="9:9" ht="14.25" customHeight="1">
      <c r="I574" s="80"/>
    </row>
    <row r="575" spans="9:9" ht="14.25" customHeight="1">
      <c r="I575" s="80"/>
    </row>
    <row r="576" spans="9:9" ht="14.25" customHeight="1">
      <c r="I576" s="80"/>
    </row>
    <row r="577" spans="9:9" ht="14.25" customHeight="1">
      <c r="I577" s="80"/>
    </row>
    <row r="578" spans="9:9" ht="14.25" customHeight="1">
      <c r="I578" s="80"/>
    </row>
    <row r="579" spans="9:9" ht="14.25" customHeight="1">
      <c r="I579" s="80"/>
    </row>
    <row r="580" spans="9:9" ht="14.25" customHeight="1">
      <c r="I580" s="80"/>
    </row>
    <row r="581" spans="9:9" ht="14.25" customHeight="1">
      <c r="I581" s="80"/>
    </row>
    <row r="582" spans="9:9" ht="14.25" customHeight="1">
      <c r="I582" s="80"/>
    </row>
    <row r="583" spans="9:9" ht="14.25" customHeight="1">
      <c r="I583" s="80"/>
    </row>
    <row r="584" spans="9:9" ht="14.25" customHeight="1">
      <c r="I584" s="80"/>
    </row>
    <row r="585" spans="9:9" ht="14.25" customHeight="1">
      <c r="I585" s="80"/>
    </row>
    <row r="586" spans="9:9" ht="14.25" customHeight="1">
      <c r="I586" s="80"/>
    </row>
    <row r="587" spans="9:9" ht="14.25" customHeight="1">
      <c r="I587" s="80"/>
    </row>
    <row r="588" spans="9:9" ht="14.25" customHeight="1">
      <c r="I588" s="80"/>
    </row>
    <row r="589" spans="9:9" ht="14.25" customHeight="1">
      <c r="I589" s="80"/>
    </row>
    <row r="590" spans="9:9" ht="14.25" customHeight="1">
      <c r="I590" s="80"/>
    </row>
    <row r="591" spans="9:9" ht="14.25" customHeight="1">
      <c r="I591" s="80"/>
    </row>
    <row r="592" spans="9:9" ht="14.25" customHeight="1">
      <c r="I592" s="80"/>
    </row>
    <row r="593" spans="9:9" ht="14.25" customHeight="1">
      <c r="I593" s="80"/>
    </row>
    <row r="594" spans="9:9" ht="14.25" customHeight="1">
      <c r="I594" s="80"/>
    </row>
    <row r="595" spans="9:9" ht="14.25" customHeight="1">
      <c r="I595" s="80"/>
    </row>
    <row r="596" spans="9:9" ht="14.25" customHeight="1">
      <c r="I596" s="80"/>
    </row>
    <row r="597" spans="9:9" ht="14.25" customHeight="1">
      <c r="I597" s="80"/>
    </row>
    <row r="598" spans="9:9" ht="14.25" customHeight="1">
      <c r="I598" s="80"/>
    </row>
    <row r="599" spans="9:9" ht="14.25" customHeight="1">
      <c r="I599" s="80"/>
    </row>
    <row r="600" spans="9:9" ht="14.25" customHeight="1">
      <c r="I600" s="80"/>
    </row>
    <row r="601" spans="9:9" ht="14.25" customHeight="1">
      <c r="I601" s="80"/>
    </row>
    <row r="602" spans="9:9" ht="14.25" customHeight="1">
      <c r="I602" s="80"/>
    </row>
    <row r="603" spans="9:9" ht="14.25" customHeight="1">
      <c r="I603" s="80"/>
    </row>
    <row r="604" spans="9:9" ht="14.25" customHeight="1">
      <c r="I604" s="80"/>
    </row>
    <row r="605" spans="9:9" ht="14.25" customHeight="1">
      <c r="I605" s="80"/>
    </row>
    <row r="606" spans="9:9" ht="14.25" customHeight="1">
      <c r="I606" s="80"/>
    </row>
    <row r="607" spans="9:9" ht="14.25" customHeight="1">
      <c r="I607" s="80"/>
    </row>
    <row r="608" spans="9:9" ht="14.25" customHeight="1">
      <c r="I608" s="80"/>
    </row>
    <row r="609" spans="9:9" ht="14.25" customHeight="1">
      <c r="I609" s="80"/>
    </row>
    <row r="610" spans="9:9" ht="14.25" customHeight="1">
      <c r="I610" s="80"/>
    </row>
    <row r="611" spans="9:9" ht="14.25" customHeight="1">
      <c r="I611" s="80"/>
    </row>
    <row r="612" spans="9:9" ht="14.25" customHeight="1">
      <c r="I612" s="80"/>
    </row>
    <row r="613" spans="9:9" ht="14.25" customHeight="1">
      <c r="I613" s="80"/>
    </row>
    <row r="614" spans="9:9" ht="14.25" customHeight="1">
      <c r="I614" s="80"/>
    </row>
    <row r="615" spans="9:9" ht="14.25" customHeight="1">
      <c r="I615" s="80"/>
    </row>
    <row r="616" spans="9:9" ht="14.25" customHeight="1">
      <c r="I616" s="80"/>
    </row>
    <row r="617" spans="9:9" ht="14.25" customHeight="1">
      <c r="I617" s="80"/>
    </row>
    <row r="618" spans="9:9" ht="14.25" customHeight="1">
      <c r="I618" s="80"/>
    </row>
    <row r="619" spans="9:9" ht="14.25" customHeight="1">
      <c r="I619" s="80"/>
    </row>
    <row r="620" spans="9:9" ht="14.25" customHeight="1">
      <c r="I620" s="80"/>
    </row>
    <row r="621" spans="9:9" ht="14.25" customHeight="1">
      <c r="I621" s="80"/>
    </row>
    <row r="622" spans="9:9" ht="14.25" customHeight="1">
      <c r="I622" s="80"/>
    </row>
    <row r="623" spans="9:9" ht="14.25" customHeight="1">
      <c r="I623" s="80"/>
    </row>
    <row r="624" spans="9:9" ht="14.25" customHeight="1">
      <c r="I624" s="80"/>
    </row>
    <row r="625" spans="9:9" ht="14.25" customHeight="1">
      <c r="I625" s="80"/>
    </row>
    <row r="626" spans="9:9" ht="14.25" customHeight="1">
      <c r="I626" s="80"/>
    </row>
    <row r="627" spans="9:9" ht="14.25" customHeight="1">
      <c r="I627" s="80"/>
    </row>
    <row r="628" spans="9:9" ht="14.25" customHeight="1">
      <c r="I628" s="80"/>
    </row>
    <row r="629" spans="9:9" ht="14.25" customHeight="1">
      <c r="I629" s="80"/>
    </row>
    <row r="630" spans="9:9" ht="14.25" customHeight="1">
      <c r="I630" s="80"/>
    </row>
    <row r="631" spans="9:9" ht="14.25" customHeight="1">
      <c r="I631" s="80"/>
    </row>
    <row r="632" spans="9:9" ht="14.25" customHeight="1">
      <c r="I632" s="80"/>
    </row>
    <row r="633" spans="9:9" ht="14.25" customHeight="1">
      <c r="I633" s="80"/>
    </row>
    <row r="634" spans="9:9" ht="14.25" customHeight="1">
      <c r="I634" s="80"/>
    </row>
    <row r="635" spans="9:9" ht="14.25" customHeight="1">
      <c r="I635" s="80"/>
    </row>
    <row r="636" spans="9:9" ht="14.25" customHeight="1">
      <c r="I636" s="80"/>
    </row>
    <row r="637" spans="9:9" ht="14.25" customHeight="1">
      <c r="I637" s="80"/>
    </row>
    <row r="638" spans="9:9" ht="14.25" customHeight="1">
      <c r="I638" s="80"/>
    </row>
    <row r="639" spans="9:9" ht="14.25" customHeight="1">
      <c r="I639" s="80"/>
    </row>
    <row r="640" spans="9:9" ht="14.25" customHeight="1">
      <c r="I640" s="80"/>
    </row>
    <row r="641" spans="9:9" ht="14.25" customHeight="1">
      <c r="I641" s="80"/>
    </row>
    <row r="642" spans="9:9" ht="14.25" customHeight="1">
      <c r="I642" s="80"/>
    </row>
    <row r="643" spans="9:9" ht="14.25" customHeight="1">
      <c r="I643" s="80"/>
    </row>
    <row r="644" spans="9:9" ht="14.25" customHeight="1">
      <c r="I644" s="80"/>
    </row>
    <row r="645" spans="9:9" ht="14.25" customHeight="1">
      <c r="I645" s="80"/>
    </row>
    <row r="646" spans="9:9" ht="14.25" customHeight="1">
      <c r="I646" s="80"/>
    </row>
    <row r="647" spans="9:9" ht="14.25" customHeight="1">
      <c r="I647" s="80"/>
    </row>
    <row r="648" spans="9:9" ht="14.25" customHeight="1">
      <c r="I648" s="80"/>
    </row>
    <row r="649" spans="9:9" ht="14.25" customHeight="1">
      <c r="I649" s="80"/>
    </row>
    <row r="650" spans="9:9" ht="14.25" customHeight="1">
      <c r="I650" s="80"/>
    </row>
    <row r="651" spans="9:9" ht="14.25" customHeight="1">
      <c r="I651" s="80"/>
    </row>
    <row r="652" spans="9:9" ht="14.25" customHeight="1">
      <c r="I652" s="80"/>
    </row>
    <row r="653" spans="9:9" ht="14.25" customHeight="1">
      <c r="I653" s="80"/>
    </row>
    <row r="654" spans="9:9" ht="14.25" customHeight="1">
      <c r="I654" s="80"/>
    </row>
    <row r="655" spans="9:9" ht="14.25" customHeight="1">
      <c r="I655" s="80"/>
    </row>
    <row r="656" spans="9:9" ht="14.25" customHeight="1">
      <c r="I656" s="80"/>
    </row>
    <row r="657" spans="9:9" ht="14.25" customHeight="1">
      <c r="I657" s="80"/>
    </row>
    <row r="658" spans="9:9" ht="14.25" customHeight="1">
      <c r="I658" s="80"/>
    </row>
    <row r="659" spans="9:9" ht="14.25" customHeight="1">
      <c r="I659" s="80"/>
    </row>
    <row r="660" spans="9:9" ht="14.25" customHeight="1">
      <c r="I660" s="80"/>
    </row>
    <row r="661" spans="9:9" ht="14.25" customHeight="1">
      <c r="I661" s="80"/>
    </row>
    <row r="662" spans="9:9" ht="14.25" customHeight="1">
      <c r="I662" s="80"/>
    </row>
    <row r="663" spans="9:9" ht="14.25" customHeight="1">
      <c r="I663" s="80"/>
    </row>
    <row r="664" spans="9:9" ht="14.25" customHeight="1">
      <c r="I664" s="80"/>
    </row>
    <row r="665" spans="9:9" ht="14.25" customHeight="1">
      <c r="I665" s="80"/>
    </row>
    <row r="666" spans="9:9" ht="14.25" customHeight="1">
      <c r="I666" s="80"/>
    </row>
    <row r="667" spans="9:9" ht="14.25" customHeight="1">
      <c r="I667" s="80"/>
    </row>
    <row r="668" spans="9:9" ht="14.25" customHeight="1">
      <c r="I668" s="80"/>
    </row>
    <row r="669" spans="9:9" ht="14.25" customHeight="1">
      <c r="I669" s="80"/>
    </row>
    <row r="670" spans="9:9" ht="14.25" customHeight="1">
      <c r="I670" s="80"/>
    </row>
    <row r="671" spans="9:9" ht="14.25" customHeight="1">
      <c r="I671" s="80"/>
    </row>
    <row r="672" spans="9:9" ht="14.25" customHeight="1">
      <c r="I672" s="80"/>
    </row>
    <row r="673" spans="9:9" ht="14.25" customHeight="1">
      <c r="I673" s="80"/>
    </row>
    <row r="674" spans="9:9" ht="14.25" customHeight="1">
      <c r="I674" s="80"/>
    </row>
    <row r="675" spans="9:9" ht="14.25" customHeight="1">
      <c r="I675" s="80"/>
    </row>
    <row r="676" spans="9:9" ht="14.25" customHeight="1">
      <c r="I676" s="80"/>
    </row>
    <row r="677" spans="9:9" ht="14.25" customHeight="1">
      <c r="I677" s="80"/>
    </row>
    <row r="678" spans="9:9" ht="14.25" customHeight="1">
      <c r="I678" s="80"/>
    </row>
    <row r="679" spans="9:9" ht="14.25" customHeight="1">
      <c r="I679" s="80"/>
    </row>
    <row r="680" spans="9:9" ht="14.25" customHeight="1">
      <c r="I680" s="80"/>
    </row>
    <row r="681" spans="9:9" ht="14.25" customHeight="1">
      <c r="I681" s="80"/>
    </row>
    <row r="682" spans="9:9" ht="14.25" customHeight="1">
      <c r="I682" s="80"/>
    </row>
    <row r="683" spans="9:9" ht="14.25" customHeight="1">
      <c r="I683" s="80"/>
    </row>
    <row r="684" spans="9:9" ht="14.25" customHeight="1">
      <c r="I684" s="80"/>
    </row>
    <row r="685" spans="9:9" ht="14.25" customHeight="1">
      <c r="I685" s="80"/>
    </row>
    <row r="686" spans="9:9" ht="14.25" customHeight="1">
      <c r="I686" s="80"/>
    </row>
    <row r="687" spans="9:9" ht="14.25" customHeight="1">
      <c r="I687" s="80"/>
    </row>
    <row r="688" spans="9:9" ht="14.25" customHeight="1">
      <c r="I688" s="80"/>
    </row>
    <row r="689" spans="9:9" ht="14.25" customHeight="1">
      <c r="I689" s="80"/>
    </row>
    <row r="690" spans="9:9" ht="14.25" customHeight="1">
      <c r="I690" s="80"/>
    </row>
    <row r="691" spans="9:9" ht="14.25" customHeight="1">
      <c r="I691" s="80"/>
    </row>
    <row r="692" spans="9:9" ht="14.25" customHeight="1">
      <c r="I692" s="80"/>
    </row>
    <row r="693" spans="9:9" ht="14.25" customHeight="1">
      <c r="I693" s="80"/>
    </row>
    <row r="694" spans="9:9" ht="14.25" customHeight="1">
      <c r="I694" s="80"/>
    </row>
    <row r="695" spans="9:9" ht="14.25" customHeight="1">
      <c r="I695" s="80"/>
    </row>
    <row r="696" spans="9:9" ht="14.25" customHeight="1">
      <c r="I696" s="80"/>
    </row>
    <row r="697" spans="9:9" ht="14.25" customHeight="1">
      <c r="I697" s="80"/>
    </row>
    <row r="698" spans="9:9" ht="14.25" customHeight="1">
      <c r="I698" s="80"/>
    </row>
    <row r="699" spans="9:9" ht="14.25" customHeight="1">
      <c r="I699" s="80"/>
    </row>
    <row r="700" spans="9:9" ht="14.25" customHeight="1">
      <c r="I700" s="80"/>
    </row>
    <row r="701" spans="9:9" ht="14.25" customHeight="1">
      <c r="I701" s="80"/>
    </row>
    <row r="702" spans="9:9" ht="14.25" customHeight="1">
      <c r="I702" s="80"/>
    </row>
    <row r="703" spans="9:9" ht="14.25" customHeight="1">
      <c r="I703" s="80"/>
    </row>
    <row r="704" spans="9:9" ht="14.25" customHeight="1">
      <c r="I704" s="80"/>
    </row>
    <row r="705" spans="9:9" ht="14.25" customHeight="1">
      <c r="I705" s="80"/>
    </row>
    <row r="706" spans="9:9" ht="14.25" customHeight="1">
      <c r="I706" s="80"/>
    </row>
    <row r="707" spans="9:9" ht="14.25" customHeight="1">
      <c r="I707" s="80"/>
    </row>
    <row r="708" spans="9:9" ht="14.25" customHeight="1">
      <c r="I708" s="80"/>
    </row>
    <row r="709" spans="9:9" ht="14.25" customHeight="1">
      <c r="I709" s="80"/>
    </row>
    <row r="710" spans="9:9" ht="14.25" customHeight="1">
      <c r="I710" s="80"/>
    </row>
    <row r="711" spans="9:9" ht="14.25" customHeight="1">
      <c r="I711" s="80"/>
    </row>
    <row r="712" spans="9:9" ht="14.25" customHeight="1">
      <c r="I712" s="80"/>
    </row>
    <row r="713" spans="9:9" ht="14.25" customHeight="1">
      <c r="I713" s="80"/>
    </row>
    <row r="714" spans="9:9" ht="14.25" customHeight="1">
      <c r="I714" s="80"/>
    </row>
    <row r="715" spans="9:9" ht="14.25" customHeight="1">
      <c r="I715" s="80"/>
    </row>
    <row r="716" spans="9:9" ht="14.25" customHeight="1">
      <c r="I716" s="80"/>
    </row>
    <row r="717" spans="9:9" ht="14.25" customHeight="1">
      <c r="I717" s="80"/>
    </row>
    <row r="718" spans="9:9" ht="14.25" customHeight="1">
      <c r="I718" s="80"/>
    </row>
    <row r="719" spans="9:9" ht="14.25" customHeight="1">
      <c r="I719" s="80"/>
    </row>
    <row r="720" spans="9:9" ht="14.25" customHeight="1">
      <c r="I720" s="80"/>
    </row>
    <row r="721" spans="9:9" ht="14.25" customHeight="1">
      <c r="I721" s="80"/>
    </row>
    <row r="722" spans="9:9" ht="14.25" customHeight="1">
      <c r="I722" s="80"/>
    </row>
    <row r="723" spans="9:9" ht="14.25" customHeight="1">
      <c r="I723" s="80"/>
    </row>
    <row r="724" spans="9:9" ht="14.25" customHeight="1">
      <c r="I724" s="80"/>
    </row>
    <row r="725" spans="9:9" ht="14.25" customHeight="1">
      <c r="I725" s="80"/>
    </row>
    <row r="726" spans="9:9" ht="14.25" customHeight="1">
      <c r="I726" s="80"/>
    </row>
    <row r="727" spans="9:9" ht="14.25" customHeight="1">
      <c r="I727" s="80"/>
    </row>
    <row r="728" spans="9:9" ht="14.25" customHeight="1">
      <c r="I728" s="80"/>
    </row>
    <row r="729" spans="9:9" ht="14.25" customHeight="1">
      <c r="I729" s="80"/>
    </row>
    <row r="730" spans="9:9" ht="14.25" customHeight="1">
      <c r="I730" s="80"/>
    </row>
    <row r="731" spans="9:9" ht="14.25" customHeight="1">
      <c r="I731" s="80"/>
    </row>
    <row r="732" spans="9:9" ht="14.25" customHeight="1">
      <c r="I732" s="80"/>
    </row>
    <row r="733" spans="9:9" ht="14.25" customHeight="1">
      <c r="I733" s="80"/>
    </row>
    <row r="734" spans="9:9" ht="14.25" customHeight="1">
      <c r="I734" s="80"/>
    </row>
    <row r="735" spans="9:9" ht="14.25" customHeight="1">
      <c r="I735" s="80"/>
    </row>
    <row r="736" spans="9:9" ht="14.25" customHeight="1">
      <c r="I736" s="80"/>
    </row>
    <row r="737" spans="9:9" ht="14.25" customHeight="1">
      <c r="I737" s="80"/>
    </row>
    <row r="738" spans="9:9" ht="14.25" customHeight="1">
      <c r="I738" s="80"/>
    </row>
    <row r="739" spans="9:9" ht="14.25" customHeight="1">
      <c r="I739" s="80"/>
    </row>
    <row r="740" spans="9:9" ht="14.25" customHeight="1">
      <c r="I740" s="80"/>
    </row>
    <row r="741" spans="9:9" ht="14.25" customHeight="1">
      <c r="I741" s="80"/>
    </row>
    <row r="742" spans="9:9" ht="14.25" customHeight="1">
      <c r="I742" s="80"/>
    </row>
    <row r="743" spans="9:9" ht="14.25" customHeight="1">
      <c r="I743" s="80"/>
    </row>
    <row r="744" spans="9:9" ht="14.25" customHeight="1">
      <c r="I744" s="80"/>
    </row>
    <row r="745" spans="9:9" ht="14.25" customHeight="1">
      <c r="I745" s="80"/>
    </row>
    <row r="746" spans="9:9" ht="14.25" customHeight="1">
      <c r="I746" s="80"/>
    </row>
    <row r="747" spans="9:9" ht="14.25" customHeight="1">
      <c r="I747" s="80"/>
    </row>
    <row r="748" spans="9:9" ht="14.25" customHeight="1">
      <c r="I748" s="80"/>
    </row>
    <row r="749" spans="9:9" ht="14.25" customHeight="1">
      <c r="I749" s="80"/>
    </row>
    <row r="750" spans="9:9" ht="14.25" customHeight="1">
      <c r="I750" s="80"/>
    </row>
    <row r="751" spans="9:9" ht="14.25" customHeight="1">
      <c r="I751" s="80"/>
    </row>
    <row r="752" spans="9:9" ht="14.25" customHeight="1">
      <c r="I752" s="80"/>
    </row>
    <row r="753" spans="9:9" ht="14.25" customHeight="1">
      <c r="I753" s="80"/>
    </row>
    <row r="754" spans="9:9" ht="14.25" customHeight="1">
      <c r="I754" s="80"/>
    </row>
    <row r="755" spans="9:9" ht="14.25" customHeight="1">
      <c r="I755" s="80"/>
    </row>
    <row r="756" spans="9:9" ht="14.25" customHeight="1">
      <c r="I756" s="80"/>
    </row>
    <row r="757" spans="9:9" ht="14.25" customHeight="1">
      <c r="I757" s="80"/>
    </row>
    <row r="758" spans="9:9" ht="14.25" customHeight="1">
      <c r="I758" s="80"/>
    </row>
    <row r="759" spans="9:9" ht="14.25" customHeight="1">
      <c r="I759" s="80"/>
    </row>
    <row r="760" spans="9:9" ht="14.25" customHeight="1">
      <c r="I760" s="80"/>
    </row>
    <row r="761" spans="9:9" ht="14.25" customHeight="1">
      <c r="I761" s="80"/>
    </row>
    <row r="762" spans="9:9" ht="14.25" customHeight="1">
      <c r="I762" s="80"/>
    </row>
    <row r="763" spans="9:9" ht="14.25" customHeight="1">
      <c r="I763" s="80"/>
    </row>
    <row r="764" spans="9:9" ht="14.25" customHeight="1">
      <c r="I764" s="80"/>
    </row>
    <row r="765" spans="9:9" ht="14.25" customHeight="1">
      <c r="I765" s="80"/>
    </row>
    <row r="766" spans="9:9" ht="14.25" customHeight="1">
      <c r="I766" s="80"/>
    </row>
    <row r="767" spans="9:9" ht="14.25" customHeight="1">
      <c r="I767" s="80"/>
    </row>
    <row r="768" spans="9:9" ht="14.25" customHeight="1">
      <c r="I768" s="80"/>
    </row>
    <row r="769" spans="9:9" ht="14.25" customHeight="1">
      <c r="I769" s="80"/>
    </row>
    <row r="770" spans="9:9" ht="14.25" customHeight="1">
      <c r="I770" s="80"/>
    </row>
    <row r="771" spans="9:9" ht="14.25" customHeight="1">
      <c r="I771" s="80"/>
    </row>
    <row r="772" spans="9:9" ht="14.25" customHeight="1">
      <c r="I772" s="80"/>
    </row>
    <row r="773" spans="9:9" ht="14.25" customHeight="1">
      <c r="I773" s="80"/>
    </row>
    <row r="774" spans="9:9" ht="14.25" customHeight="1">
      <c r="I774" s="80"/>
    </row>
    <row r="775" spans="9:9" ht="14.25" customHeight="1">
      <c r="I775" s="80"/>
    </row>
    <row r="776" spans="9:9" ht="14.25" customHeight="1">
      <c r="I776" s="80"/>
    </row>
    <row r="777" spans="9:9" ht="14.25" customHeight="1">
      <c r="I777" s="80"/>
    </row>
    <row r="778" spans="9:9" ht="14.25" customHeight="1">
      <c r="I778" s="80"/>
    </row>
    <row r="779" spans="9:9" ht="14.25" customHeight="1">
      <c r="I779" s="80"/>
    </row>
    <row r="780" spans="9:9" ht="14.25" customHeight="1">
      <c r="I780" s="80"/>
    </row>
    <row r="781" spans="9:9" ht="14.25" customHeight="1">
      <c r="I781" s="80"/>
    </row>
    <row r="782" spans="9:9" ht="14.25" customHeight="1">
      <c r="I782" s="80"/>
    </row>
    <row r="783" spans="9:9" ht="14.25" customHeight="1">
      <c r="I783" s="80"/>
    </row>
    <row r="784" spans="9:9" ht="14.25" customHeight="1">
      <c r="I784" s="80"/>
    </row>
    <row r="785" spans="9:9" ht="14.25" customHeight="1">
      <c r="I785" s="80"/>
    </row>
    <row r="786" spans="9:9" ht="14.25" customHeight="1">
      <c r="I786" s="80"/>
    </row>
    <row r="787" spans="9:9" ht="14.25" customHeight="1">
      <c r="I787" s="80"/>
    </row>
    <row r="788" spans="9:9" ht="14.25" customHeight="1">
      <c r="I788" s="80"/>
    </row>
    <row r="789" spans="9:9" ht="14.25" customHeight="1">
      <c r="I789" s="80"/>
    </row>
    <row r="790" spans="9:9" ht="14.25" customHeight="1">
      <c r="I790" s="80"/>
    </row>
    <row r="791" spans="9:9" ht="14.25" customHeight="1">
      <c r="I791" s="80"/>
    </row>
    <row r="792" spans="9:9" ht="14.25" customHeight="1">
      <c r="I792" s="80"/>
    </row>
    <row r="793" spans="9:9" ht="14.25" customHeight="1">
      <c r="I793" s="80"/>
    </row>
    <row r="794" spans="9:9" ht="14.25" customHeight="1">
      <c r="I794" s="80"/>
    </row>
    <row r="795" spans="9:9" ht="14.25" customHeight="1">
      <c r="I795" s="80"/>
    </row>
    <row r="796" spans="9:9" ht="14.25" customHeight="1">
      <c r="I796" s="80"/>
    </row>
    <row r="797" spans="9:9" ht="14.25" customHeight="1">
      <c r="I797" s="80"/>
    </row>
    <row r="798" spans="9:9" ht="14.25" customHeight="1">
      <c r="I798" s="80"/>
    </row>
    <row r="799" spans="9:9" ht="14.25" customHeight="1">
      <c r="I799" s="80"/>
    </row>
    <row r="800" spans="9:9" ht="14.25" customHeight="1">
      <c r="I800" s="80"/>
    </row>
    <row r="801" spans="9:9" ht="14.25" customHeight="1">
      <c r="I801" s="80"/>
    </row>
    <row r="802" spans="9:9" ht="14.25" customHeight="1">
      <c r="I802" s="80"/>
    </row>
    <row r="803" spans="9:9" ht="14.25" customHeight="1">
      <c r="I803" s="80"/>
    </row>
    <row r="804" spans="9:9" ht="14.25" customHeight="1">
      <c r="I804" s="80"/>
    </row>
    <row r="805" spans="9:9" ht="14.25" customHeight="1">
      <c r="I805" s="80"/>
    </row>
    <row r="806" spans="9:9" ht="14.25" customHeight="1">
      <c r="I806" s="80"/>
    </row>
    <row r="807" spans="9:9" ht="14.25" customHeight="1">
      <c r="I807" s="80"/>
    </row>
    <row r="808" spans="9:9" ht="14.25" customHeight="1">
      <c r="I808" s="80"/>
    </row>
    <row r="809" spans="9:9" ht="14.25" customHeight="1">
      <c r="I809" s="80"/>
    </row>
    <row r="810" spans="9:9" ht="14.25" customHeight="1">
      <c r="I810" s="80"/>
    </row>
    <row r="811" spans="9:9" ht="14.25" customHeight="1">
      <c r="I811" s="80"/>
    </row>
    <row r="812" spans="9:9" ht="14.25" customHeight="1">
      <c r="I812" s="80"/>
    </row>
    <row r="813" spans="9:9" ht="14.25" customHeight="1">
      <c r="I813" s="80"/>
    </row>
    <row r="814" spans="9:9" ht="14.25" customHeight="1">
      <c r="I814" s="80"/>
    </row>
    <row r="815" spans="9:9" ht="14.25" customHeight="1">
      <c r="I815" s="80"/>
    </row>
    <row r="816" spans="9:9" ht="14.25" customHeight="1">
      <c r="I816" s="80"/>
    </row>
    <row r="817" spans="9:9" ht="14.25" customHeight="1">
      <c r="I817" s="80"/>
    </row>
    <row r="818" spans="9:9" ht="14.25" customHeight="1">
      <c r="I818" s="80"/>
    </row>
    <row r="819" spans="9:9" ht="14.25" customHeight="1">
      <c r="I819" s="80"/>
    </row>
    <row r="820" spans="9:9" ht="14.25" customHeight="1">
      <c r="I820" s="80"/>
    </row>
    <row r="821" spans="9:9" ht="14.25" customHeight="1">
      <c r="I821" s="80"/>
    </row>
    <row r="822" spans="9:9" ht="14.25" customHeight="1">
      <c r="I822" s="80"/>
    </row>
    <row r="823" spans="9:9" ht="14.25" customHeight="1">
      <c r="I823" s="80"/>
    </row>
    <row r="824" spans="9:9" ht="14.25" customHeight="1">
      <c r="I824" s="80"/>
    </row>
    <row r="825" spans="9:9" ht="14.25" customHeight="1">
      <c r="I825" s="80"/>
    </row>
    <row r="826" spans="9:9" ht="14.25" customHeight="1">
      <c r="I826" s="80"/>
    </row>
    <row r="827" spans="9:9" ht="14.25" customHeight="1">
      <c r="I827" s="80"/>
    </row>
    <row r="828" spans="9:9" ht="14.25" customHeight="1">
      <c r="I828" s="80"/>
    </row>
    <row r="829" spans="9:9" ht="14.25" customHeight="1">
      <c r="I829" s="80"/>
    </row>
    <row r="830" spans="9:9" ht="14.25" customHeight="1">
      <c r="I830" s="80"/>
    </row>
    <row r="831" spans="9:9" ht="14.25" customHeight="1">
      <c r="I831" s="80"/>
    </row>
    <row r="832" spans="9:9" ht="14.25" customHeight="1">
      <c r="I832" s="80"/>
    </row>
    <row r="833" spans="9:9" ht="14.25" customHeight="1">
      <c r="I833" s="80"/>
    </row>
    <row r="834" spans="9:9" ht="14.25" customHeight="1">
      <c r="I834" s="80"/>
    </row>
    <row r="835" spans="9:9" ht="14.25" customHeight="1">
      <c r="I835" s="80"/>
    </row>
    <row r="836" spans="9:9" ht="14.25" customHeight="1">
      <c r="I836" s="80"/>
    </row>
    <row r="837" spans="9:9" ht="14.25" customHeight="1">
      <c r="I837" s="80"/>
    </row>
    <row r="838" spans="9:9" ht="14.25" customHeight="1">
      <c r="I838" s="80"/>
    </row>
    <row r="839" spans="9:9" ht="14.25" customHeight="1">
      <c r="I839" s="80"/>
    </row>
    <row r="840" spans="9:9" ht="14.25" customHeight="1">
      <c r="I840" s="80"/>
    </row>
    <row r="841" spans="9:9" ht="14.25" customHeight="1">
      <c r="I841" s="80"/>
    </row>
    <row r="842" spans="9:9" ht="14.25" customHeight="1">
      <c r="I842" s="80"/>
    </row>
    <row r="843" spans="9:9" ht="14.25" customHeight="1">
      <c r="I843" s="80"/>
    </row>
    <row r="844" spans="9:9" ht="14.25" customHeight="1">
      <c r="I844" s="80"/>
    </row>
    <row r="845" spans="9:9" ht="14.25" customHeight="1">
      <c r="I845" s="80"/>
    </row>
    <row r="846" spans="9:9" ht="14.25" customHeight="1">
      <c r="I846" s="80"/>
    </row>
    <row r="847" spans="9:9" ht="14.25" customHeight="1">
      <c r="I847" s="80"/>
    </row>
    <row r="848" spans="9:9" ht="14.25" customHeight="1">
      <c r="I848" s="80"/>
    </row>
    <row r="849" spans="9:9" ht="14.25" customHeight="1">
      <c r="I849" s="80"/>
    </row>
    <row r="850" spans="9:9" ht="14.25" customHeight="1">
      <c r="I850" s="80"/>
    </row>
    <row r="851" spans="9:9" ht="14.25" customHeight="1">
      <c r="I851" s="80"/>
    </row>
    <row r="852" spans="9:9" ht="14.25" customHeight="1">
      <c r="I852" s="80"/>
    </row>
    <row r="853" spans="9:9" ht="14.25" customHeight="1">
      <c r="I853" s="80"/>
    </row>
    <row r="854" spans="9:9" ht="14.25" customHeight="1">
      <c r="I854" s="80"/>
    </row>
    <row r="855" spans="9:9" ht="14.25" customHeight="1">
      <c r="I855" s="80"/>
    </row>
    <row r="856" spans="9:9" ht="14.25" customHeight="1">
      <c r="I856" s="80"/>
    </row>
    <row r="857" spans="9:9" ht="14.25" customHeight="1">
      <c r="I857" s="80"/>
    </row>
    <row r="858" spans="9:9" ht="14.25" customHeight="1">
      <c r="I858" s="80"/>
    </row>
    <row r="859" spans="9:9" ht="14.25" customHeight="1">
      <c r="I859" s="80"/>
    </row>
    <row r="860" spans="9:9" ht="14.25" customHeight="1">
      <c r="I860" s="80"/>
    </row>
    <row r="861" spans="9:9" ht="14.25" customHeight="1">
      <c r="I861" s="80"/>
    </row>
    <row r="862" spans="9:9" ht="14.25" customHeight="1">
      <c r="I862" s="80"/>
    </row>
    <row r="863" spans="9:9" ht="14.25" customHeight="1">
      <c r="I863" s="80"/>
    </row>
    <row r="864" spans="9:9" ht="14.25" customHeight="1">
      <c r="I864" s="80"/>
    </row>
    <row r="865" spans="9:9" ht="14.25" customHeight="1">
      <c r="I865" s="80"/>
    </row>
    <row r="866" spans="9:9" ht="14.25" customHeight="1">
      <c r="I866" s="80"/>
    </row>
    <row r="867" spans="9:9" ht="14.25" customHeight="1">
      <c r="I867" s="80"/>
    </row>
    <row r="868" spans="9:9" ht="14.25" customHeight="1">
      <c r="I868" s="80"/>
    </row>
    <row r="869" spans="9:9" ht="14.25" customHeight="1">
      <c r="I869" s="80"/>
    </row>
    <row r="870" spans="9:9" ht="14.25" customHeight="1">
      <c r="I870" s="80"/>
    </row>
    <row r="871" spans="9:9" ht="14.25" customHeight="1">
      <c r="I871" s="80"/>
    </row>
    <row r="872" spans="9:9" ht="14.25" customHeight="1">
      <c r="I872" s="80"/>
    </row>
    <row r="873" spans="9:9" ht="14.25" customHeight="1">
      <c r="I873" s="80"/>
    </row>
    <row r="874" spans="9:9" ht="14.25" customHeight="1">
      <c r="I874" s="80"/>
    </row>
    <row r="875" spans="9:9" ht="14.25" customHeight="1">
      <c r="I875" s="80"/>
    </row>
    <row r="876" spans="9:9" ht="14.25" customHeight="1">
      <c r="I876" s="80"/>
    </row>
    <row r="877" spans="9:9" ht="14.25" customHeight="1">
      <c r="I877" s="80"/>
    </row>
    <row r="878" spans="9:9" ht="14.25" customHeight="1">
      <c r="I878" s="80"/>
    </row>
    <row r="879" spans="9:9" ht="14.25" customHeight="1">
      <c r="I879" s="80"/>
    </row>
    <row r="880" spans="9:9" ht="14.25" customHeight="1">
      <c r="I880" s="80"/>
    </row>
    <row r="881" spans="9:9" ht="14.25" customHeight="1">
      <c r="I881" s="80"/>
    </row>
    <row r="882" spans="9:9" ht="14.25" customHeight="1">
      <c r="I882" s="80"/>
    </row>
    <row r="883" spans="9:9" ht="14.25" customHeight="1">
      <c r="I883" s="80"/>
    </row>
    <row r="884" spans="9:9" ht="14.25" customHeight="1">
      <c r="I884" s="80"/>
    </row>
    <row r="885" spans="9:9" ht="14.25" customHeight="1">
      <c r="I885" s="80"/>
    </row>
    <row r="886" spans="9:9" ht="14.25" customHeight="1">
      <c r="I886" s="80"/>
    </row>
    <row r="887" spans="9:9" ht="14.25" customHeight="1">
      <c r="I887" s="80"/>
    </row>
    <row r="888" spans="9:9" ht="14.25" customHeight="1">
      <c r="I888" s="80"/>
    </row>
    <row r="889" spans="9:9" ht="14.25" customHeight="1">
      <c r="I889" s="80"/>
    </row>
    <row r="890" spans="9:9" ht="14.25" customHeight="1">
      <c r="I890" s="80"/>
    </row>
    <row r="891" spans="9:9" ht="14.25" customHeight="1">
      <c r="I891" s="80"/>
    </row>
    <row r="892" spans="9:9" ht="14.25" customHeight="1">
      <c r="I892" s="80"/>
    </row>
    <row r="893" spans="9:9" ht="14.25" customHeight="1">
      <c r="I893" s="80"/>
    </row>
    <row r="894" spans="9:9" ht="14.25" customHeight="1">
      <c r="I894" s="80"/>
    </row>
    <row r="895" spans="9:9" ht="14.25" customHeight="1">
      <c r="I895" s="80"/>
    </row>
    <row r="896" spans="9:9" ht="14.25" customHeight="1">
      <c r="I896" s="80"/>
    </row>
    <row r="897" spans="9:9" ht="14.25" customHeight="1">
      <c r="I897" s="80"/>
    </row>
    <row r="898" spans="9:9" ht="14.25" customHeight="1">
      <c r="I898" s="80"/>
    </row>
    <row r="899" spans="9:9" ht="14.25" customHeight="1">
      <c r="I899" s="80"/>
    </row>
    <row r="900" spans="9:9" ht="14.25" customHeight="1">
      <c r="I900" s="80"/>
    </row>
    <row r="901" spans="9:9" ht="14.25" customHeight="1">
      <c r="I901" s="80"/>
    </row>
    <row r="902" spans="9:9" ht="14.25" customHeight="1">
      <c r="I902" s="80"/>
    </row>
    <row r="903" spans="9:9" ht="14.25" customHeight="1">
      <c r="I903" s="80"/>
    </row>
    <row r="904" spans="9:9" ht="14.25" customHeight="1">
      <c r="I904" s="80"/>
    </row>
    <row r="905" spans="9:9" ht="14.25" customHeight="1">
      <c r="I905" s="80"/>
    </row>
    <row r="906" spans="9:9" ht="14.25" customHeight="1">
      <c r="I906" s="80"/>
    </row>
    <row r="907" spans="9:9" ht="14.25" customHeight="1">
      <c r="I907" s="80"/>
    </row>
    <row r="908" spans="9:9" ht="14.25" customHeight="1">
      <c r="I908" s="80"/>
    </row>
    <row r="909" spans="9:9" ht="14.25" customHeight="1">
      <c r="I909" s="80"/>
    </row>
    <row r="910" spans="9:9" ht="14.25" customHeight="1">
      <c r="I910" s="80"/>
    </row>
    <row r="911" spans="9:9" ht="14.25" customHeight="1">
      <c r="I911" s="80"/>
    </row>
    <row r="912" spans="9:9" ht="14.25" customHeight="1">
      <c r="I912" s="80"/>
    </row>
    <row r="913" spans="9:9" ht="14.25" customHeight="1">
      <c r="I913" s="80"/>
    </row>
    <row r="914" spans="9:9" ht="14.25" customHeight="1">
      <c r="I914" s="80"/>
    </row>
    <row r="915" spans="9:9" ht="14.25" customHeight="1">
      <c r="I915" s="80"/>
    </row>
    <row r="916" spans="9:9" ht="14.25" customHeight="1">
      <c r="I916" s="80"/>
    </row>
    <row r="917" spans="9:9" ht="14.25" customHeight="1">
      <c r="I917" s="80"/>
    </row>
    <row r="918" spans="9:9" ht="14.25" customHeight="1">
      <c r="I918" s="80"/>
    </row>
    <row r="919" spans="9:9" ht="14.25" customHeight="1">
      <c r="I919" s="80"/>
    </row>
    <row r="920" spans="9:9" ht="14.25" customHeight="1">
      <c r="I920" s="80"/>
    </row>
    <row r="921" spans="9:9" ht="14.25" customHeight="1">
      <c r="I921" s="80"/>
    </row>
    <row r="922" spans="9:9" ht="14.25" customHeight="1">
      <c r="I922" s="80"/>
    </row>
    <row r="923" spans="9:9" ht="14.25" customHeight="1">
      <c r="I923" s="80"/>
    </row>
    <row r="924" spans="9:9" ht="14.25" customHeight="1">
      <c r="I924" s="80"/>
    </row>
    <row r="925" spans="9:9" ht="14.25" customHeight="1">
      <c r="I925" s="80"/>
    </row>
    <row r="926" spans="9:9" ht="14.25" customHeight="1">
      <c r="I926" s="80"/>
    </row>
    <row r="927" spans="9:9" ht="14.25" customHeight="1">
      <c r="I927" s="80"/>
    </row>
    <row r="928" spans="9:9" ht="14.25" customHeight="1">
      <c r="I928" s="80"/>
    </row>
    <row r="929" spans="9:9" ht="14.25" customHeight="1">
      <c r="I929" s="80"/>
    </row>
    <row r="930" spans="9:9" ht="14.25" customHeight="1">
      <c r="I930" s="80"/>
    </row>
    <row r="931" spans="9:9" ht="14.25" customHeight="1">
      <c r="I931" s="80"/>
    </row>
    <row r="932" spans="9:9" ht="14.25" customHeight="1">
      <c r="I932" s="80"/>
    </row>
    <row r="933" spans="9:9" ht="14.25" customHeight="1">
      <c r="I933" s="80"/>
    </row>
    <row r="934" spans="9:9" ht="14.25" customHeight="1">
      <c r="I934" s="80"/>
    </row>
    <row r="935" spans="9:9" ht="14.25" customHeight="1">
      <c r="I935" s="80"/>
    </row>
    <row r="936" spans="9:9" ht="14.25" customHeight="1">
      <c r="I936" s="80"/>
    </row>
    <row r="937" spans="9:9" ht="14.25" customHeight="1">
      <c r="I937" s="80"/>
    </row>
    <row r="938" spans="9:9" ht="14.25" customHeight="1">
      <c r="I938" s="80"/>
    </row>
    <row r="939" spans="9:9" ht="14.25" customHeight="1">
      <c r="I939" s="80"/>
    </row>
    <row r="940" spans="9:9" ht="14.25" customHeight="1">
      <c r="I940" s="80"/>
    </row>
    <row r="941" spans="9:9" ht="14.25" customHeight="1">
      <c r="I941" s="80"/>
    </row>
    <row r="942" spans="9:9" ht="14.25" customHeight="1">
      <c r="I942" s="80"/>
    </row>
    <row r="943" spans="9:9" ht="14.25" customHeight="1">
      <c r="I943" s="80"/>
    </row>
    <row r="944" spans="9:9" ht="14.25" customHeight="1">
      <c r="I944" s="80"/>
    </row>
    <row r="945" spans="9:9" ht="14.25" customHeight="1">
      <c r="I945" s="80"/>
    </row>
    <row r="946" spans="9:9" ht="14.25" customHeight="1">
      <c r="I946" s="80"/>
    </row>
    <row r="947" spans="9:9" ht="14.25" customHeight="1">
      <c r="I947" s="80"/>
    </row>
    <row r="948" spans="9:9" ht="14.25" customHeight="1">
      <c r="I948" s="80"/>
    </row>
    <row r="949" spans="9:9" ht="14.25" customHeight="1">
      <c r="I949" s="80"/>
    </row>
    <row r="950" spans="9:9" ht="14.25" customHeight="1">
      <c r="I950" s="80"/>
    </row>
    <row r="951" spans="9:9" ht="14.25" customHeight="1">
      <c r="I951" s="80"/>
    </row>
    <row r="952" spans="9:9" ht="14.25" customHeight="1">
      <c r="I952" s="80"/>
    </row>
    <row r="953" spans="9:9" ht="14.25" customHeight="1">
      <c r="I953" s="80"/>
    </row>
    <row r="954" spans="9:9" ht="14.25" customHeight="1">
      <c r="I954" s="80"/>
    </row>
    <row r="955" spans="9:9" ht="14.25" customHeight="1">
      <c r="I955" s="80"/>
    </row>
    <row r="956" spans="9:9" ht="14.25" customHeight="1">
      <c r="I956" s="80"/>
    </row>
    <row r="957" spans="9:9" ht="14.25" customHeight="1">
      <c r="I957" s="80"/>
    </row>
    <row r="958" spans="9:9" ht="14.25" customHeight="1">
      <c r="I958" s="80"/>
    </row>
    <row r="959" spans="9:9" ht="14.25" customHeight="1">
      <c r="I959" s="80"/>
    </row>
    <row r="960" spans="9:9" ht="14.25" customHeight="1">
      <c r="I960" s="80"/>
    </row>
    <row r="961" spans="9:9" ht="14.25" customHeight="1">
      <c r="I961" s="80"/>
    </row>
    <row r="962" spans="9:9" ht="14.25" customHeight="1">
      <c r="I962" s="80"/>
    </row>
    <row r="963" spans="9:9" ht="14.25" customHeight="1">
      <c r="I963" s="80"/>
    </row>
    <row r="964" spans="9:9" ht="14.25" customHeight="1">
      <c r="I964" s="80"/>
    </row>
    <row r="965" spans="9:9" ht="14.25" customHeight="1">
      <c r="I965" s="80"/>
    </row>
    <row r="966" spans="9:9" ht="14.25" customHeight="1">
      <c r="I966" s="80"/>
    </row>
    <row r="967" spans="9:9" ht="14.25" customHeight="1">
      <c r="I967" s="80"/>
    </row>
    <row r="968" spans="9:9" ht="14.25" customHeight="1">
      <c r="I968" s="80"/>
    </row>
    <row r="969" spans="9:9" ht="14.25" customHeight="1">
      <c r="I969" s="80"/>
    </row>
    <row r="970" spans="9:9" ht="14.25" customHeight="1">
      <c r="I970" s="80"/>
    </row>
    <row r="971" spans="9:9" ht="14.25" customHeight="1">
      <c r="I971" s="80"/>
    </row>
    <row r="972" spans="9:9" ht="14.25" customHeight="1">
      <c r="I972" s="80"/>
    </row>
    <row r="973" spans="9:9" ht="14.25" customHeight="1">
      <c r="I973" s="80"/>
    </row>
    <row r="974" spans="9:9" ht="14.25" customHeight="1">
      <c r="I974" s="80"/>
    </row>
    <row r="975" spans="9:9" ht="14.25" customHeight="1">
      <c r="I975" s="80"/>
    </row>
    <row r="976" spans="9:9" ht="14.25" customHeight="1">
      <c r="I976" s="80"/>
    </row>
    <row r="977" spans="9:9" ht="14.25" customHeight="1">
      <c r="I977" s="80"/>
    </row>
    <row r="978" spans="9:9" ht="14.25" customHeight="1">
      <c r="I978" s="80"/>
    </row>
    <row r="979" spans="9:9" ht="14.25" customHeight="1">
      <c r="I979" s="80"/>
    </row>
    <row r="980" spans="9:9" ht="14.25" customHeight="1">
      <c r="I980" s="80"/>
    </row>
    <row r="981" spans="9:9" ht="14.25" customHeight="1">
      <c r="I981" s="80"/>
    </row>
    <row r="982" spans="9:9" ht="14.25" customHeight="1">
      <c r="I982" s="80"/>
    </row>
    <row r="983" spans="9:9" ht="14.25" customHeight="1">
      <c r="I983" s="80"/>
    </row>
    <row r="984" spans="9:9" ht="14.25" customHeight="1">
      <c r="I984" s="80"/>
    </row>
    <row r="985" spans="9:9" ht="14.25" customHeight="1">
      <c r="I985" s="80"/>
    </row>
    <row r="986" spans="9:9" ht="14.25" customHeight="1">
      <c r="I986" s="80"/>
    </row>
    <row r="987" spans="9:9" ht="14.25" customHeight="1">
      <c r="I987" s="80"/>
    </row>
    <row r="988" spans="9:9" ht="14.25" customHeight="1">
      <c r="I988" s="80"/>
    </row>
    <row r="989" spans="9:9" ht="14.25" customHeight="1">
      <c r="I989" s="80"/>
    </row>
    <row r="990" spans="9:9" ht="14.25" customHeight="1">
      <c r="I990" s="80"/>
    </row>
    <row r="991" spans="9:9" ht="14.25" customHeight="1">
      <c r="I991" s="80"/>
    </row>
    <row r="992" spans="9:9" ht="14.25" customHeight="1">
      <c r="I992" s="80"/>
    </row>
    <row r="993" spans="9:9" ht="14.25" customHeight="1">
      <c r="I993" s="80"/>
    </row>
    <row r="994" spans="9:9" ht="14.25" customHeight="1">
      <c r="I994" s="80"/>
    </row>
    <row r="995" spans="9:9" ht="14.25" customHeight="1">
      <c r="I995" s="80"/>
    </row>
    <row r="996" spans="9:9" ht="14.25" customHeight="1">
      <c r="I996" s="80"/>
    </row>
    <row r="997" spans="9:9" ht="14.25" customHeight="1">
      <c r="I997" s="80"/>
    </row>
    <row r="998" spans="9:9" ht="14.25" customHeight="1">
      <c r="I998" s="80"/>
    </row>
    <row r="999" spans="9:9" ht="14.25" customHeight="1">
      <c r="I999" s="80"/>
    </row>
    <row r="1000" spans="9:9" ht="14.25" customHeight="1">
      <c r="I1000" s="80"/>
    </row>
    <row r="1001" spans="9:9" ht="14.25" customHeight="1">
      <c r="I1001" s="80"/>
    </row>
    <row r="1002" spans="9:9" ht="14.25" customHeight="1">
      <c r="I1002" s="80"/>
    </row>
    <row r="1003" spans="9:9" ht="14.25" customHeight="1">
      <c r="I1003" s="80"/>
    </row>
    <row r="1004" spans="9:9" ht="14.25" customHeight="1">
      <c r="I1004" s="80"/>
    </row>
    <row r="1005" spans="9:9" ht="14.25" customHeight="1">
      <c r="I1005" s="80"/>
    </row>
    <row r="1006" spans="9:9" ht="14.25" customHeight="1">
      <c r="I1006" s="80"/>
    </row>
    <row r="1007" spans="9:9" ht="14.25" customHeight="1">
      <c r="I1007" s="80"/>
    </row>
    <row r="1008" spans="9:9" ht="14.25" customHeight="1">
      <c r="I1008" s="80"/>
    </row>
    <row r="1009" spans="9:9" ht="14.25" customHeight="1">
      <c r="I1009" s="80"/>
    </row>
    <row r="1010" spans="9:9" ht="14.25" customHeight="1">
      <c r="I1010" s="80"/>
    </row>
    <row r="1011" spans="9:9" ht="14.25" customHeight="1">
      <c r="I1011" s="80"/>
    </row>
    <row r="1012" spans="9:9" ht="14.25" customHeight="1">
      <c r="I1012" s="80"/>
    </row>
    <row r="1013" spans="9:9" ht="14.25" customHeight="1">
      <c r="I1013" s="80"/>
    </row>
    <row r="1014" spans="9:9" ht="14.25" customHeight="1">
      <c r="I1014" s="80"/>
    </row>
    <row r="1015" spans="9:9" ht="14.25" customHeight="1">
      <c r="I1015" s="80"/>
    </row>
    <row r="1016" spans="9:9" ht="14.25" customHeight="1">
      <c r="I1016" s="80"/>
    </row>
    <row r="1017" spans="9:9" ht="14.25" customHeight="1">
      <c r="I1017" s="80"/>
    </row>
    <row r="1018" spans="9:9" ht="14.25" customHeight="1">
      <c r="I1018" s="80"/>
    </row>
    <row r="1019" spans="9:9" ht="14.25" customHeight="1">
      <c r="I1019" s="80"/>
    </row>
    <row r="1020" spans="9:9" ht="14.25" customHeight="1">
      <c r="I1020" s="80"/>
    </row>
    <row r="1021" spans="9:9" ht="14.25" customHeight="1">
      <c r="I1021" s="80"/>
    </row>
    <row r="1022" spans="9:9" ht="14.25" customHeight="1">
      <c r="I1022" s="80"/>
    </row>
    <row r="1023" spans="9:9" ht="14.25" customHeight="1">
      <c r="I1023" s="80"/>
    </row>
    <row r="1024" spans="9:9" ht="14.25" customHeight="1">
      <c r="I1024" s="80"/>
    </row>
    <row r="1025" spans="9:9" ht="14.25" customHeight="1">
      <c r="I1025" s="80"/>
    </row>
    <row r="1026" spans="9:9" ht="14.25" customHeight="1">
      <c r="I1026" s="80"/>
    </row>
    <row r="1027" spans="9:9" ht="14.25" customHeight="1">
      <c r="I1027" s="80"/>
    </row>
    <row r="1028" spans="9:9" ht="14.25" customHeight="1">
      <c r="I1028" s="80"/>
    </row>
    <row r="1029" spans="9:9" ht="14.25" customHeight="1">
      <c r="I1029" s="80"/>
    </row>
    <row r="1030" spans="9:9" ht="14.25" customHeight="1">
      <c r="I1030" s="80"/>
    </row>
    <row r="1031" spans="9:9" ht="14.25" customHeight="1">
      <c r="I1031" s="80"/>
    </row>
    <row r="1032" spans="9:9" ht="14.25" customHeight="1">
      <c r="I1032" s="80"/>
    </row>
    <row r="1033" spans="9:9" ht="14.25" customHeight="1">
      <c r="I1033" s="80"/>
    </row>
    <row r="1034" spans="9:9" ht="14.25" customHeight="1">
      <c r="I1034" s="80"/>
    </row>
    <row r="1035" spans="9:9" ht="14.25" customHeight="1">
      <c r="I1035" s="80"/>
    </row>
    <row r="1036" spans="9:9" ht="14.25" customHeight="1">
      <c r="I1036" s="80"/>
    </row>
    <row r="1037" spans="9:9" ht="14.25" customHeight="1">
      <c r="I1037" s="80"/>
    </row>
    <row r="1038" spans="9:9" ht="14.25" customHeight="1">
      <c r="I1038" s="80"/>
    </row>
    <row r="1039" spans="9:9" ht="14.25" customHeight="1">
      <c r="I1039" s="80"/>
    </row>
    <row r="1040" spans="9:9" ht="14.25" customHeight="1">
      <c r="I1040" s="80"/>
    </row>
    <row r="1041" spans="9:9" ht="14.25" customHeight="1">
      <c r="I1041" s="80"/>
    </row>
    <row r="1042" spans="9:9" ht="14.25" customHeight="1">
      <c r="I1042" s="80"/>
    </row>
    <row r="1043" spans="9:9" ht="14.25" customHeight="1">
      <c r="I1043" s="80"/>
    </row>
    <row r="1044" spans="9:9" ht="14.25" customHeight="1">
      <c r="I1044" s="80"/>
    </row>
    <row r="1045" spans="9:9" ht="14.25" customHeight="1">
      <c r="I1045" s="80"/>
    </row>
    <row r="1046" spans="9:9" ht="14.25" customHeight="1">
      <c r="I1046" s="80"/>
    </row>
    <row r="1047" spans="9:9" ht="14.25" customHeight="1">
      <c r="I1047" s="80"/>
    </row>
    <row r="1048" spans="9:9" ht="14.25" customHeight="1">
      <c r="I1048" s="80"/>
    </row>
    <row r="1049" spans="9:9" ht="14.25" customHeight="1">
      <c r="I1049" s="80"/>
    </row>
    <row r="1050" spans="9:9" ht="14.25" customHeight="1">
      <c r="I1050" s="80"/>
    </row>
    <row r="1051" spans="9:9" ht="14.25" customHeight="1">
      <c r="I1051" s="80"/>
    </row>
    <row r="1052" spans="9:9" ht="14.25" customHeight="1">
      <c r="I1052" s="80"/>
    </row>
    <row r="1053" spans="9:9" ht="14.25" customHeight="1">
      <c r="I1053" s="80"/>
    </row>
    <row r="1054" spans="9:9" ht="14.25" customHeight="1">
      <c r="I1054" s="80"/>
    </row>
    <row r="1055" spans="9:9" ht="14.25" customHeight="1">
      <c r="I1055" s="80"/>
    </row>
    <row r="1056" spans="9:9" ht="14.25" customHeight="1">
      <c r="I1056" s="80"/>
    </row>
    <row r="1057" spans="9:9" ht="14.25" customHeight="1">
      <c r="I1057" s="80"/>
    </row>
    <row r="1058" spans="9:9" ht="14.25" customHeight="1">
      <c r="I1058" s="80"/>
    </row>
    <row r="1059" spans="9:9" ht="14.25" customHeight="1">
      <c r="I1059" s="80"/>
    </row>
    <row r="1060" spans="9:9" ht="14.25" customHeight="1">
      <c r="I1060" s="80"/>
    </row>
    <row r="1061" spans="9:9" ht="14.25" customHeight="1">
      <c r="I1061" s="80"/>
    </row>
    <row r="1062" spans="9:9" ht="14.25" customHeight="1">
      <c r="I1062" s="80"/>
    </row>
    <row r="1063" spans="9:9" ht="14.25" customHeight="1">
      <c r="I1063" s="80"/>
    </row>
    <row r="1064" spans="9:9" ht="14.25" customHeight="1">
      <c r="I1064" s="80"/>
    </row>
    <row r="1065" spans="9:9" ht="14.25" customHeight="1">
      <c r="I1065" s="80"/>
    </row>
    <row r="1066" spans="9:9" ht="14.25" customHeight="1">
      <c r="I1066" s="80"/>
    </row>
    <row r="1067" spans="9:9" ht="14.25" customHeight="1">
      <c r="I1067" s="80"/>
    </row>
    <row r="1068" spans="9:9" ht="14.25" customHeight="1">
      <c r="I1068" s="80"/>
    </row>
    <row r="1069" spans="9:9" ht="14.25" customHeight="1">
      <c r="I1069" s="80"/>
    </row>
    <row r="1070" spans="9:9" ht="14.25" customHeight="1">
      <c r="I1070" s="80"/>
    </row>
  </sheetData>
  <autoFilter ref="A3:BJ181" xr:uid="{00000000-0009-0000-0000-000005000000}"/>
  <mergeCells count="12">
    <mergeCell ref="Y2:AB2"/>
    <mergeCell ref="AC2:AF2"/>
    <mergeCell ref="AG2:AJ2"/>
    <mergeCell ref="AK2:AN2"/>
    <mergeCell ref="A1:AS1"/>
    <mergeCell ref="A2:G2"/>
    <mergeCell ref="H2:H3"/>
    <mergeCell ref="I2:L2"/>
    <mergeCell ref="M2:P2"/>
    <mergeCell ref="Q2:T2"/>
    <mergeCell ref="U2:X2"/>
    <mergeCell ref="AO2:AR2"/>
  </mergeCells>
  <printOptions horizontalCentered="1" verticalCentered="1"/>
  <pageMargins left="0.78740157480314965" right="0.78740157480314965" top="0.98425196850393704" bottom="0.98425196850393704" header="0" footer="0"/>
  <pageSetup paperSize="9"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S936"/>
  <sheetViews>
    <sheetView tabSelected="1" zoomScale="85" zoomScaleNormal="85" workbookViewId="0">
      <pane xSplit="1" ySplit="2" topLeftCell="FP93" activePane="bottomRight" state="frozen"/>
      <selection pane="topRight" activeCell="B1" sqref="B1"/>
      <selection pane="bottomLeft" activeCell="A3" sqref="A3"/>
      <selection pane="bottomRight" activeCell="T48" sqref="T48:AJ56"/>
    </sheetView>
  </sheetViews>
  <sheetFormatPr baseColWidth="10" defaultColWidth="14.453125" defaultRowHeight="15" customHeight="1"/>
  <cols>
    <col min="1" max="1" width="54.1796875" style="62" customWidth="1"/>
    <col min="2" max="2" width="22.1796875" style="62" customWidth="1"/>
    <col min="3" max="3" width="21.7265625" style="62" customWidth="1"/>
    <col min="4" max="4" width="21.453125" style="62" customWidth="1"/>
    <col min="5" max="5" width="19.7265625" style="62" customWidth="1"/>
    <col min="6" max="6" width="19.453125" style="62" customWidth="1"/>
    <col min="7" max="7" width="21.7265625" style="62" customWidth="1"/>
    <col min="8" max="8" width="21.453125" style="62" customWidth="1"/>
    <col min="9" max="9" width="19.7265625" style="62" customWidth="1"/>
    <col min="10" max="10" width="19.453125" style="62" customWidth="1"/>
    <col min="11" max="14" width="21.7265625" style="62" customWidth="1"/>
    <col min="15" max="15" width="21" style="62" customWidth="1"/>
    <col min="16" max="16" width="16" style="62" customWidth="1"/>
    <col min="17" max="17" width="15.54296875" style="62" customWidth="1"/>
    <col min="18" max="18" width="14.1796875" style="62" customWidth="1"/>
    <col min="19" max="67" width="15.1796875" style="62" customWidth="1"/>
    <col min="68" max="68" width="14.81640625" style="62" customWidth="1"/>
    <col min="69" max="182" width="15.1796875" style="62" customWidth="1"/>
    <col min="183" max="183" width="18.81640625" style="62" customWidth="1"/>
    <col min="184" max="184" width="19.26953125" style="62" customWidth="1"/>
    <col min="185" max="185" width="19.453125" style="62" customWidth="1"/>
    <col min="186" max="186" width="25.26953125" style="62" customWidth="1"/>
    <col min="187" max="187" width="21.81640625" style="62" bestFit="1" customWidth="1"/>
    <col min="188" max="189" width="20" style="62" customWidth="1"/>
    <col min="190" max="190" width="20.26953125" style="62" customWidth="1"/>
    <col min="191" max="191" width="25.453125" style="62" customWidth="1"/>
    <col min="192" max="192" width="18" style="62" customWidth="1"/>
    <col min="193" max="193" width="19.1796875" style="62" customWidth="1"/>
    <col min="194" max="194" width="23.7265625" style="62" customWidth="1"/>
    <col min="195" max="196" width="25.26953125" style="62" customWidth="1"/>
    <col min="197" max="197" width="24.453125" style="62" customWidth="1"/>
    <col min="198" max="198" width="36.453125" style="62" customWidth="1"/>
    <col min="199" max="199" width="11.453125" style="62" customWidth="1"/>
    <col min="200" max="200" width="19.7265625" style="62" customWidth="1"/>
    <col min="201" max="201" width="18.81640625" style="62" customWidth="1"/>
    <col min="202" max="16384" width="14.453125" style="62"/>
  </cols>
  <sheetData>
    <row r="1" spans="1:191" s="47" customFormat="1" ht="27" customHeight="1" thickTop="1" thickBot="1">
      <c r="A1" s="318" t="s">
        <v>690</v>
      </c>
      <c r="B1" s="45" t="s">
        <v>691</v>
      </c>
      <c r="C1" s="318" t="s">
        <v>164</v>
      </c>
      <c r="D1" s="318"/>
      <c r="E1" s="318"/>
      <c r="F1" s="318"/>
      <c r="G1" s="318" t="s">
        <v>169</v>
      </c>
      <c r="H1" s="318"/>
      <c r="I1" s="318"/>
      <c r="J1" s="318"/>
      <c r="K1" s="318" t="s">
        <v>472</v>
      </c>
      <c r="L1" s="318"/>
      <c r="M1" s="318"/>
      <c r="N1" s="318"/>
      <c r="O1" s="318" t="s">
        <v>302</v>
      </c>
      <c r="P1" s="318"/>
      <c r="Q1" s="318"/>
      <c r="R1" s="318"/>
      <c r="S1" s="318" t="s">
        <v>505</v>
      </c>
      <c r="T1" s="318"/>
      <c r="U1" s="318"/>
      <c r="V1" s="318"/>
      <c r="W1" s="318" t="s">
        <v>506</v>
      </c>
      <c r="X1" s="318"/>
      <c r="Y1" s="318"/>
      <c r="Z1" s="318"/>
      <c r="AA1" s="318" t="s">
        <v>570</v>
      </c>
      <c r="AB1" s="318"/>
      <c r="AC1" s="318"/>
      <c r="AD1" s="318"/>
      <c r="AE1" s="318" t="s">
        <v>571</v>
      </c>
      <c r="AF1" s="318"/>
      <c r="AG1" s="318"/>
      <c r="AH1" s="318"/>
      <c r="AI1" s="318" t="s">
        <v>511</v>
      </c>
      <c r="AJ1" s="318"/>
      <c r="AK1" s="318"/>
      <c r="AL1" s="318"/>
      <c r="AM1" s="318" t="s">
        <v>576</v>
      </c>
      <c r="AN1" s="318"/>
      <c r="AO1" s="318"/>
      <c r="AP1" s="318"/>
      <c r="AQ1" s="318" t="s">
        <v>197</v>
      </c>
      <c r="AR1" s="318"/>
      <c r="AS1" s="318"/>
      <c r="AT1" s="318"/>
      <c r="AU1" s="319" t="s">
        <v>512</v>
      </c>
      <c r="AV1" s="320"/>
      <c r="AW1" s="320"/>
      <c r="AX1" s="321"/>
      <c r="AY1" s="319" t="s">
        <v>577</v>
      </c>
      <c r="AZ1" s="320"/>
      <c r="BA1" s="320"/>
      <c r="BB1" s="321"/>
      <c r="BC1" s="318" t="s">
        <v>181</v>
      </c>
      <c r="BD1" s="318"/>
      <c r="BE1" s="318"/>
      <c r="BF1" s="318"/>
      <c r="BG1" s="319" t="s">
        <v>508</v>
      </c>
      <c r="BH1" s="320"/>
      <c r="BI1" s="320"/>
      <c r="BJ1" s="321"/>
      <c r="BK1" s="319" t="s">
        <v>573</v>
      </c>
      <c r="BL1" s="320"/>
      <c r="BM1" s="320"/>
      <c r="BN1" s="321"/>
      <c r="BO1" s="318" t="s">
        <v>493</v>
      </c>
      <c r="BP1" s="318"/>
      <c r="BQ1" s="318"/>
      <c r="BR1" s="318"/>
      <c r="BS1" s="318" t="s">
        <v>485</v>
      </c>
      <c r="BT1" s="318"/>
      <c r="BU1" s="318"/>
      <c r="BV1" s="318"/>
      <c r="BW1" s="318" t="s">
        <v>856</v>
      </c>
      <c r="BX1" s="318"/>
      <c r="BY1" s="318"/>
      <c r="BZ1" s="318"/>
      <c r="CA1" s="318" t="s">
        <v>206</v>
      </c>
      <c r="CB1" s="318"/>
      <c r="CC1" s="318"/>
      <c r="CD1" s="318"/>
      <c r="CE1" s="318" t="s">
        <v>514</v>
      </c>
      <c r="CF1" s="318"/>
      <c r="CG1" s="318"/>
      <c r="CH1" s="318"/>
      <c r="CI1" s="318" t="s">
        <v>579</v>
      </c>
      <c r="CJ1" s="318"/>
      <c r="CK1" s="318"/>
      <c r="CL1" s="318"/>
      <c r="CM1" s="319" t="s">
        <v>202</v>
      </c>
      <c r="CN1" s="320"/>
      <c r="CO1" s="320"/>
      <c r="CP1" s="321"/>
      <c r="CQ1" s="319" t="s">
        <v>513</v>
      </c>
      <c r="CR1" s="320"/>
      <c r="CS1" s="320"/>
      <c r="CT1" s="321"/>
      <c r="CU1" s="318" t="s">
        <v>578</v>
      </c>
      <c r="CV1" s="318"/>
      <c r="CW1" s="318"/>
      <c r="CX1" s="318"/>
      <c r="CY1" s="318" t="s">
        <v>210</v>
      </c>
      <c r="CZ1" s="318"/>
      <c r="DA1" s="318"/>
      <c r="DB1" s="318"/>
      <c r="DC1" s="318" t="s">
        <v>515</v>
      </c>
      <c r="DD1" s="318"/>
      <c r="DE1" s="318"/>
      <c r="DF1" s="318"/>
      <c r="DG1" s="319" t="s">
        <v>580</v>
      </c>
      <c r="DH1" s="320"/>
      <c r="DI1" s="320"/>
      <c r="DJ1" s="321"/>
      <c r="DK1" s="318" t="s">
        <v>520</v>
      </c>
      <c r="DL1" s="318"/>
      <c r="DM1" s="318"/>
      <c r="DN1" s="318"/>
      <c r="DO1" s="319" t="s">
        <v>203</v>
      </c>
      <c r="DP1" s="320"/>
      <c r="DQ1" s="320"/>
      <c r="DR1" s="321"/>
      <c r="DS1" s="319" t="s">
        <v>207</v>
      </c>
      <c r="DT1" s="320"/>
      <c r="DU1" s="320"/>
      <c r="DV1" s="321"/>
      <c r="DW1" s="318" t="s">
        <v>249</v>
      </c>
      <c r="DX1" s="318"/>
      <c r="DY1" s="318"/>
      <c r="DZ1" s="318"/>
      <c r="EA1" s="318" t="s">
        <v>404</v>
      </c>
      <c r="EB1" s="318"/>
      <c r="EC1" s="318"/>
      <c r="ED1" s="318"/>
      <c r="EE1" s="318" t="s">
        <v>409</v>
      </c>
      <c r="EF1" s="318"/>
      <c r="EG1" s="318"/>
      <c r="EH1" s="318"/>
      <c r="EI1" s="318" t="s">
        <v>407</v>
      </c>
      <c r="EJ1" s="318"/>
      <c r="EK1" s="318"/>
      <c r="EL1" s="318"/>
      <c r="EM1" s="318" t="s">
        <v>410</v>
      </c>
      <c r="EN1" s="318"/>
      <c r="EO1" s="318"/>
      <c r="EP1" s="318"/>
      <c r="EQ1" s="318" t="s">
        <v>420</v>
      </c>
      <c r="ER1" s="318"/>
      <c r="ES1" s="318"/>
      <c r="ET1" s="318"/>
      <c r="EU1" s="318" t="s">
        <v>303</v>
      </c>
      <c r="EV1" s="318"/>
      <c r="EW1" s="318"/>
      <c r="EX1" s="318"/>
      <c r="EY1" s="318" t="s">
        <v>166</v>
      </c>
      <c r="EZ1" s="318"/>
      <c r="FA1" s="318"/>
      <c r="FB1" s="318"/>
      <c r="FC1" s="318" t="s">
        <v>170</v>
      </c>
      <c r="FD1" s="318"/>
      <c r="FE1" s="318"/>
      <c r="FF1" s="318"/>
      <c r="FG1" s="318" t="s">
        <v>401</v>
      </c>
      <c r="FH1" s="318"/>
      <c r="FI1" s="318"/>
      <c r="FJ1" s="318"/>
      <c r="FK1" s="318" t="s">
        <v>402</v>
      </c>
      <c r="FL1" s="318"/>
      <c r="FM1" s="318"/>
      <c r="FN1" s="318"/>
      <c r="FO1" s="318" t="s">
        <v>502</v>
      </c>
      <c r="FP1" s="318"/>
      <c r="FQ1" s="318"/>
      <c r="FR1" s="318"/>
      <c r="FS1" s="318" t="s">
        <v>251</v>
      </c>
      <c r="FT1" s="318"/>
      <c r="FU1" s="318"/>
      <c r="FV1" s="318"/>
      <c r="FW1" s="319" t="s">
        <v>629</v>
      </c>
      <c r="FX1" s="320"/>
      <c r="FY1" s="320"/>
      <c r="FZ1" s="321"/>
      <c r="GA1" s="322" t="s">
        <v>693</v>
      </c>
      <c r="GB1" s="323"/>
      <c r="GC1" s="323"/>
      <c r="GD1" s="323"/>
      <c r="GE1" s="46" t="s">
        <v>694</v>
      </c>
    </row>
    <row r="2" spans="1:191" s="47" customFormat="1" ht="24" customHeight="1" thickTop="1" thickBot="1">
      <c r="A2" s="318"/>
      <c r="B2" s="48">
        <v>2025</v>
      </c>
      <c r="C2" s="49" t="s">
        <v>639</v>
      </c>
      <c r="D2" s="49" t="s">
        <v>640</v>
      </c>
      <c r="E2" s="49" t="s">
        <v>127</v>
      </c>
      <c r="F2" s="49" t="s">
        <v>128</v>
      </c>
      <c r="G2" s="49" t="s">
        <v>639</v>
      </c>
      <c r="H2" s="49" t="s">
        <v>640</v>
      </c>
      <c r="I2" s="49" t="s">
        <v>127</v>
      </c>
      <c r="J2" s="49" t="s">
        <v>128</v>
      </c>
      <c r="K2" s="49" t="s">
        <v>639</v>
      </c>
      <c r="L2" s="49" t="s">
        <v>640</v>
      </c>
      <c r="M2" s="49" t="s">
        <v>127</v>
      </c>
      <c r="N2" s="49" t="s">
        <v>128</v>
      </c>
      <c r="O2" s="49" t="s">
        <v>639</v>
      </c>
      <c r="P2" s="49" t="s">
        <v>640</v>
      </c>
      <c r="Q2" s="49" t="s">
        <v>127</v>
      </c>
      <c r="R2" s="49" t="s">
        <v>128</v>
      </c>
      <c r="S2" s="49" t="s">
        <v>639</v>
      </c>
      <c r="T2" s="49" t="s">
        <v>640</v>
      </c>
      <c r="U2" s="49" t="s">
        <v>127</v>
      </c>
      <c r="V2" s="49" t="s">
        <v>128</v>
      </c>
      <c r="W2" s="49" t="s">
        <v>639</v>
      </c>
      <c r="X2" s="49" t="s">
        <v>640</v>
      </c>
      <c r="Y2" s="49" t="s">
        <v>127</v>
      </c>
      <c r="Z2" s="49" t="s">
        <v>128</v>
      </c>
      <c r="AA2" s="49" t="s">
        <v>639</v>
      </c>
      <c r="AB2" s="49" t="s">
        <v>640</v>
      </c>
      <c r="AC2" s="49" t="s">
        <v>127</v>
      </c>
      <c r="AD2" s="49" t="s">
        <v>128</v>
      </c>
      <c r="AE2" s="49" t="s">
        <v>639</v>
      </c>
      <c r="AF2" s="49" t="s">
        <v>640</v>
      </c>
      <c r="AG2" s="49" t="s">
        <v>127</v>
      </c>
      <c r="AH2" s="49" t="s">
        <v>128</v>
      </c>
      <c r="AI2" s="49" t="s">
        <v>639</v>
      </c>
      <c r="AJ2" s="49" t="s">
        <v>640</v>
      </c>
      <c r="AK2" s="49" t="s">
        <v>127</v>
      </c>
      <c r="AL2" s="49" t="s">
        <v>128</v>
      </c>
      <c r="AM2" s="49" t="s">
        <v>639</v>
      </c>
      <c r="AN2" s="49" t="s">
        <v>640</v>
      </c>
      <c r="AO2" s="49" t="s">
        <v>127</v>
      </c>
      <c r="AP2" s="49" t="s">
        <v>128</v>
      </c>
      <c r="AQ2" s="49" t="s">
        <v>639</v>
      </c>
      <c r="AR2" s="49" t="s">
        <v>640</v>
      </c>
      <c r="AS2" s="49" t="s">
        <v>127</v>
      </c>
      <c r="AT2" s="49" t="s">
        <v>128</v>
      </c>
      <c r="AU2" s="49" t="s">
        <v>639</v>
      </c>
      <c r="AV2" s="49" t="s">
        <v>640</v>
      </c>
      <c r="AW2" s="49" t="s">
        <v>127</v>
      </c>
      <c r="AX2" s="49" t="s">
        <v>128</v>
      </c>
      <c r="AY2" s="49" t="s">
        <v>639</v>
      </c>
      <c r="AZ2" s="49" t="s">
        <v>640</v>
      </c>
      <c r="BA2" s="49" t="s">
        <v>127</v>
      </c>
      <c r="BB2" s="49" t="s">
        <v>128</v>
      </c>
      <c r="BC2" s="49" t="s">
        <v>639</v>
      </c>
      <c r="BD2" s="49" t="s">
        <v>640</v>
      </c>
      <c r="BE2" s="49" t="s">
        <v>127</v>
      </c>
      <c r="BF2" s="49" t="s">
        <v>128</v>
      </c>
      <c r="BG2" s="49" t="s">
        <v>639</v>
      </c>
      <c r="BH2" s="49" t="s">
        <v>640</v>
      </c>
      <c r="BI2" s="49" t="s">
        <v>127</v>
      </c>
      <c r="BJ2" s="49" t="s">
        <v>128</v>
      </c>
      <c r="BK2" s="49" t="s">
        <v>639</v>
      </c>
      <c r="BL2" s="49" t="s">
        <v>640</v>
      </c>
      <c r="BM2" s="49" t="s">
        <v>127</v>
      </c>
      <c r="BN2" s="49" t="s">
        <v>128</v>
      </c>
      <c r="BO2" s="49" t="s">
        <v>639</v>
      </c>
      <c r="BP2" s="49" t="s">
        <v>640</v>
      </c>
      <c r="BQ2" s="49" t="s">
        <v>127</v>
      </c>
      <c r="BR2" s="49" t="s">
        <v>128</v>
      </c>
      <c r="BS2" s="49" t="s">
        <v>639</v>
      </c>
      <c r="BT2" s="49" t="s">
        <v>640</v>
      </c>
      <c r="BU2" s="49" t="s">
        <v>127</v>
      </c>
      <c r="BV2" s="49" t="s">
        <v>128</v>
      </c>
      <c r="BW2" s="49" t="s">
        <v>639</v>
      </c>
      <c r="BX2" s="49" t="s">
        <v>640</v>
      </c>
      <c r="BY2" s="49" t="s">
        <v>127</v>
      </c>
      <c r="BZ2" s="49" t="s">
        <v>128</v>
      </c>
      <c r="CA2" s="49" t="s">
        <v>639</v>
      </c>
      <c r="CB2" s="49" t="s">
        <v>640</v>
      </c>
      <c r="CC2" s="49" t="s">
        <v>127</v>
      </c>
      <c r="CD2" s="49" t="s">
        <v>128</v>
      </c>
      <c r="CE2" s="49" t="s">
        <v>639</v>
      </c>
      <c r="CF2" s="49" t="s">
        <v>640</v>
      </c>
      <c r="CG2" s="49" t="s">
        <v>127</v>
      </c>
      <c r="CH2" s="49" t="s">
        <v>128</v>
      </c>
      <c r="CI2" s="49" t="s">
        <v>639</v>
      </c>
      <c r="CJ2" s="49" t="s">
        <v>640</v>
      </c>
      <c r="CK2" s="49" t="s">
        <v>127</v>
      </c>
      <c r="CL2" s="49" t="s">
        <v>128</v>
      </c>
      <c r="CM2" s="49" t="s">
        <v>639</v>
      </c>
      <c r="CN2" s="49" t="s">
        <v>640</v>
      </c>
      <c r="CO2" s="49" t="s">
        <v>127</v>
      </c>
      <c r="CP2" s="49" t="s">
        <v>128</v>
      </c>
      <c r="CQ2" s="49" t="s">
        <v>639</v>
      </c>
      <c r="CR2" s="49" t="s">
        <v>640</v>
      </c>
      <c r="CS2" s="49" t="s">
        <v>127</v>
      </c>
      <c r="CT2" s="49" t="s">
        <v>128</v>
      </c>
      <c r="CU2" s="49" t="s">
        <v>639</v>
      </c>
      <c r="CV2" s="49" t="s">
        <v>640</v>
      </c>
      <c r="CW2" s="49" t="s">
        <v>127</v>
      </c>
      <c r="CX2" s="49" t="s">
        <v>128</v>
      </c>
      <c r="CY2" s="49" t="s">
        <v>639</v>
      </c>
      <c r="CZ2" s="49" t="s">
        <v>640</v>
      </c>
      <c r="DA2" s="49" t="s">
        <v>127</v>
      </c>
      <c r="DB2" s="49" t="s">
        <v>128</v>
      </c>
      <c r="DC2" s="49" t="s">
        <v>639</v>
      </c>
      <c r="DD2" s="49" t="s">
        <v>640</v>
      </c>
      <c r="DE2" s="49" t="s">
        <v>127</v>
      </c>
      <c r="DF2" s="49" t="s">
        <v>128</v>
      </c>
      <c r="DG2" s="49" t="s">
        <v>639</v>
      </c>
      <c r="DH2" s="49" t="s">
        <v>640</v>
      </c>
      <c r="DI2" s="49" t="s">
        <v>127</v>
      </c>
      <c r="DJ2" s="49" t="s">
        <v>128</v>
      </c>
      <c r="DK2" s="49" t="s">
        <v>639</v>
      </c>
      <c r="DL2" s="49" t="s">
        <v>640</v>
      </c>
      <c r="DM2" s="49" t="s">
        <v>127</v>
      </c>
      <c r="DN2" s="49" t="s">
        <v>128</v>
      </c>
      <c r="DO2" s="49" t="s">
        <v>639</v>
      </c>
      <c r="DP2" s="49" t="s">
        <v>640</v>
      </c>
      <c r="DQ2" s="49" t="s">
        <v>127</v>
      </c>
      <c r="DR2" s="49" t="s">
        <v>128</v>
      </c>
      <c r="DS2" s="49" t="s">
        <v>639</v>
      </c>
      <c r="DT2" s="49" t="s">
        <v>640</v>
      </c>
      <c r="DU2" s="49" t="s">
        <v>127</v>
      </c>
      <c r="DV2" s="49" t="s">
        <v>128</v>
      </c>
      <c r="DW2" s="49" t="s">
        <v>639</v>
      </c>
      <c r="DX2" s="49" t="s">
        <v>640</v>
      </c>
      <c r="DY2" s="49" t="s">
        <v>127</v>
      </c>
      <c r="DZ2" s="49" t="s">
        <v>128</v>
      </c>
      <c r="EA2" s="49" t="s">
        <v>639</v>
      </c>
      <c r="EB2" s="49" t="s">
        <v>640</v>
      </c>
      <c r="EC2" s="49" t="s">
        <v>127</v>
      </c>
      <c r="ED2" s="49" t="s">
        <v>128</v>
      </c>
      <c r="EE2" s="49" t="s">
        <v>639</v>
      </c>
      <c r="EF2" s="49" t="s">
        <v>640</v>
      </c>
      <c r="EG2" s="49" t="s">
        <v>127</v>
      </c>
      <c r="EH2" s="49" t="s">
        <v>128</v>
      </c>
      <c r="EI2" s="49" t="s">
        <v>639</v>
      </c>
      <c r="EJ2" s="49" t="s">
        <v>640</v>
      </c>
      <c r="EK2" s="49" t="s">
        <v>127</v>
      </c>
      <c r="EL2" s="49" t="s">
        <v>128</v>
      </c>
      <c r="EM2" s="49" t="s">
        <v>639</v>
      </c>
      <c r="EN2" s="49" t="s">
        <v>640</v>
      </c>
      <c r="EO2" s="49" t="s">
        <v>127</v>
      </c>
      <c r="EP2" s="49" t="s">
        <v>128</v>
      </c>
      <c r="EQ2" s="49" t="s">
        <v>639</v>
      </c>
      <c r="ER2" s="49" t="s">
        <v>640</v>
      </c>
      <c r="ES2" s="49" t="s">
        <v>127</v>
      </c>
      <c r="ET2" s="49" t="s">
        <v>128</v>
      </c>
      <c r="EU2" s="49" t="s">
        <v>639</v>
      </c>
      <c r="EV2" s="49" t="s">
        <v>640</v>
      </c>
      <c r="EW2" s="49" t="s">
        <v>127</v>
      </c>
      <c r="EX2" s="49" t="s">
        <v>128</v>
      </c>
      <c r="EY2" s="49" t="s">
        <v>639</v>
      </c>
      <c r="EZ2" s="49" t="s">
        <v>640</v>
      </c>
      <c r="FA2" s="49" t="s">
        <v>127</v>
      </c>
      <c r="FB2" s="49" t="s">
        <v>128</v>
      </c>
      <c r="FC2" s="49" t="s">
        <v>639</v>
      </c>
      <c r="FD2" s="49" t="s">
        <v>640</v>
      </c>
      <c r="FE2" s="49" t="s">
        <v>127</v>
      </c>
      <c r="FF2" s="49" t="s">
        <v>128</v>
      </c>
      <c r="FG2" s="49" t="s">
        <v>639</v>
      </c>
      <c r="FH2" s="49" t="s">
        <v>640</v>
      </c>
      <c r="FI2" s="49" t="s">
        <v>127</v>
      </c>
      <c r="FJ2" s="49" t="s">
        <v>128</v>
      </c>
      <c r="FK2" s="49" t="s">
        <v>639</v>
      </c>
      <c r="FL2" s="49" t="s">
        <v>640</v>
      </c>
      <c r="FM2" s="49" t="s">
        <v>127</v>
      </c>
      <c r="FN2" s="49" t="s">
        <v>128</v>
      </c>
      <c r="FO2" s="49" t="s">
        <v>639</v>
      </c>
      <c r="FP2" s="49" t="s">
        <v>640</v>
      </c>
      <c r="FQ2" s="49" t="s">
        <v>127</v>
      </c>
      <c r="FR2" s="49" t="s">
        <v>128</v>
      </c>
      <c r="FS2" s="49" t="s">
        <v>639</v>
      </c>
      <c r="FT2" s="49" t="s">
        <v>640</v>
      </c>
      <c r="FU2" s="49" t="s">
        <v>127</v>
      </c>
      <c r="FV2" s="49" t="s">
        <v>128</v>
      </c>
      <c r="FW2" s="49" t="s">
        <v>639</v>
      </c>
      <c r="FX2" s="49" t="s">
        <v>640</v>
      </c>
      <c r="FY2" s="49" t="s">
        <v>127</v>
      </c>
      <c r="FZ2" s="49" t="s">
        <v>641</v>
      </c>
      <c r="GA2" s="49" t="s">
        <v>639</v>
      </c>
      <c r="GB2" s="49" t="s">
        <v>640</v>
      </c>
      <c r="GC2" s="49" t="s">
        <v>127</v>
      </c>
      <c r="GD2" s="49" t="s">
        <v>641</v>
      </c>
      <c r="GE2" s="49"/>
    </row>
    <row r="3" spans="1:191" s="38" customFormat="1" ht="18.649999999999999" customHeight="1" thickTop="1" thickBot="1">
      <c r="A3" s="50" t="s">
        <v>695</v>
      </c>
      <c r="B3" s="51">
        <f t="shared" ref="B3:FS3" si="0">+B4</f>
        <v>1893270053</v>
      </c>
      <c r="C3" s="51">
        <f>+C4</f>
        <v>101151876.61677018</v>
      </c>
      <c r="D3" s="51">
        <f t="shared" si="0"/>
        <v>68090731.867504701</v>
      </c>
      <c r="E3" s="51">
        <f t="shared" si="0"/>
        <v>40323670.183164328</v>
      </c>
      <c r="F3" s="51">
        <f t="shared" si="0"/>
        <v>40299092.981739603</v>
      </c>
      <c r="G3" s="51">
        <f t="shared" si="0"/>
        <v>99923142.740832031</v>
      </c>
      <c r="H3" s="51">
        <f t="shared" si="0"/>
        <v>67263605.454417944</v>
      </c>
      <c r="I3" s="51">
        <f t="shared" si="0"/>
        <v>39833841.806139469</v>
      </c>
      <c r="J3" s="51">
        <f t="shared" si="0"/>
        <v>39812055.506263427</v>
      </c>
      <c r="K3" s="51">
        <f t="shared" si="0"/>
        <v>433946020.64239782</v>
      </c>
      <c r="L3" s="51">
        <f t="shared" si="0"/>
        <v>292112248.67807734</v>
      </c>
      <c r="M3" s="51">
        <f t="shared" si="0"/>
        <v>172990327.0106962</v>
      </c>
      <c r="N3" s="51">
        <f t="shared" si="0"/>
        <v>172895713.51199698</v>
      </c>
      <c r="O3" s="51">
        <f>+O4</f>
        <v>356798896.68204248</v>
      </c>
      <c r="P3" s="51">
        <f>+P4</f>
        <v>0</v>
      </c>
      <c r="Q3" s="51">
        <f>+Q4</f>
        <v>0</v>
      </c>
      <c r="R3" s="51">
        <f>+R4</f>
        <v>0</v>
      </c>
      <c r="S3" s="51">
        <f t="shared" si="0"/>
        <v>10830027.095803594</v>
      </c>
      <c r="T3" s="51">
        <f t="shared" si="0"/>
        <v>0</v>
      </c>
      <c r="U3" s="51">
        <f t="shared" si="0"/>
        <v>0</v>
      </c>
      <c r="V3" s="51">
        <f t="shared" si="0"/>
        <v>0</v>
      </c>
      <c r="W3" s="51">
        <f>+W4</f>
        <v>10830027.132821009</v>
      </c>
      <c r="X3" s="51">
        <f>+X4</f>
        <v>0</v>
      </c>
      <c r="Y3" s="51">
        <f>+Y4</f>
        <v>0</v>
      </c>
      <c r="Z3" s="51">
        <f>+Z4</f>
        <v>0</v>
      </c>
      <c r="AA3" s="51">
        <f t="shared" si="0"/>
        <v>13669560.382732723</v>
      </c>
      <c r="AB3" s="51">
        <f t="shared" si="0"/>
        <v>0</v>
      </c>
      <c r="AC3" s="51">
        <f t="shared" si="0"/>
        <v>0</v>
      </c>
      <c r="AD3" s="51">
        <f t="shared" si="0"/>
        <v>0</v>
      </c>
      <c r="AE3" s="51">
        <f t="shared" si="0"/>
        <v>13669560.419750134</v>
      </c>
      <c r="AF3" s="51">
        <f t="shared" si="0"/>
        <v>0</v>
      </c>
      <c r="AG3" s="51">
        <f t="shared" si="0"/>
        <v>0</v>
      </c>
      <c r="AH3" s="51">
        <f t="shared" si="0"/>
        <v>0</v>
      </c>
      <c r="AI3" s="51">
        <f t="shared" si="0"/>
        <v>0</v>
      </c>
      <c r="AJ3" s="51">
        <f t="shared" si="0"/>
        <v>0</v>
      </c>
      <c r="AK3" s="51">
        <f t="shared" si="0"/>
        <v>0</v>
      </c>
      <c r="AL3" s="51">
        <f t="shared" si="0"/>
        <v>0</v>
      </c>
      <c r="AM3" s="51">
        <f t="shared" si="0"/>
        <v>0</v>
      </c>
      <c r="AN3" s="51">
        <f t="shared" si="0"/>
        <v>0</v>
      </c>
      <c r="AO3" s="51">
        <f t="shared" si="0"/>
        <v>0</v>
      </c>
      <c r="AP3" s="51">
        <f t="shared" si="0"/>
        <v>0</v>
      </c>
      <c r="AQ3" s="51">
        <f t="shared" si="0"/>
        <v>3614481.2719165268</v>
      </c>
      <c r="AR3" s="51">
        <f t="shared" si="0"/>
        <v>0</v>
      </c>
      <c r="AS3" s="51">
        <f t="shared" si="0"/>
        <v>0</v>
      </c>
      <c r="AT3" s="51">
        <f t="shared" si="0"/>
        <v>0</v>
      </c>
      <c r="AU3" s="51">
        <f t="shared" ref="AU3:BB3" si="1">+AU4</f>
        <v>2461456.808593255</v>
      </c>
      <c r="AV3" s="51">
        <f t="shared" si="1"/>
        <v>0</v>
      </c>
      <c r="AW3" s="51">
        <f t="shared" si="1"/>
        <v>0</v>
      </c>
      <c r="AX3" s="51">
        <f t="shared" si="1"/>
        <v>0</v>
      </c>
      <c r="AY3" s="51">
        <f t="shared" si="1"/>
        <v>596115.91949021828</v>
      </c>
      <c r="AZ3" s="51">
        <f t="shared" si="1"/>
        <v>0</v>
      </c>
      <c r="BA3" s="51">
        <f t="shared" si="1"/>
        <v>0</v>
      </c>
      <c r="BB3" s="51">
        <f t="shared" si="1"/>
        <v>0</v>
      </c>
      <c r="BC3" s="51">
        <f t="shared" si="0"/>
        <v>765544247.68084121</v>
      </c>
      <c r="BD3" s="51">
        <f t="shared" si="0"/>
        <v>564585493.24210584</v>
      </c>
      <c r="BE3" s="51">
        <f t="shared" si="0"/>
        <v>414187032.69542056</v>
      </c>
      <c r="BF3" s="51">
        <f t="shared" si="0"/>
        <v>413161358.60685098</v>
      </c>
      <c r="BG3" s="51">
        <f t="shared" si="0"/>
        <v>61367669.81197837</v>
      </c>
      <c r="BH3" s="51">
        <f t="shared" si="0"/>
        <v>45258384.782951325</v>
      </c>
      <c r="BI3" s="51">
        <f t="shared" si="0"/>
        <v>33202121.418659542</v>
      </c>
      <c r="BJ3" s="51">
        <f t="shared" si="0"/>
        <v>33119901.182542924</v>
      </c>
      <c r="BK3" s="51">
        <f t="shared" si="0"/>
        <v>14633562.981177635</v>
      </c>
      <c r="BL3" s="51">
        <f t="shared" si="0"/>
        <v>10792187.908989446</v>
      </c>
      <c r="BM3" s="51">
        <f t="shared" si="0"/>
        <v>7917285.0521664275</v>
      </c>
      <c r="BN3" s="51">
        <f t="shared" si="0"/>
        <v>7897679.0445206072</v>
      </c>
      <c r="BO3" s="51">
        <f t="shared" si="0"/>
        <v>0</v>
      </c>
      <c r="BP3" s="51">
        <f t="shared" si="0"/>
        <v>0</v>
      </c>
      <c r="BQ3" s="51">
        <f t="shared" si="0"/>
        <v>0</v>
      </c>
      <c r="BR3" s="51">
        <f t="shared" si="0"/>
        <v>0</v>
      </c>
      <c r="BS3" s="51">
        <f t="shared" si="0"/>
        <v>0</v>
      </c>
      <c r="BT3" s="51">
        <f t="shared" si="0"/>
        <v>0</v>
      </c>
      <c r="BU3" s="51">
        <f t="shared" si="0"/>
        <v>0</v>
      </c>
      <c r="BV3" s="51">
        <f t="shared" si="0"/>
        <v>0</v>
      </c>
      <c r="BW3" s="51">
        <f t="shared" si="0"/>
        <v>0</v>
      </c>
      <c r="BX3" s="51">
        <f t="shared" si="0"/>
        <v>0</v>
      </c>
      <c r="BY3" s="51">
        <f t="shared" si="0"/>
        <v>0</v>
      </c>
      <c r="BZ3" s="51">
        <f t="shared" si="0"/>
        <v>0</v>
      </c>
      <c r="CA3" s="51">
        <f t="shared" si="0"/>
        <v>0</v>
      </c>
      <c r="CB3" s="51">
        <f t="shared" si="0"/>
        <v>0</v>
      </c>
      <c r="CC3" s="51">
        <f t="shared" si="0"/>
        <v>0</v>
      </c>
      <c r="CD3" s="51">
        <f t="shared" si="0"/>
        <v>0</v>
      </c>
      <c r="CE3" s="51">
        <f t="shared" si="0"/>
        <v>0</v>
      </c>
      <c r="CF3" s="51">
        <f t="shared" si="0"/>
        <v>0</v>
      </c>
      <c r="CG3" s="51">
        <f t="shared" si="0"/>
        <v>0</v>
      </c>
      <c r="CH3" s="51">
        <f t="shared" si="0"/>
        <v>0</v>
      </c>
      <c r="CI3" s="51">
        <f t="shared" si="0"/>
        <v>0</v>
      </c>
      <c r="CJ3" s="51">
        <f t="shared" si="0"/>
        <v>0</v>
      </c>
      <c r="CK3" s="51">
        <f t="shared" si="0"/>
        <v>0</v>
      </c>
      <c r="CL3" s="51">
        <f t="shared" si="0"/>
        <v>0</v>
      </c>
      <c r="CM3" s="51">
        <f t="shared" si="0"/>
        <v>0</v>
      </c>
      <c r="CN3" s="51">
        <f t="shared" si="0"/>
        <v>0</v>
      </c>
      <c r="CO3" s="51">
        <f t="shared" si="0"/>
        <v>0</v>
      </c>
      <c r="CP3" s="51">
        <f t="shared" si="0"/>
        <v>0</v>
      </c>
      <c r="CQ3" s="51">
        <f t="shared" si="0"/>
        <v>0</v>
      </c>
      <c r="CR3" s="51">
        <f t="shared" si="0"/>
        <v>0</v>
      </c>
      <c r="CS3" s="51">
        <f t="shared" si="0"/>
        <v>0</v>
      </c>
      <c r="CT3" s="51">
        <f t="shared" si="0"/>
        <v>0</v>
      </c>
      <c r="CU3" s="51">
        <f t="shared" si="0"/>
        <v>0</v>
      </c>
      <c r="CV3" s="51">
        <f t="shared" si="0"/>
        <v>0</v>
      </c>
      <c r="CW3" s="51">
        <f t="shared" si="0"/>
        <v>0</v>
      </c>
      <c r="CX3" s="51">
        <f t="shared" si="0"/>
        <v>0</v>
      </c>
      <c r="CY3" s="51">
        <f t="shared" si="0"/>
        <v>0</v>
      </c>
      <c r="CZ3" s="51">
        <f t="shared" si="0"/>
        <v>0</v>
      </c>
      <c r="DA3" s="51">
        <f t="shared" si="0"/>
        <v>0</v>
      </c>
      <c r="DB3" s="51">
        <f t="shared" si="0"/>
        <v>0</v>
      </c>
      <c r="DC3" s="51">
        <f t="shared" si="0"/>
        <v>0</v>
      </c>
      <c r="DD3" s="51">
        <f t="shared" si="0"/>
        <v>0</v>
      </c>
      <c r="DE3" s="51">
        <f t="shared" si="0"/>
        <v>0</v>
      </c>
      <c r="DF3" s="51">
        <f t="shared" si="0"/>
        <v>0</v>
      </c>
      <c r="DG3" s="51">
        <f>+DG4</f>
        <v>0</v>
      </c>
      <c r="DH3" s="51">
        <f>+DH4</f>
        <v>0</v>
      </c>
      <c r="DI3" s="51">
        <f>+DI4</f>
        <v>0</v>
      </c>
      <c r="DJ3" s="51">
        <f>+DJ4</f>
        <v>0</v>
      </c>
      <c r="DK3" s="51">
        <f t="shared" si="0"/>
        <v>0</v>
      </c>
      <c r="DL3" s="51">
        <f t="shared" si="0"/>
        <v>0</v>
      </c>
      <c r="DM3" s="51">
        <f t="shared" si="0"/>
        <v>0</v>
      </c>
      <c r="DN3" s="51">
        <f t="shared" si="0"/>
        <v>0</v>
      </c>
      <c r="DO3" s="51">
        <f t="shared" si="0"/>
        <v>0</v>
      </c>
      <c r="DP3" s="51">
        <f t="shared" si="0"/>
        <v>0</v>
      </c>
      <c r="DQ3" s="51">
        <f t="shared" si="0"/>
        <v>0</v>
      </c>
      <c r="DR3" s="51">
        <f t="shared" si="0"/>
        <v>0</v>
      </c>
      <c r="DS3" s="51">
        <f t="shared" si="0"/>
        <v>0</v>
      </c>
      <c r="DT3" s="51">
        <f t="shared" si="0"/>
        <v>0</v>
      </c>
      <c r="DU3" s="51">
        <f t="shared" si="0"/>
        <v>0</v>
      </c>
      <c r="DV3" s="51">
        <f t="shared" si="0"/>
        <v>0</v>
      </c>
      <c r="DW3" s="51">
        <f t="shared" si="0"/>
        <v>0</v>
      </c>
      <c r="DX3" s="51">
        <f t="shared" si="0"/>
        <v>0</v>
      </c>
      <c r="DY3" s="51">
        <f t="shared" si="0"/>
        <v>0</v>
      </c>
      <c r="DZ3" s="51">
        <f t="shared" si="0"/>
        <v>0</v>
      </c>
      <c r="EA3" s="51">
        <f t="shared" si="0"/>
        <v>0</v>
      </c>
      <c r="EB3" s="51">
        <f t="shared" si="0"/>
        <v>0</v>
      </c>
      <c r="EC3" s="51">
        <f t="shared" si="0"/>
        <v>0</v>
      </c>
      <c r="ED3" s="51">
        <f t="shared" si="0"/>
        <v>0</v>
      </c>
      <c r="EE3" s="51">
        <f t="shared" si="0"/>
        <v>0</v>
      </c>
      <c r="EF3" s="51">
        <f t="shared" si="0"/>
        <v>0</v>
      </c>
      <c r="EG3" s="51">
        <f t="shared" si="0"/>
        <v>0</v>
      </c>
      <c r="EH3" s="51">
        <f t="shared" si="0"/>
        <v>0</v>
      </c>
      <c r="EI3" s="51">
        <f t="shared" si="0"/>
        <v>0</v>
      </c>
      <c r="EJ3" s="51">
        <f t="shared" si="0"/>
        <v>0</v>
      </c>
      <c r="EK3" s="51">
        <f t="shared" si="0"/>
        <v>0</v>
      </c>
      <c r="EL3" s="51">
        <f t="shared" si="0"/>
        <v>0</v>
      </c>
      <c r="EM3" s="51">
        <f t="shared" si="0"/>
        <v>0</v>
      </c>
      <c r="EN3" s="51">
        <f t="shared" si="0"/>
        <v>0</v>
      </c>
      <c r="EO3" s="51">
        <f t="shared" si="0"/>
        <v>0</v>
      </c>
      <c r="EP3" s="51">
        <f t="shared" si="0"/>
        <v>0</v>
      </c>
      <c r="EQ3" s="51">
        <f t="shared" si="0"/>
        <v>0</v>
      </c>
      <c r="ER3" s="51">
        <f t="shared" si="0"/>
        <v>0</v>
      </c>
      <c r="ES3" s="51">
        <f t="shared" si="0"/>
        <v>0</v>
      </c>
      <c r="ET3" s="51">
        <f t="shared" si="0"/>
        <v>0</v>
      </c>
      <c r="EU3" s="51">
        <f t="shared" si="0"/>
        <v>0</v>
      </c>
      <c r="EV3" s="51">
        <f t="shared" si="0"/>
        <v>0</v>
      </c>
      <c r="EW3" s="51">
        <f t="shared" si="0"/>
        <v>0</v>
      </c>
      <c r="EX3" s="51">
        <f t="shared" si="0"/>
        <v>0</v>
      </c>
      <c r="EY3" s="51">
        <f t="shared" si="0"/>
        <v>0</v>
      </c>
      <c r="EZ3" s="51">
        <f t="shared" si="0"/>
        <v>0</v>
      </c>
      <c r="FA3" s="51">
        <f t="shared" si="0"/>
        <v>0</v>
      </c>
      <c r="FB3" s="51">
        <f t="shared" si="0"/>
        <v>0</v>
      </c>
      <c r="FC3" s="51">
        <f t="shared" si="0"/>
        <v>0</v>
      </c>
      <c r="FD3" s="51">
        <f t="shared" si="0"/>
        <v>0</v>
      </c>
      <c r="FE3" s="51">
        <f t="shared" si="0"/>
        <v>0</v>
      </c>
      <c r="FF3" s="51">
        <f t="shared" si="0"/>
        <v>0</v>
      </c>
      <c r="FG3" s="51">
        <f t="shared" si="0"/>
        <v>0</v>
      </c>
      <c r="FH3" s="51">
        <f t="shared" si="0"/>
        <v>0</v>
      </c>
      <c r="FI3" s="51">
        <f t="shared" si="0"/>
        <v>0</v>
      </c>
      <c r="FJ3" s="51">
        <f t="shared" si="0"/>
        <v>0</v>
      </c>
      <c r="FK3" s="51">
        <f t="shared" si="0"/>
        <v>0</v>
      </c>
      <c r="FL3" s="51">
        <f t="shared" si="0"/>
        <v>0</v>
      </c>
      <c r="FM3" s="51">
        <f t="shared" si="0"/>
        <v>0</v>
      </c>
      <c r="FN3" s="51">
        <f t="shared" si="0"/>
        <v>0</v>
      </c>
      <c r="FO3" s="51">
        <f t="shared" si="0"/>
        <v>4233406.8128528623</v>
      </c>
      <c r="FP3" s="51">
        <f t="shared" si="0"/>
        <v>1919247.0659533371</v>
      </c>
      <c r="FQ3" s="51">
        <f t="shared" si="0"/>
        <v>1407983.8337534538</v>
      </c>
      <c r="FR3" s="51">
        <f t="shared" si="0"/>
        <v>1404497.1660854495</v>
      </c>
      <c r="FS3" s="51">
        <f t="shared" si="0"/>
        <v>0</v>
      </c>
      <c r="FT3" s="51">
        <f t="shared" ref="FT3:GD3" si="2">+FT4</f>
        <v>0</v>
      </c>
      <c r="FU3" s="51">
        <f t="shared" si="2"/>
        <v>0</v>
      </c>
      <c r="FV3" s="51">
        <f t="shared" si="2"/>
        <v>0</v>
      </c>
      <c r="FW3" s="51">
        <f t="shared" si="2"/>
        <v>0</v>
      </c>
      <c r="FX3" s="51">
        <f t="shared" si="2"/>
        <v>0</v>
      </c>
      <c r="FY3" s="51">
        <f t="shared" si="2"/>
        <v>0</v>
      </c>
      <c r="FZ3" s="51">
        <f t="shared" si="2"/>
        <v>0</v>
      </c>
      <c r="GA3" s="51">
        <f t="shared" si="2"/>
        <v>1893270053</v>
      </c>
      <c r="GB3" s="51">
        <f t="shared" si="2"/>
        <v>1050021899</v>
      </c>
      <c r="GC3" s="51">
        <f t="shared" si="2"/>
        <v>709862262</v>
      </c>
      <c r="GD3" s="51">
        <f t="shared" si="2"/>
        <v>708590298</v>
      </c>
      <c r="GE3" s="37"/>
      <c r="GF3" s="308"/>
      <c r="GG3" s="308"/>
      <c r="GH3" s="308"/>
      <c r="GI3" s="308"/>
    </row>
    <row r="4" spans="1:191" s="38" customFormat="1" ht="28" customHeight="1" thickTop="1" thickBot="1">
      <c r="A4" s="52" t="s">
        <v>696</v>
      </c>
      <c r="B4" s="53">
        <f>+B5+B12</f>
        <v>1893270053</v>
      </c>
      <c r="C4" s="53">
        <f t="shared" ref="C4:EL4" si="3">+C5+C12</f>
        <v>101151876.61677018</v>
      </c>
      <c r="D4" s="53">
        <f t="shared" si="3"/>
        <v>68090731.867504701</v>
      </c>
      <c r="E4" s="53">
        <f t="shared" si="3"/>
        <v>40323670.183164328</v>
      </c>
      <c r="F4" s="53">
        <f t="shared" si="3"/>
        <v>40299092.981739603</v>
      </c>
      <c r="G4" s="53">
        <f>+G5+G12</f>
        <v>99923142.740832031</v>
      </c>
      <c r="H4" s="53">
        <f>+H5+H12</f>
        <v>67263605.454417944</v>
      </c>
      <c r="I4" s="53">
        <f>+I5+I12</f>
        <v>39833841.806139469</v>
      </c>
      <c r="J4" s="53">
        <f>+J5+J12</f>
        <v>39812055.506263427</v>
      </c>
      <c r="K4" s="53">
        <f t="shared" si="3"/>
        <v>433946020.64239782</v>
      </c>
      <c r="L4" s="53">
        <f t="shared" si="3"/>
        <v>292112248.67807734</v>
      </c>
      <c r="M4" s="53">
        <f t="shared" si="3"/>
        <v>172990327.0106962</v>
      </c>
      <c r="N4" s="53">
        <f t="shared" si="3"/>
        <v>172895713.51199698</v>
      </c>
      <c r="O4" s="53">
        <f t="shared" ref="O4:Z4" si="4">+O5+O12</f>
        <v>356798896.68204248</v>
      </c>
      <c r="P4" s="53">
        <f t="shared" si="4"/>
        <v>0</v>
      </c>
      <c r="Q4" s="53">
        <f t="shared" si="4"/>
        <v>0</v>
      </c>
      <c r="R4" s="53">
        <f t="shared" si="4"/>
        <v>0</v>
      </c>
      <c r="S4" s="53">
        <f t="shared" si="4"/>
        <v>10830027.095803594</v>
      </c>
      <c r="T4" s="53">
        <f t="shared" si="4"/>
        <v>0</v>
      </c>
      <c r="U4" s="53">
        <f t="shared" si="4"/>
        <v>0</v>
      </c>
      <c r="V4" s="53">
        <f t="shared" si="4"/>
        <v>0</v>
      </c>
      <c r="W4" s="53">
        <f t="shared" si="4"/>
        <v>10830027.132821009</v>
      </c>
      <c r="X4" s="53">
        <f t="shared" si="4"/>
        <v>0</v>
      </c>
      <c r="Y4" s="53">
        <f t="shared" si="4"/>
        <v>0</v>
      </c>
      <c r="Z4" s="53">
        <f t="shared" si="4"/>
        <v>0</v>
      </c>
      <c r="AA4" s="53">
        <f t="shared" si="3"/>
        <v>13669560.382732723</v>
      </c>
      <c r="AB4" s="53">
        <f t="shared" si="3"/>
        <v>0</v>
      </c>
      <c r="AC4" s="53">
        <f t="shared" si="3"/>
        <v>0</v>
      </c>
      <c r="AD4" s="53">
        <f t="shared" si="3"/>
        <v>0</v>
      </c>
      <c r="AE4" s="53">
        <f t="shared" si="3"/>
        <v>13669560.419750134</v>
      </c>
      <c r="AF4" s="53">
        <f t="shared" si="3"/>
        <v>0</v>
      </c>
      <c r="AG4" s="53">
        <f t="shared" si="3"/>
        <v>0</v>
      </c>
      <c r="AH4" s="53">
        <f t="shared" si="3"/>
        <v>0</v>
      </c>
      <c r="AI4" s="53">
        <f t="shared" ref="AI4:AP4" si="5">+AI5+AI12</f>
        <v>0</v>
      </c>
      <c r="AJ4" s="53">
        <f t="shared" si="5"/>
        <v>0</v>
      </c>
      <c r="AK4" s="53">
        <f t="shared" si="5"/>
        <v>0</v>
      </c>
      <c r="AL4" s="53">
        <f t="shared" si="5"/>
        <v>0</v>
      </c>
      <c r="AM4" s="53">
        <f t="shared" si="5"/>
        <v>0</v>
      </c>
      <c r="AN4" s="53">
        <f t="shared" si="5"/>
        <v>0</v>
      </c>
      <c r="AO4" s="53">
        <f t="shared" si="5"/>
        <v>0</v>
      </c>
      <c r="AP4" s="53">
        <f t="shared" si="5"/>
        <v>0</v>
      </c>
      <c r="AQ4" s="53">
        <f t="shared" si="3"/>
        <v>3614481.2719165268</v>
      </c>
      <c r="AR4" s="53">
        <f t="shared" si="3"/>
        <v>0</v>
      </c>
      <c r="AS4" s="53">
        <f t="shared" si="3"/>
        <v>0</v>
      </c>
      <c r="AT4" s="53">
        <f t="shared" si="3"/>
        <v>0</v>
      </c>
      <c r="AU4" s="53">
        <f t="shared" ref="AU4:BB4" si="6">+AU5+AU12</f>
        <v>2461456.808593255</v>
      </c>
      <c r="AV4" s="53">
        <f t="shared" si="6"/>
        <v>0</v>
      </c>
      <c r="AW4" s="53">
        <f t="shared" si="6"/>
        <v>0</v>
      </c>
      <c r="AX4" s="53">
        <f t="shared" si="6"/>
        <v>0</v>
      </c>
      <c r="AY4" s="53">
        <f t="shared" si="6"/>
        <v>596115.91949021828</v>
      </c>
      <c r="AZ4" s="53">
        <f t="shared" si="6"/>
        <v>0</v>
      </c>
      <c r="BA4" s="53">
        <f t="shared" si="6"/>
        <v>0</v>
      </c>
      <c r="BB4" s="53">
        <f t="shared" si="6"/>
        <v>0</v>
      </c>
      <c r="BC4" s="53">
        <f t="shared" si="3"/>
        <v>765544247.68084121</v>
      </c>
      <c r="BD4" s="53">
        <f t="shared" si="3"/>
        <v>564585493.24210584</v>
      </c>
      <c r="BE4" s="53">
        <f t="shared" si="3"/>
        <v>414187032.69542056</v>
      </c>
      <c r="BF4" s="53">
        <f t="shared" si="3"/>
        <v>413161358.60685098</v>
      </c>
      <c r="BG4" s="53">
        <f t="shared" ref="BG4:BN4" si="7">+BG5+BG12</f>
        <v>61367669.81197837</v>
      </c>
      <c r="BH4" s="53">
        <f t="shared" si="7"/>
        <v>45258384.782951325</v>
      </c>
      <c r="BI4" s="53">
        <f t="shared" si="7"/>
        <v>33202121.418659542</v>
      </c>
      <c r="BJ4" s="53">
        <f t="shared" si="7"/>
        <v>33119901.182542924</v>
      </c>
      <c r="BK4" s="53">
        <f t="shared" si="7"/>
        <v>14633562.981177635</v>
      </c>
      <c r="BL4" s="53">
        <f t="shared" si="7"/>
        <v>10792187.908989446</v>
      </c>
      <c r="BM4" s="53">
        <f t="shared" si="7"/>
        <v>7917285.0521664275</v>
      </c>
      <c r="BN4" s="53">
        <f t="shared" si="7"/>
        <v>7897679.0445206072</v>
      </c>
      <c r="BO4" s="53">
        <f t="shared" si="3"/>
        <v>0</v>
      </c>
      <c r="BP4" s="53">
        <f t="shared" si="3"/>
        <v>0</v>
      </c>
      <c r="BQ4" s="53">
        <f t="shared" si="3"/>
        <v>0</v>
      </c>
      <c r="BR4" s="53">
        <f t="shared" si="3"/>
        <v>0</v>
      </c>
      <c r="BS4" s="53">
        <f t="shared" si="3"/>
        <v>0</v>
      </c>
      <c r="BT4" s="53">
        <f t="shared" si="3"/>
        <v>0</v>
      </c>
      <c r="BU4" s="53">
        <f t="shared" si="3"/>
        <v>0</v>
      </c>
      <c r="BV4" s="53">
        <f t="shared" si="3"/>
        <v>0</v>
      </c>
      <c r="BW4" s="53">
        <f t="shared" si="3"/>
        <v>0</v>
      </c>
      <c r="BX4" s="53">
        <f t="shared" si="3"/>
        <v>0</v>
      </c>
      <c r="BY4" s="53">
        <f t="shared" si="3"/>
        <v>0</v>
      </c>
      <c r="BZ4" s="53">
        <f t="shared" si="3"/>
        <v>0</v>
      </c>
      <c r="CA4" s="53">
        <f t="shared" ref="CA4:CH4" si="8">+CA5+CA12</f>
        <v>0</v>
      </c>
      <c r="CB4" s="53">
        <f t="shared" si="8"/>
        <v>0</v>
      </c>
      <c r="CC4" s="53">
        <f t="shared" si="8"/>
        <v>0</v>
      </c>
      <c r="CD4" s="53">
        <f t="shared" si="8"/>
        <v>0</v>
      </c>
      <c r="CE4" s="53">
        <f t="shared" si="8"/>
        <v>0</v>
      </c>
      <c r="CF4" s="53">
        <f t="shared" si="8"/>
        <v>0</v>
      </c>
      <c r="CG4" s="53">
        <f t="shared" si="8"/>
        <v>0</v>
      </c>
      <c r="CH4" s="53">
        <f t="shared" si="8"/>
        <v>0</v>
      </c>
      <c r="CI4" s="53">
        <f t="shared" si="3"/>
        <v>0</v>
      </c>
      <c r="CJ4" s="53">
        <f t="shared" si="3"/>
        <v>0</v>
      </c>
      <c r="CK4" s="53">
        <f t="shared" si="3"/>
        <v>0</v>
      </c>
      <c r="CL4" s="53">
        <f t="shared" si="3"/>
        <v>0</v>
      </c>
      <c r="CM4" s="53">
        <f t="shared" ref="CM4:CP4" si="9">+CM5+CM12</f>
        <v>0</v>
      </c>
      <c r="CN4" s="53">
        <f t="shared" si="9"/>
        <v>0</v>
      </c>
      <c r="CO4" s="53">
        <f t="shared" si="9"/>
        <v>0</v>
      </c>
      <c r="CP4" s="53">
        <f t="shared" si="9"/>
        <v>0</v>
      </c>
      <c r="CQ4" s="53">
        <f t="shared" si="3"/>
        <v>0</v>
      </c>
      <c r="CR4" s="53">
        <f t="shared" si="3"/>
        <v>0</v>
      </c>
      <c r="CS4" s="53">
        <f t="shared" si="3"/>
        <v>0</v>
      </c>
      <c r="CT4" s="53">
        <f t="shared" si="3"/>
        <v>0</v>
      </c>
      <c r="CU4" s="53">
        <f t="shared" si="3"/>
        <v>0</v>
      </c>
      <c r="CV4" s="53">
        <f t="shared" si="3"/>
        <v>0</v>
      </c>
      <c r="CW4" s="53">
        <f t="shared" si="3"/>
        <v>0</v>
      </c>
      <c r="CX4" s="53">
        <f t="shared" si="3"/>
        <v>0</v>
      </c>
      <c r="CY4" s="53">
        <f t="shared" ref="CY4:DB4" si="10">+CY5+CY12</f>
        <v>0</v>
      </c>
      <c r="CZ4" s="53">
        <f t="shared" si="10"/>
        <v>0</v>
      </c>
      <c r="DA4" s="53">
        <f t="shared" si="10"/>
        <v>0</v>
      </c>
      <c r="DB4" s="53">
        <f t="shared" si="10"/>
        <v>0</v>
      </c>
      <c r="DC4" s="53">
        <f t="shared" si="3"/>
        <v>0</v>
      </c>
      <c r="DD4" s="53">
        <f t="shared" si="3"/>
        <v>0</v>
      </c>
      <c r="DE4" s="53">
        <f t="shared" si="3"/>
        <v>0</v>
      </c>
      <c r="DF4" s="53">
        <f t="shared" si="3"/>
        <v>0</v>
      </c>
      <c r="DG4" s="53">
        <f>+DG5+DG12</f>
        <v>0</v>
      </c>
      <c r="DH4" s="53">
        <f>+DH5+DH12</f>
        <v>0</v>
      </c>
      <c r="DI4" s="53">
        <f>+DI5+DI12</f>
        <v>0</v>
      </c>
      <c r="DJ4" s="53">
        <f>+DJ5+DJ12</f>
        <v>0</v>
      </c>
      <c r="DK4" s="53">
        <f t="shared" si="3"/>
        <v>0</v>
      </c>
      <c r="DL4" s="53">
        <f t="shared" si="3"/>
        <v>0</v>
      </c>
      <c r="DM4" s="53">
        <f t="shared" si="3"/>
        <v>0</v>
      </c>
      <c r="DN4" s="53">
        <f t="shared" si="3"/>
        <v>0</v>
      </c>
      <c r="DO4" s="53">
        <f t="shared" si="3"/>
        <v>0</v>
      </c>
      <c r="DP4" s="53">
        <f t="shared" si="3"/>
        <v>0</v>
      </c>
      <c r="DQ4" s="53">
        <f t="shared" si="3"/>
        <v>0</v>
      </c>
      <c r="DR4" s="53">
        <f t="shared" si="3"/>
        <v>0</v>
      </c>
      <c r="DS4" s="53">
        <f t="shared" ref="DS4:DV4" si="11">+DS5+DS12</f>
        <v>0</v>
      </c>
      <c r="DT4" s="53">
        <f t="shared" si="11"/>
        <v>0</v>
      </c>
      <c r="DU4" s="53">
        <f t="shared" si="11"/>
        <v>0</v>
      </c>
      <c r="DV4" s="53">
        <f t="shared" si="11"/>
        <v>0</v>
      </c>
      <c r="DW4" s="53">
        <f t="shared" si="3"/>
        <v>0</v>
      </c>
      <c r="DX4" s="53">
        <f t="shared" si="3"/>
        <v>0</v>
      </c>
      <c r="DY4" s="53">
        <f t="shared" si="3"/>
        <v>0</v>
      </c>
      <c r="DZ4" s="53">
        <f t="shared" si="3"/>
        <v>0</v>
      </c>
      <c r="EA4" s="53">
        <f t="shared" si="3"/>
        <v>0</v>
      </c>
      <c r="EB4" s="53">
        <f t="shared" si="3"/>
        <v>0</v>
      </c>
      <c r="EC4" s="53">
        <f t="shared" si="3"/>
        <v>0</v>
      </c>
      <c r="ED4" s="53">
        <f t="shared" si="3"/>
        <v>0</v>
      </c>
      <c r="EE4" s="53">
        <f t="shared" si="3"/>
        <v>0</v>
      </c>
      <c r="EF4" s="53">
        <f t="shared" si="3"/>
        <v>0</v>
      </c>
      <c r="EG4" s="53">
        <f t="shared" si="3"/>
        <v>0</v>
      </c>
      <c r="EH4" s="53">
        <f t="shared" si="3"/>
        <v>0</v>
      </c>
      <c r="EI4" s="53">
        <f t="shared" si="3"/>
        <v>0</v>
      </c>
      <c r="EJ4" s="53">
        <f t="shared" si="3"/>
        <v>0</v>
      </c>
      <c r="EK4" s="53">
        <f t="shared" si="3"/>
        <v>0</v>
      </c>
      <c r="EL4" s="53">
        <f t="shared" si="3"/>
        <v>0</v>
      </c>
      <c r="EM4" s="53">
        <f t="shared" ref="EM4:FR4" si="12">+EM5+EM12</f>
        <v>0</v>
      </c>
      <c r="EN4" s="53">
        <f t="shared" si="12"/>
        <v>0</v>
      </c>
      <c r="EO4" s="53">
        <f t="shared" si="12"/>
        <v>0</v>
      </c>
      <c r="EP4" s="53">
        <f t="shared" si="12"/>
        <v>0</v>
      </c>
      <c r="EQ4" s="53">
        <f t="shared" si="12"/>
        <v>0</v>
      </c>
      <c r="ER4" s="53">
        <f t="shared" si="12"/>
        <v>0</v>
      </c>
      <c r="ES4" s="53">
        <f t="shared" si="12"/>
        <v>0</v>
      </c>
      <c r="ET4" s="53">
        <f t="shared" si="12"/>
        <v>0</v>
      </c>
      <c r="EU4" s="53">
        <f t="shared" si="12"/>
        <v>0</v>
      </c>
      <c r="EV4" s="53">
        <f t="shared" si="12"/>
        <v>0</v>
      </c>
      <c r="EW4" s="53">
        <f t="shared" si="12"/>
        <v>0</v>
      </c>
      <c r="EX4" s="53">
        <f t="shared" si="12"/>
        <v>0</v>
      </c>
      <c r="EY4" s="53">
        <f t="shared" ref="EY4:FB4" si="13">+EY5+EY12</f>
        <v>0</v>
      </c>
      <c r="EZ4" s="53">
        <f t="shared" si="13"/>
        <v>0</v>
      </c>
      <c r="FA4" s="53">
        <f t="shared" si="13"/>
        <v>0</v>
      </c>
      <c r="FB4" s="53">
        <f t="shared" si="13"/>
        <v>0</v>
      </c>
      <c r="FC4" s="53">
        <f t="shared" si="12"/>
        <v>0</v>
      </c>
      <c r="FD4" s="53">
        <f t="shared" si="12"/>
        <v>0</v>
      </c>
      <c r="FE4" s="53">
        <f t="shared" si="12"/>
        <v>0</v>
      </c>
      <c r="FF4" s="53">
        <f t="shared" si="12"/>
        <v>0</v>
      </c>
      <c r="FG4" s="53">
        <f t="shared" si="12"/>
        <v>0</v>
      </c>
      <c r="FH4" s="53">
        <f t="shared" si="12"/>
        <v>0</v>
      </c>
      <c r="FI4" s="53">
        <f t="shared" si="12"/>
        <v>0</v>
      </c>
      <c r="FJ4" s="53">
        <f t="shared" si="12"/>
        <v>0</v>
      </c>
      <c r="FK4" s="53">
        <f t="shared" si="12"/>
        <v>0</v>
      </c>
      <c r="FL4" s="53">
        <f t="shared" si="12"/>
        <v>0</v>
      </c>
      <c r="FM4" s="53">
        <f t="shared" si="12"/>
        <v>0</v>
      </c>
      <c r="FN4" s="53">
        <f t="shared" si="12"/>
        <v>0</v>
      </c>
      <c r="FO4" s="53">
        <f t="shared" si="12"/>
        <v>4233406.8128528623</v>
      </c>
      <c r="FP4" s="53">
        <f t="shared" si="12"/>
        <v>1919247.0659533371</v>
      </c>
      <c r="FQ4" s="53">
        <f t="shared" si="12"/>
        <v>1407983.8337534538</v>
      </c>
      <c r="FR4" s="53">
        <f t="shared" si="12"/>
        <v>1404497.1660854495</v>
      </c>
      <c r="FS4" s="53">
        <f t="shared" ref="FS4:FV4" si="14">+FS5+FS12</f>
        <v>0</v>
      </c>
      <c r="FT4" s="53">
        <f t="shared" si="14"/>
        <v>0</v>
      </c>
      <c r="FU4" s="53">
        <f t="shared" si="14"/>
        <v>0</v>
      </c>
      <c r="FV4" s="53">
        <f t="shared" si="14"/>
        <v>0</v>
      </c>
      <c r="FW4" s="53">
        <f t="shared" ref="FW4" si="15">+FW5+FW12</f>
        <v>0</v>
      </c>
      <c r="FX4" s="53">
        <f t="shared" ref="FX4:GD4" si="16">+FX5+FX12</f>
        <v>0</v>
      </c>
      <c r="FY4" s="53">
        <f t="shared" si="16"/>
        <v>0</v>
      </c>
      <c r="FZ4" s="53">
        <f t="shared" si="16"/>
        <v>0</v>
      </c>
      <c r="GA4" s="53">
        <f t="shared" si="16"/>
        <v>1893270053</v>
      </c>
      <c r="GB4" s="53">
        <f t="shared" si="16"/>
        <v>1050021899</v>
      </c>
      <c r="GC4" s="53">
        <f t="shared" si="16"/>
        <v>709862262</v>
      </c>
      <c r="GD4" s="53">
        <f t="shared" si="16"/>
        <v>708590298</v>
      </c>
      <c r="GE4" s="37"/>
      <c r="GG4" s="308"/>
      <c r="GH4" s="308"/>
      <c r="GI4" s="308"/>
    </row>
    <row r="5" spans="1:191" s="38" customFormat="1" ht="26.25" customHeight="1" thickTop="1" thickBot="1">
      <c r="A5" s="54" t="s">
        <v>697</v>
      </c>
      <c r="B5" s="55">
        <f>SUM(B6:B11)</f>
        <v>1208765271</v>
      </c>
      <c r="C5" s="55">
        <f t="shared" ref="C5:EL5" si="17">SUM(C6:C11)</f>
        <v>39904488.075795233</v>
      </c>
      <c r="D5" s="55">
        <f t="shared" si="17"/>
        <v>22152903.42990366</v>
      </c>
      <c r="E5" s="55">
        <f t="shared" si="17"/>
        <v>11189693.701157847</v>
      </c>
      <c r="F5" s="55">
        <f t="shared" si="17"/>
        <v>11184500.879235432</v>
      </c>
      <c r="G5" s="55">
        <f>SUM(G6:G11)</f>
        <v>39419751.678007334</v>
      </c>
      <c r="H5" s="55">
        <f>SUM(H6:H11)</f>
        <v>21883802.906956013</v>
      </c>
      <c r="I5" s="55">
        <f>SUM(I6:I11)</f>
        <v>11053767.842223216</v>
      </c>
      <c r="J5" s="55">
        <f>SUM(J6:J11)</f>
        <v>11048638.099666417</v>
      </c>
      <c r="K5" s="55">
        <f t="shared" si="17"/>
        <v>171192017.24619746</v>
      </c>
      <c r="L5" s="55">
        <f t="shared" si="17"/>
        <v>95036934.663140327</v>
      </c>
      <c r="M5" s="55">
        <f t="shared" si="17"/>
        <v>48004280.456618935</v>
      </c>
      <c r="N5" s="55">
        <f t="shared" si="17"/>
        <v>47982003.021098152</v>
      </c>
      <c r="O5" s="55">
        <f t="shared" ref="O5:Z5" si="18">SUM(O6:O11)</f>
        <v>269225647.26602447</v>
      </c>
      <c r="P5" s="55">
        <f t="shared" si="18"/>
        <v>0</v>
      </c>
      <c r="Q5" s="55">
        <f t="shared" si="18"/>
        <v>0</v>
      </c>
      <c r="R5" s="55">
        <f t="shared" si="18"/>
        <v>0</v>
      </c>
      <c r="S5" s="55">
        <f t="shared" si="18"/>
        <v>8171889.2123554386</v>
      </c>
      <c r="T5" s="55">
        <f t="shared" si="18"/>
        <v>0</v>
      </c>
      <c r="U5" s="55">
        <f t="shared" si="18"/>
        <v>0</v>
      </c>
      <c r="V5" s="55">
        <f t="shared" si="18"/>
        <v>0</v>
      </c>
      <c r="W5" s="55">
        <f t="shared" si="18"/>
        <v>8171889.2402872443</v>
      </c>
      <c r="X5" s="55">
        <f t="shared" si="18"/>
        <v>0</v>
      </c>
      <c r="Y5" s="55">
        <f t="shared" si="18"/>
        <v>0</v>
      </c>
      <c r="Z5" s="55">
        <f t="shared" si="18"/>
        <v>0</v>
      </c>
      <c r="AA5" s="55">
        <f t="shared" si="17"/>
        <v>10314483.245621664</v>
      </c>
      <c r="AB5" s="55">
        <f t="shared" si="17"/>
        <v>0</v>
      </c>
      <c r="AC5" s="55">
        <f t="shared" si="17"/>
        <v>0</v>
      </c>
      <c r="AD5" s="55">
        <f t="shared" si="17"/>
        <v>0</v>
      </c>
      <c r="AE5" s="55">
        <f t="shared" si="17"/>
        <v>10314483.273553466</v>
      </c>
      <c r="AF5" s="55">
        <f t="shared" si="17"/>
        <v>0</v>
      </c>
      <c r="AG5" s="55">
        <f t="shared" si="17"/>
        <v>0</v>
      </c>
      <c r="AH5" s="55">
        <f t="shared" si="17"/>
        <v>0</v>
      </c>
      <c r="AI5" s="55">
        <f t="shared" ref="AI5:AP5" si="19">SUM(AI6:AI11)</f>
        <v>0</v>
      </c>
      <c r="AJ5" s="55">
        <f t="shared" si="19"/>
        <v>0</v>
      </c>
      <c r="AK5" s="55">
        <f t="shared" si="19"/>
        <v>0</v>
      </c>
      <c r="AL5" s="55">
        <f t="shared" si="19"/>
        <v>0</v>
      </c>
      <c r="AM5" s="55">
        <f t="shared" si="19"/>
        <v>0</v>
      </c>
      <c r="AN5" s="55">
        <f t="shared" si="19"/>
        <v>0</v>
      </c>
      <c r="AO5" s="55">
        <f t="shared" si="19"/>
        <v>0</v>
      </c>
      <c r="AP5" s="55">
        <f t="shared" si="19"/>
        <v>0</v>
      </c>
      <c r="AQ5" s="55">
        <f t="shared" si="17"/>
        <v>3614481.2719165268</v>
      </c>
      <c r="AR5" s="55">
        <f t="shared" si="17"/>
        <v>0</v>
      </c>
      <c r="AS5" s="55">
        <f t="shared" si="17"/>
        <v>0</v>
      </c>
      <c r="AT5" s="55">
        <f t="shared" si="17"/>
        <v>0</v>
      </c>
      <c r="AU5" s="55">
        <f t="shared" ref="AU5:BB5" si="20">SUM(AU6:AU11)</f>
        <v>2461456.808593255</v>
      </c>
      <c r="AV5" s="55">
        <f t="shared" si="20"/>
        <v>0</v>
      </c>
      <c r="AW5" s="55">
        <f t="shared" si="20"/>
        <v>0</v>
      </c>
      <c r="AX5" s="55">
        <f t="shared" si="20"/>
        <v>0</v>
      </c>
      <c r="AY5" s="55">
        <f t="shared" si="20"/>
        <v>596115.91949021828</v>
      </c>
      <c r="AZ5" s="55">
        <f t="shared" si="20"/>
        <v>0</v>
      </c>
      <c r="BA5" s="55">
        <f t="shared" si="20"/>
        <v>0</v>
      </c>
      <c r="BB5" s="55">
        <f t="shared" si="20"/>
        <v>0</v>
      </c>
      <c r="BC5" s="55">
        <f t="shared" si="17"/>
        <v>584167435.49092472</v>
      </c>
      <c r="BD5" s="55">
        <f t="shared" si="17"/>
        <v>458559755.45903635</v>
      </c>
      <c r="BE5" s="55">
        <f t="shared" si="17"/>
        <v>353785280.98959363</v>
      </c>
      <c r="BF5" s="55">
        <f t="shared" si="17"/>
        <v>352795884.98429561</v>
      </c>
      <c r="BG5" s="55">
        <f t="shared" ref="BG5:BN5" si="21">SUM(BG6:BG11)</f>
        <v>46828115.297997572</v>
      </c>
      <c r="BH5" s="55">
        <f t="shared" si="21"/>
        <v>36759134.102727517</v>
      </c>
      <c r="BI5" s="55">
        <f t="shared" si="21"/>
        <v>28360187.375033058</v>
      </c>
      <c r="BJ5" s="55">
        <f t="shared" si="21"/>
        <v>28280875.267927095</v>
      </c>
      <c r="BK5" s="55">
        <f t="shared" si="21"/>
        <v>11166501.459198942</v>
      </c>
      <c r="BL5" s="55">
        <f t="shared" si="21"/>
        <v>8765480.3526664376</v>
      </c>
      <c r="BM5" s="55">
        <f t="shared" si="21"/>
        <v>6762690.9964493886</v>
      </c>
      <c r="BN5" s="55">
        <f t="shared" si="21"/>
        <v>6743778.4531173538</v>
      </c>
      <c r="BO5" s="55">
        <f t="shared" si="17"/>
        <v>0</v>
      </c>
      <c r="BP5" s="55">
        <f t="shared" si="17"/>
        <v>0</v>
      </c>
      <c r="BQ5" s="55">
        <f t="shared" si="17"/>
        <v>0</v>
      </c>
      <c r="BR5" s="55">
        <f t="shared" si="17"/>
        <v>0</v>
      </c>
      <c r="BS5" s="55">
        <f t="shared" si="17"/>
        <v>0</v>
      </c>
      <c r="BT5" s="55">
        <f t="shared" si="17"/>
        <v>0</v>
      </c>
      <c r="BU5" s="55">
        <f t="shared" si="17"/>
        <v>0</v>
      </c>
      <c r="BV5" s="55">
        <f t="shared" si="17"/>
        <v>0</v>
      </c>
      <c r="BW5" s="55">
        <f t="shared" si="17"/>
        <v>0</v>
      </c>
      <c r="BX5" s="55">
        <f t="shared" si="17"/>
        <v>0</v>
      </c>
      <c r="BY5" s="55">
        <f t="shared" si="17"/>
        <v>0</v>
      </c>
      <c r="BZ5" s="55">
        <f t="shared" si="17"/>
        <v>0</v>
      </c>
      <c r="CA5" s="55">
        <f t="shared" ref="CA5:CH5" si="22">SUM(CA6:CA11)</f>
        <v>0</v>
      </c>
      <c r="CB5" s="55">
        <f t="shared" si="22"/>
        <v>0</v>
      </c>
      <c r="CC5" s="55">
        <f t="shared" si="22"/>
        <v>0</v>
      </c>
      <c r="CD5" s="55">
        <f t="shared" si="22"/>
        <v>0</v>
      </c>
      <c r="CE5" s="55">
        <f t="shared" si="22"/>
        <v>0</v>
      </c>
      <c r="CF5" s="55">
        <f t="shared" si="22"/>
        <v>0</v>
      </c>
      <c r="CG5" s="55">
        <f t="shared" si="22"/>
        <v>0</v>
      </c>
      <c r="CH5" s="55">
        <f t="shared" si="22"/>
        <v>0</v>
      </c>
      <c r="CI5" s="55">
        <f t="shared" si="17"/>
        <v>0</v>
      </c>
      <c r="CJ5" s="55">
        <f t="shared" si="17"/>
        <v>0</v>
      </c>
      <c r="CK5" s="55">
        <f t="shared" si="17"/>
        <v>0</v>
      </c>
      <c r="CL5" s="55">
        <f t="shared" si="17"/>
        <v>0</v>
      </c>
      <c r="CM5" s="55">
        <f t="shared" ref="CM5:CP5" si="23">SUM(CM6:CM11)</f>
        <v>0</v>
      </c>
      <c r="CN5" s="55">
        <f t="shared" si="23"/>
        <v>0</v>
      </c>
      <c r="CO5" s="55">
        <f t="shared" si="23"/>
        <v>0</v>
      </c>
      <c r="CP5" s="55">
        <f t="shared" si="23"/>
        <v>0</v>
      </c>
      <c r="CQ5" s="55">
        <f t="shared" si="17"/>
        <v>0</v>
      </c>
      <c r="CR5" s="55">
        <f t="shared" si="17"/>
        <v>0</v>
      </c>
      <c r="CS5" s="55">
        <f t="shared" si="17"/>
        <v>0</v>
      </c>
      <c r="CT5" s="55">
        <f t="shared" si="17"/>
        <v>0</v>
      </c>
      <c r="CU5" s="55">
        <f t="shared" si="17"/>
        <v>0</v>
      </c>
      <c r="CV5" s="55">
        <f t="shared" si="17"/>
        <v>0</v>
      </c>
      <c r="CW5" s="55">
        <f t="shared" si="17"/>
        <v>0</v>
      </c>
      <c r="CX5" s="55">
        <f t="shared" si="17"/>
        <v>0</v>
      </c>
      <c r="CY5" s="55">
        <f t="shared" ref="CY5:DB5" si="24">SUM(CY6:CY11)</f>
        <v>0</v>
      </c>
      <c r="CZ5" s="55">
        <f t="shared" si="24"/>
        <v>0</v>
      </c>
      <c r="DA5" s="55">
        <f t="shared" si="24"/>
        <v>0</v>
      </c>
      <c r="DB5" s="55">
        <f t="shared" si="24"/>
        <v>0</v>
      </c>
      <c r="DC5" s="55">
        <f t="shared" si="17"/>
        <v>0</v>
      </c>
      <c r="DD5" s="55">
        <f t="shared" si="17"/>
        <v>0</v>
      </c>
      <c r="DE5" s="55">
        <f t="shared" si="17"/>
        <v>0</v>
      </c>
      <c r="DF5" s="55">
        <f t="shared" si="17"/>
        <v>0</v>
      </c>
      <c r="DG5" s="55">
        <f>SUM(DG6:DG11)</f>
        <v>0</v>
      </c>
      <c r="DH5" s="55">
        <f>SUM(DH6:DH11)</f>
        <v>0</v>
      </c>
      <c r="DI5" s="55">
        <f>SUM(DI6:DI11)</f>
        <v>0</v>
      </c>
      <c r="DJ5" s="55">
        <f>SUM(DJ6:DJ11)</f>
        <v>0</v>
      </c>
      <c r="DK5" s="55">
        <f t="shared" si="17"/>
        <v>0</v>
      </c>
      <c r="DL5" s="55">
        <f t="shared" si="17"/>
        <v>0</v>
      </c>
      <c r="DM5" s="55">
        <f t="shared" si="17"/>
        <v>0</v>
      </c>
      <c r="DN5" s="55">
        <f t="shared" si="17"/>
        <v>0</v>
      </c>
      <c r="DO5" s="55">
        <f t="shared" si="17"/>
        <v>0</v>
      </c>
      <c r="DP5" s="55">
        <f t="shared" si="17"/>
        <v>0</v>
      </c>
      <c r="DQ5" s="55">
        <f t="shared" si="17"/>
        <v>0</v>
      </c>
      <c r="DR5" s="55">
        <f t="shared" si="17"/>
        <v>0</v>
      </c>
      <c r="DS5" s="55">
        <f t="shared" ref="DS5:DV5" si="25">SUM(DS6:DS11)</f>
        <v>0</v>
      </c>
      <c r="DT5" s="55">
        <f t="shared" si="25"/>
        <v>0</v>
      </c>
      <c r="DU5" s="55">
        <f t="shared" si="25"/>
        <v>0</v>
      </c>
      <c r="DV5" s="55">
        <f t="shared" si="25"/>
        <v>0</v>
      </c>
      <c r="DW5" s="55">
        <f t="shared" si="17"/>
        <v>0</v>
      </c>
      <c r="DX5" s="55">
        <f t="shared" si="17"/>
        <v>0</v>
      </c>
      <c r="DY5" s="55">
        <f t="shared" si="17"/>
        <v>0</v>
      </c>
      <c r="DZ5" s="55">
        <f t="shared" si="17"/>
        <v>0</v>
      </c>
      <c r="EA5" s="55">
        <f t="shared" si="17"/>
        <v>0</v>
      </c>
      <c r="EB5" s="55">
        <f t="shared" si="17"/>
        <v>0</v>
      </c>
      <c r="EC5" s="55">
        <f t="shared" si="17"/>
        <v>0</v>
      </c>
      <c r="ED5" s="55">
        <f t="shared" si="17"/>
        <v>0</v>
      </c>
      <c r="EE5" s="55">
        <f t="shared" si="17"/>
        <v>0</v>
      </c>
      <c r="EF5" s="55">
        <f t="shared" si="17"/>
        <v>0</v>
      </c>
      <c r="EG5" s="55">
        <f t="shared" si="17"/>
        <v>0</v>
      </c>
      <c r="EH5" s="55">
        <f t="shared" si="17"/>
        <v>0</v>
      </c>
      <c r="EI5" s="55">
        <f t="shared" si="17"/>
        <v>0</v>
      </c>
      <c r="EJ5" s="55">
        <f t="shared" si="17"/>
        <v>0</v>
      </c>
      <c r="EK5" s="55">
        <f t="shared" si="17"/>
        <v>0</v>
      </c>
      <c r="EL5" s="55">
        <f t="shared" si="17"/>
        <v>0</v>
      </c>
      <c r="EM5" s="55">
        <f t="shared" ref="EM5:FR5" si="26">SUM(EM6:EM11)</f>
        <v>0</v>
      </c>
      <c r="EN5" s="55">
        <f t="shared" si="26"/>
        <v>0</v>
      </c>
      <c r="EO5" s="55">
        <f t="shared" si="26"/>
        <v>0</v>
      </c>
      <c r="EP5" s="55">
        <f t="shared" si="26"/>
        <v>0</v>
      </c>
      <c r="EQ5" s="55">
        <f t="shared" si="26"/>
        <v>0</v>
      </c>
      <c r="ER5" s="55">
        <f t="shared" si="26"/>
        <v>0</v>
      </c>
      <c r="ES5" s="55">
        <f t="shared" si="26"/>
        <v>0</v>
      </c>
      <c r="ET5" s="55">
        <f t="shared" si="26"/>
        <v>0</v>
      </c>
      <c r="EU5" s="55">
        <f t="shared" si="26"/>
        <v>0</v>
      </c>
      <c r="EV5" s="55">
        <f t="shared" si="26"/>
        <v>0</v>
      </c>
      <c r="EW5" s="55">
        <f t="shared" si="26"/>
        <v>0</v>
      </c>
      <c r="EX5" s="55">
        <f t="shared" si="26"/>
        <v>0</v>
      </c>
      <c r="EY5" s="55">
        <f t="shared" ref="EY5:FB5" si="27">SUM(EY6:EY11)</f>
        <v>0</v>
      </c>
      <c r="EZ5" s="55">
        <f t="shared" si="27"/>
        <v>0</v>
      </c>
      <c r="FA5" s="55">
        <f t="shared" si="27"/>
        <v>0</v>
      </c>
      <c r="FB5" s="55">
        <f t="shared" si="27"/>
        <v>0</v>
      </c>
      <c r="FC5" s="55">
        <f t="shared" si="26"/>
        <v>0</v>
      </c>
      <c r="FD5" s="55">
        <f t="shared" si="26"/>
        <v>0</v>
      </c>
      <c r="FE5" s="55">
        <f t="shared" si="26"/>
        <v>0</v>
      </c>
      <c r="FF5" s="55">
        <f t="shared" si="26"/>
        <v>0</v>
      </c>
      <c r="FG5" s="55">
        <f t="shared" si="26"/>
        <v>0</v>
      </c>
      <c r="FH5" s="55">
        <f t="shared" si="26"/>
        <v>0</v>
      </c>
      <c r="FI5" s="55">
        <f t="shared" si="26"/>
        <v>0</v>
      </c>
      <c r="FJ5" s="55">
        <f t="shared" si="26"/>
        <v>0</v>
      </c>
      <c r="FK5" s="55">
        <f t="shared" si="26"/>
        <v>0</v>
      </c>
      <c r="FL5" s="55">
        <f t="shared" si="26"/>
        <v>0</v>
      </c>
      <c r="FM5" s="55">
        <f t="shared" si="26"/>
        <v>0</v>
      </c>
      <c r="FN5" s="55">
        <f t="shared" si="26"/>
        <v>0</v>
      </c>
      <c r="FO5" s="55">
        <f t="shared" si="26"/>
        <v>3216515.5140365143</v>
      </c>
      <c r="FP5" s="55">
        <f t="shared" si="26"/>
        <v>1558824.0855696851</v>
      </c>
      <c r="FQ5" s="55">
        <f t="shared" si="26"/>
        <v>1202654.638923896</v>
      </c>
      <c r="FR5" s="55">
        <f t="shared" si="26"/>
        <v>1199291.2946598949</v>
      </c>
      <c r="FS5" s="55">
        <f t="shared" ref="FS5:FV5" si="28">SUM(FS6:FS11)</f>
        <v>0</v>
      </c>
      <c r="FT5" s="55">
        <f t="shared" si="28"/>
        <v>0</v>
      </c>
      <c r="FU5" s="55">
        <f t="shared" si="28"/>
        <v>0</v>
      </c>
      <c r="FV5" s="55">
        <f t="shared" si="28"/>
        <v>0</v>
      </c>
      <c r="FW5" s="55">
        <f t="shared" ref="FW5" si="29">SUM(FW6:FW11)</f>
        <v>0</v>
      </c>
      <c r="FX5" s="55">
        <f t="shared" ref="FX5:GD5" si="30">SUM(FX6:FX11)</f>
        <v>0</v>
      </c>
      <c r="FY5" s="55">
        <f t="shared" si="30"/>
        <v>0</v>
      </c>
      <c r="FZ5" s="55">
        <f t="shared" si="30"/>
        <v>0</v>
      </c>
      <c r="GA5" s="55">
        <f t="shared" si="30"/>
        <v>1208765271</v>
      </c>
      <c r="GB5" s="55">
        <f t="shared" si="30"/>
        <v>644716835</v>
      </c>
      <c r="GC5" s="55">
        <f t="shared" si="30"/>
        <v>460358556</v>
      </c>
      <c r="GD5" s="55">
        <f t="shared" si="30"/>
        <v>459234971.99999994</v>
      </c>
      <c r="GE5" s="37"/>
      <c r="GF5" s="308"/>
      <c r="GG5" s="308"/>
      <c r="GH5" s="308"/>
      <c r="GI5" s="308"/>
    </row>
    <row r="6" spans="1:191" s="38" customFormat="1" ht="43" customHeight="1" thickTop="1" thickBot="1">
      <c r="A6" s="35" t="s">
        <v>698</v>
      </c>
      <c r="B6" s="34">
        <f>+C6+G6+K6+O6+S6+W6+AA6+AE6+AI6+AM6+AQ6+AU6+AY6+BC6+BG6+BK6+BO6+BS6+BW6+CA6+CE6+CI6+CM6+CQ6+CU6+CY6+DC6+DG6+DK6+DO6+DS6+DW6+EA6+EE6+EI6+EM6+EQ6+EU6+EY6+FC6+FG6+FK6+FO6+FS6+FW6</f>
        <v>47537033</v>
      </c>
      <c r="C6" s="33">
        <v>7008716.7050998621</v>
      </c>
      <c r="D6" s="33">
        <v>7008716.7050998621</v>
      </c>
      <c r="E6" s="33">
        <v>4495807.4354279572</v>
      </c>
      <c r="F6" s="33">
        <v>4491841.2982179504</v>
      </c>
      <c r="G6" s="33">
        <v>6923578.9110178296</v>
      </c>
      <c r="H6" s="33">
        <v>6923578.9110178296</v>
      </c>
      <c r="I6" s="33">
        <v>4441194.9944098433</v>
      </c>
      <c r="J6" s="33">
        <v>4437277.0355165377</v>
      </c>
      <c r="K6" s="33">
        <v>30067704.383882307</v>
      </c>
      <c r="L6" s="33">
        <v>30067704.383882307</v>
      </c>
      <c r="M6" s="33">
        <v>19287212.570162199</v>
      </c>
      <c r="N6" s="33">
        <v>19270197.66626551</v>
      </c>
      <c r="O6" s="33">
        <v>3097494.7310168641</v>
      </c>
      <c r="P6" s="33">
        <v>0</v>
      </c>
      <c r="Q6" s="33">
        <v>0</v>
      </c>
      <c r="R6" s="33">
        <v>0</v>
      </c>
      <c r="S6" s="33">
        <v>94019.214123062775</v>
      </c>
      <c r="T6" s="33">
        <v>0</v>
      </c>
      <c r="U6" s="33">
        <v>0</v>
      </c>
      <c r="V6" s="33">
        <v>0</v>
      </c>
      <c r="W6" s="33">
        <v>94019.214444423764</v>
      </c>
      <c r="X6" s="33">
        <v>0</v>
      </c>
      <c r="Y6" s="33">
        <v>0</v>
      </c>
      <c r="Z6" s="33">
        <v>0</v>
      </c>
      <c r="AA6" s="33">
        <v>118670.18551507336</v>
      </c>
      <c r="AB6" s="33">
        <v>0</v>
      </c>
      <c r="AC6" s="33">
        <v>0</v>
      </c>
      <c r="AD6" s="33">
        <v>0</v>
      </c>
      <c r="AE6" s="33">
        <v>118670.18583643435</v>
      </c>
      <c r="AF6" s="33">
        <v>0</v>
      </c>
      <c r="AG6" s="33">
        <v>0</v>
      </c>
      <c r="AH6" s="33">
        <v>0</v>
      </c>
      <c r="AI6" s="33">
        <v>0</v>
      </c>
      <c r="AJ6" s="33">
        <v>0</v>
      </c>
      <c r="AK6" s="33">
        <v>0</v>
      </c>
      <c r="AL6" s="33">
        <v>0</v>
      </c>
      <c r="AM6" s="33">
        <v>0</v>
      </c>
      <c r="AN6" s="33">
        <v>0</v>
      </c>
      <c r="AO6" s="33">
        <v>0</v>
      </c>
      <c r="AP6" s="33">
        <v>0</v>
      </c>
      <c r="AQ6" s="33">
        <v>0</v>
      </c>
      <c r="AR6" s="33">
        <v>0</v>
      </c>
      <c r="AS6" s="33">
        <v>0</v>
      </c>
      <c r="AT6" s="33">
        <v>0</v>
      </c>
      <c r="AU6" s="33">
        <v>0</v>
      </c>
      <c r="AV6" s="33">
        <v>0</v>
      </c>
      <c r="AW6" s="33">
        <v>0</v>
      </c>
      <c r="AX6" s="33">
        <v>0</v>
      </c>
      <c r="AY6" s="33">
        <v>0</v>
      </c>
      <c r="AZ6" s="33">
        <v>0</v>
      </c>
      <c r="BA6" s="33">
        <v>0</v>
      </c>
      <c r="BB6" s="33">
        <v>0</v>
      </c>
      <c r="BC6" s="33">
        <v>0</v>
      </c>
      <c r="BD6" s="33">
        <v>0</v>
      </c>
      <c r="BE6" s="33">
        <v>0</v>
      </c>
      <c r="BF6" s="33">
        <v>0</v>
      </c>
      <c r="BG6" s="33">
        <v>0</v>
      </c>
      <c r="BH6" s="33">
        <v>0</v>
      </c>
      <c r="BI6" s="33">
        <v>0</v>
      </c>
      <c r="BJ6" s="33">
        <v>0</v>
      </c>
      <c r="BK6" s="33">
        <v>0</v>
      </c>
      <c r="BL6" s="33">
        <v>0</v>
      </c>
      <c r="BM6" s="33">
        <v>0</v>
      </c>
      <c r="BN6" s="33">
        <v>0</v>
      </c>
      <c r="BO6" s="33">
        <v>0</v>
      </c>
      <c r="BP6" s="33">
        <v>0</v>
      </c>
      <c r="BQ6" s="33">
        <v>0</v>
      </c>
      <c r="BR6" s="33">
        <v>0</v>
      </c>
      <c r="BS6" s="33">
        <v>0</v>
      </c>
      <c r="BT6" s="33">
        <v>0</v>
      </c>
      <c r="BU6" s="33">
        <v>0</v>
      </c>
      <c r="BV6" s="33">
        <v>0</v>
      </c>
      <c r="BW6" s="33">
        <v>0</v>
      </c>
      <c r="BX6" s="33">
        <v>0</v>
      </c>
      <c r="BY6" s="33">
        <v>0</v>
      </c>
      <c r="BZ6" s="33">
        <v>0</v>
      </c>
      <c r="CA6" s="33">
        <v>0</v>
      </c>
      <c r="CB6" s="33">
        <v>0</v>
      </c>
      <c r="CC6" s="33">
        <v>0</v>
      </c>
      <c r="CD6" s="33">
        <v>0</v>
      </c>
      <c r="CE6" s="33">
        <v>0</v>
      </c>
      <c r="CF6" s="33">
        <v>0</v>
      </c>
      <c r="CG6" s="33">
        <v>0</v>
      </c>
      <c r="CH6" s="33">
        <v>0</v>
      </c>
      <c r="CI6" s="33">
        <v>0</v>
      </c>
      <c r="CJ6" s="33">
        <v>0</v>
      </c>
      <c r="CK6" s="33">
        <v>0</v>
      </c>
      <c r="CL6" s="33">
        <v>0</v>
      </c>
      <c r="CM6" s="33">
        <v>0</v>
      </c>
      <c r="CN6" s="33">
        <v>0</v>
      </c>
      <c r="CO6" s="33">
        <v>0</v>
      </c>
      <c r="CP6" s="33">
        <v>0</v>
      </c>
      <c r="CQ6" s="33">
        <v>0</v>
      </c>
      <c r="CR6" s="33">
        <v>0</v>
      </c>
      <c r="CS6" s="33">
        <v>0</v>
      </c>
      <c r="CT6" s="33">
        <v>0</v>
      </c>
      <c r="CU6" s="33">
        <v>0</v>
      </c>
      <c r="CV6" s="33">
        <v>0</v>
      </c>
      <c r="CW6" s="33">
        <v>0</v>
      </c>
      <c r="CX6" s="33">
        <v>0</v>
      </c>
      <c r="CY6" s="33">
        <v>0</v>
      </c>
      <c r="CZ6" s="33">
        <v>0</v>
      </c>
      <c r="DA6" s="33">
        <v>0</v>
      </c>
      <c r="DB6" s="33">
        <v>0</v>
      </c>
      <c r="DC6" s="33">
        <v>0</v>
      </c>
      <c r="DD6" s="33">
        <v>0</v>
      </c>
      <c r="DE6" s="33">
        <v>0</v>
      </c>
      <c r="DF6" s="33">
        <v>0</v>
      </c>
      <c r="DG6" s="33">
        <v>0</v>
      </c>
      <c r="DH6" s="33">
        <v>0</v>
      </c>
      <c r="DI6" s="33">
        <v>0</v>
      </c>
      <c r="DJ6" s="33">
        <v>0</v>
      </c>
      <c r="DK6" s="33">
        <v>0</v>
      </c>
      <c r="DL6" s="33">
        <v>0</v>
      </c>
      <c r="DM6" s="33">
        <v>0</v>
      </c>
      <c r="DN6" s="33">
        <v>0</v>
      </c>
      <c r="DO6" s="33">
        <v>0</v>
      </c>
      <c r="DP6" s="33">
        <v>0</v>
      </c>
      <c r="DQ6" s="33">
        <v>0</v>
      </c>
      <c r="DR6" s="33">
        <v>0</v>
      </c>
      <c r="DS6" s="33">
        <v>0</v>
      </c>
      <c r="DT6" s="33">
        <v>0</v>
      </c>
      <c r="DU6" s="33">
        <v>0</v>
      </c>
      <c r="DV6" s="33">
        <v>0</v>
      </c>
      <c r="DW6" s="33">
        <v>0</v>
      </c>
      <c r="DX6" s="33">
        <v>0</v>
      </c>
      <c r="DY6" s="33">
        <v>0</v>
      </c>
      <c r="DZ6" s="33">
        <v>0</v>
      </c>
      <c r="EA6" s="34">
        <v>0</v>
      </c>
      <c r="EB6" s="34">
        <v>0</v>
      </c>
      <c r="EC6" s="34">
        <v>0</v>
      </c>
      <c r="ED6" s="34">
        <v>0</v>
      </c>
      <c r="EE6" s="34">
        <v>0</v>
      </c>
      <c r="EF6" s="34">
        <v>0</v>
      </c>
      <c r="EG6" s="34">
        <v>0</v>
      </c>
      <c r="EH6" s="34">
        <v>0</v>
      </c>
      <c r="EI6" s="34">
        <v>0</v>
      </c>
      <c r="EJ6" s="34">
        <v>0</v>
      </c>
      <c r="EK6" s="34">
        <v>0</v>
      </c>
      <c r="EL6" s="34">
        <v>0</v>
      </c>
      <c r="EM6" s="34">
        <v>0</v>
      </c>
      <c r="EN6" s="34">
        <v>0</v>
      </c>
      <c r="EO6" s="34">
        <v>0</v>
      </c>
      <c r="EP6" s="34">
        <v>0</v>
      </c>
      <c r="EQ6" s="34">
        <v>0</v>
      </c>
      <c r="ER6" s="34">
        <v>0</v>
      </c>
      <c r="ES6" s="34">
        <v>0</v>
      </c>
      <c r="ET6" s="34">
        <v>0</v>
      </c>
      <c r="EU6" s="34">
        <v>0</v>
      </c>
      <c r="EV6" s="34">
        <v>0</v>
      </c>
      <c r="EW6" s="34">
        <v>0</v>
      </c>
      <c r="EX6" s="34">
        <v>0</v>
      </c>
      <c r="EY6" s="33">
        <v>0</v>
      </c>
      <c r="EZ6" s="33">
        <v>0</v>
      </c>
      <c r="FA6" s="33">
        <v>0</v>
      </c>
      <c r="FB6" s="33">
        <v>0</v>
      </c>
      <c r="FC6" s="33">
        <v>0</v>
      </c>
      <c r="FD6" s="33">
        <v>0</v>
      </c>
      <c r="FE6" s="33">
        <v>0</v>
      </c>
      <c r="FF6" s="33">
        <v>0</v>
      </c>
      <c r="FG6" s="33">
        <v>0</v>
      </c>
      <c r="FH6" s="33">
        <v>0</v>
      </c>
      <c r="FI6" s="33">
        <v>0</v>
      </c>
      <c r="FJ6" s="33">
        <v>0</v>
      </c>
      <c r="FK6" s="33">
        <v>0</v>
      </c>
      <c r="FL6" s="33">
        <v>0</v>
      </c>
      <c r="FM6" s="33">
        <v>0</v>
      </c>
      <c r="FN6" s="33">
        <v>0</v>
      </c>
      <c r="FO6" s="34">
        <v>14159.469064141427</v>
      </c>
      <c r="FP6" s="34">
        <v>0</v>
      </c>
      <c r="FQ6" s="34">
        <v>0</v>
      </c>
      <c r="FR6" s="34">
        <v>0</v>
      </c>
      <c r="FS6" s="34">
        <v>0</v>
      </c>
      <c r="FT6" s="34">
        <v>0</v>
      </c>
      <c r="FU6" s="34">
        <v>0</v>
      </c>
      <c r="FV6" s="34">
        <v>0</v>
      </c>
      <c r="FW6" s="34">
        <v>0</v>
      </c>
      <c r="FX6" s="34">
        <v>0</v>
      </c>
      <c r="FY6" s="34">
        <v>0</v>
      </c>
      <c r="FZ6" s="34">
        <v>0</v>
      </c>
      <c r="GA6" s="36">
        <f>C6+G6+K6+O6+S6++W6+AA6+AE6+AI6+AM6+AQ6+AU6+AY6+BC6+BG6+BK6+BO6+BS6+BW6+CA6+CE6+CI6+CM6+CQ6+CU6+CY6+DC6+DG6+DK6+DO6+DS6+DW6+EA6+EE6+EI6+EM6+EQ6+EU6+EY6+FC6+FG6+FK6+FO6+FS6+FW6</f>
        <v>47537033</v>
      </c>
      <c r="GB6" s="36">
        <f t="shared" ref="GB6:GD6" si="31">D6+H6+L6+P6+T6++X6+AB6+AF6+AJ6+AN6+AR6+AV6+AZ6+BD6+BH6+BL6+BP6+BT6+BX6+CB6+CF6+CJ6+CN6+CR6+CV6+CZ6+DD6+DH6+DL6+DP6+DT6+DX6+EB6+EF6+EJ6+EN6+ER6+EV6+EZ6+FD6+FH6+FL6+FP6+FT6+FX6</f>
        <v>44000000</v>
      </c>
      <c r="GC6" s="36">
        <f t="shared" si="31"/>
        <v>28224215</v>
      </c>
      <c r="GD6" s="36">
        <f t="shared" si="31"/>
        <v>28199316</v>
      </c>
      <c r="GE6" s="37"/>
      <c r="GF6" s="308"/>
      <c r="GG6" s="308"/>
      <c r="GH6" s="308"/>
      <c r="GI6" s="308"/>
    </row>
    <row r="7" spans="1:191" s="38" customFormat="1" ht="40" thickTop="1" thickBot="1">
      <c r="A7" s="35" t="s">
        <v>699</v>
      </c>
      <c r="B7" s="34">
        <f t="shared" ref="B7:B11" si="32">+C7+G7+K7+O7+S7+W7+AA7+AE7+AI7+AM7+AQ7+AU7+AY7+BC7+BG7+BK7+BO7+BS7+BW7+CA7+CE7+CI7+CM7+CQ7+CU7+CY7+DC7+DG7+DK7+DO7+DS7+DW7+EA7+EE7+EI7+EM7+EQ7+EU7+EY7+FC7+FG7+FK7+FO7+FS7+FW7</f>
        <v>1090346933</v>
      </c>
      <c r="C7" s="33">
        <v>28079726.908115521</v>
      </c>
      <c r="D7" s="33">
        <v>10328142.262223948</v>
      </c>
      <c r="E7" s="33">
        <v>4835201.8339591455</v>
      </c>
      <c r="F7" s="33">
        <v>4833975.1492467374</v>
      </c>
      <c r="G7" s="33">
        <v>27738630.797661617</v>
      </c>
      <c r="H7" s="33">
        <v>10202682.026610296</v>
      </c>
      <c r="I7" s="33">
        <v>4776466.628156757</v>
      </c>
      <c r="J7" s="33">
        <v>4775254.8444932625</v>
      </c>
      <c r="K7" s="33">
        <v>120463269.29422286</v>
      </c>
      <c r="L7" s="33">
        <v>44308186.711165756</v>
      </c>
      <c r="M7" s="33">
        <v>20743229.537884098</v>
      </c>
      <c r="N7" s="33">
        <v>20737967.00626</v>
      </c>
      <c r="O7" s="33">
        <v>259622253.51703715</v>
      </c>
      <c r="P7" s="33">
        <v>0</v>
      </c>
      <c r="Q7" s="33">
        <v>0</v>
      </c>
      <c r="R7" s="33">
        <v>0</v>
      </c>
      <c r="S7" s="33">
        <v>7880394.4362214021</v>
      </c>
      <c r="T7" s="33">
        <v>0</v>
      </c>
      <c r="U7" s="33">
        <v>0</v>
      </c>
      <c r="V7" s="33">
        <v>0</v>
      </c>
      <c r="W7" s="33">
        <v>7880394.4631568678</v>
      </c>
      <c r="X7" s="33">
        <v>0</v>
      </c>
      <c r="Y7" s="33">
        <v>0</v>
      </c>
      <c r="Z7" s="33">
        <v>0</v>
      </c>
      <c r="AA7" s="33">
        <v>9946561.2258181013</v>
      </c>
      <c r="AB7" s="33">
        <v>0</v>
      </c>
      <c r="AC7" s="33">
        <v>0</v>
      </c>
      <c r="AD7" s="33">
        <v>0</v>
      </c>
      <c r="AE7" s="33">
        <v>9946561.2527535651</v>
      </c>
      <c r="AF7" s="33">
        <v>0</v>
      </c>
      <c r="AG7" s="33">
        <v>0</v>
      </c>
      <c r="AH7" s="33">
        <v>0</v>
      </c>
      <c r="AI7" s="33">
        <v>0</v>
      </c>
      <c r="AJ7" s="33">
        <v>0</v>
      </c>
      <c r="AK7" s="33">
        <v>0</v>
      </c>
      <c r="AL7" s="33">
        <v>0</v>
      </c>
      <c r="AM7" s="33">
        <v>0</v>
      </c>
      <c r="AN7" s="33">
        <v>0</v>
      </c>
      <c r="AO7" s="33">
        <v>0</v>
      </c>
      <c r="AP7" s="33">
        <v>0</v>
      </c>
      <c r="AQ7" s="33">
        <v>3614481.2719165268</v>
      </c>
      <c r="AR7" s="33">
        <v>0</v>
      </c>
      <c r="AS7" s="33">
        <v>0</v>
      </c>
      <c r="AT7" s="33">
        <v>0</v>
      </c>
      <c r="AU7" s="33">
        <v>2461456.808593255</v>
      </c>
      <c r="AV7" s="33">
        <v>0</v>
      </c>
      <c r="AW7" s="33">
        <v>0</v>
      </c>
      <c r="AX7" s="33">
        <v>0</v>
      </c>
      <c r="AY7" s="33">
        <v>596115.91949021828</v>
      </c>
      <c r="AZ7" s="33">
        <v>0</v>
      </c>
      <c r="BA7" s="33">
        <v>0</v>
      </c>
      <c r="BB7" s="33">
        <v>0</v>
      </c>
      <c r="BC7" s="33">
        <v>554042940.58810055</v>
      </c>
      <c r="BD7" s="33">
        <v>441892331.82711619</v>
      </c>
      <c r="BE7" s="33">
        <v>337128793.47261918</v>
      </c>
      <c r="BF7" s="33">
        <v>336166204.0534128</v>
      </c>
      <c r="BG7" s="33">
        <v>44413271.137062989</v>
      </c>
      <c r="BH7" s="33">
        <v>35423037.654796965</v>
      </c>
      <c r="BI7" s="33">
        <v>27024967.589546308</v>
      </c>
      <c r="BJ7" s="33">
        <v>26947804.355910484</v>
      </c>
      <c r="BK7" s="33">
        <v>10590664.471628204</v>
      </c>
      <c r="BL7" s="33">
        <v>8446878.5289435629</v>
      </c>
      <c r="BM7" s="33">
        <v>6444298.2192020267</v>
      </c>
      <c r="BN7" s="33">
        <v>6425898.0902301949</v>
      </c>
      <c r="BO7" s="33">
        <v>0</v>
      </c>
      <c r="BP7" s="33">
        <v>0</v>
      </c>
      <c r="BQ7" s="33">
        <v>0</v>
      </c>
      <c r="BR7" s="33">
        <v>0</v>
      </c>
      <c r="BS7" s="33">
        <v>0</v>
      </c>
      <c r="BT7" s="33">
        <v>0</v>
      </c>
      <c r="BU7" s="33">
        <v>0</v>
      </c>
      <c r="BV7" s="33">
        <v>0</v>
      </c>
      <c r="BW7" s="33">
        <v>0</v>
      </c>
      <c r="BX7" s="33">
        <v>0</v>
      </c>
      <c r="BY7" s="33">
        <v>0</v>
      </c>
      <c r="BZ7" s="33">
        <v>0</v>
      </c>
      <c r="CA7" s="33">
        <v>0</v>
      </c>
      <c r="CB7" s="33">
        <v>0</v>
      </c>
      <c r="CC7" s="33">
        <v>0</v>
      </c>
      <c r="CD7" s="33">
        <v>0</v>
      </c>
      <c r="CE7" s="33">
        <v>0</v>
      </c>
      <c r="CF7" s="33">
        <v>0</v>
      </c>
      <c r="CG7" s="33">
        <v>0</v>
      </c>
      <c r="CH7" s="33">
        <v>0</v>
      </c>
      <c r="CI7" s="33">
        <v>0</v>
      </c>
      <c r="CJ7" s="33">
        <v>0</v>
      </c>
      <c r="CK7" s="33">
        <v>0</v>
      </c>
      <c r="CL7" s="33">
        <v>0</v>
      </c>
      <c r="CM7" s="33">
        <v>0</v>
      </c>
      <c r="CN7" s="33">
        <v>0</v>
      </c>
      <c r="CO7" s="33">
        <v>0</v>
      </c>
      <c r="CP7" s="33">
        <v>0</v>
      </c>
      <c r="CQ7" s="33">
        <v>0</v>
      </c>
      <c r="CR7" s="33">
        <v>0</v>
      </c>
      <c r="CS7" s="33">
        <v>0</v>
      </c>
      <c r="CT7" s="33">
        <v>0</v>
      </c>
      <c r="CU7" s="33">
        <v>0</v>
      </c>
      <c r="CV7" s="33">
        <v>0</v>
      </c>
      <c r="CW7" s="33">
        <v>0</v>
      </c>
      <c r="CX7" s="33">
        <v>0</v>
      </c>
      <c r="CY7" s="33">
        <v>0</v>
      </c>
      <c r="CZ7" s="33">
        <v>0</v>
      </c>
      <c r="DA7" s="33">
        <v>0</v>
      </c>
      <c r="DB7" s="33">
        <v>0</v>
      </c>
      <c r="DC7" s="33">
        <v>0</v>
      </c>
      <c r="DD7" s="33">
        <v>0</v>
      </c>
      <c r="DE7" s="33">
        <v>0</v>
      </c>
      <c r="DF7" s="33">
        <v>0</v>
      </c>
      <c r="DG7" s="33">
        <v>0</v>
      </c>
      <c r="DH7" s="33">
        <v>0</v>
      </c>
      <c r="DI7" s="33">
        <v>0</v>
      </c>
      <c r="DJ7" s="33">
        <v>0</v>
      </c>
      <c r="DK7" s="33">
        <v>0</v>
      </c>
      <c r="DL7" s="33">
        <v>0</v>
      </c>
      <c r="DM7" s="33">
        <v>0</v>
      </c>
      <c r="DN7" s="33">
        <v>0</v>
      </c>
      <c r="DO7" s="33">
        <v>0</v>
      </c>
      <c r="DP7" s="33">
        <v>0</v>
      </c>
      <c r="DQ7" s="33">
        <v>0</v>
      </c>
      <c r="DR7" s="33">
        <v>0</v>
      </c>
      <c r="DS7" s="33">
        <v>0</v>
      </c>
      <c r="DT7" s="33">
        <v>0</v>
      </c>
      <c r="DU7" s="33">
        <v>0</v>
      </c>
      <c r="DV7" s="33">
        <v>0</v>
      </c>
      <c r="DW7" s="33">
        <v>0</v>
      </c>
      <c r="DX7" s="33">
        <v>0</v>
      </c>
      <c r="DY7" s="33">
        <v>0</v>
      </c>
      <c r="DZ7" s="33">
        <v>0</v>
      </c>
      <c r="EA7" s="34">
        <v>0</v>
      </c>
      <c r="EB7" s="34">
        <v>0</v>
      </c>
      <c r="EC7" s="34">
        <v>0</v>
      </c>
      <c r="ED7" s="34">
        <v>0</v>
      </c>
      <c r="EE7" s="34">
        <v>0</v>
      </c>
      <c r="EF7" s="34">
        <v>0</v>
      </c>
      <c r="EG7" s="34">
        <v>0</v>
      </c>
      <c r="EH7" s="34">
        <v>0</v>
      </c>
      <c r="EI7" s="34">
        <v>0</v>
      </c>
      <c r="EJ7" s="34">
        <v>0</v>
      </c>
      <c r="EK7" s="34">
        <v>0</v>
      </c>
      <c r="EL7" s="34">
        <v>0</v>
      </c>
      <c r="EM7" s="34">
        <v>0</v>
      </c>
      <c r="EN7" s="34">
        <v>0</v>
      </c>
      <c r="EO7" s="34">
        <v>0</v>
      </c>
      <c r="EP7" s="34">
        <v>0</v>
      </c>
      <c r="EQ7" s="34">
        <v>0</v>
      </c>
      <c r="ER7" s="34">
        <v>0</v>
      </c>
      <c r="ES7" s="34">
        <v>0</v>
      </c>
      <c r="ET7" s="34">
        <v>0</v>
      </c>
      <c r="EU7" s="34">
        <v>0</v>
      </c>
      <c r="EV7" s="34">
        <v>0</v>
      </c>
      <c r="EW7" s="34">
        <v>0</v>
      </c>
      <c r="EX7" s="34">
        <v>0</v>
      </c>
      <c r="EY7" s="33">
        <v>0</v>
      </c>
      <c r="EZ7" s="33">
        <v>0</v>
      </c>
      <c r="FA7" s="33">
        <v>0</v>
      </c>
      <c r="FB7" s="33">
        <v>0</v>
      </c>
      <c r="FC7" s="33">
        <v>0</v>
      </c>
      <c r="FD7" s="33">
        <v>0</v>
      </c>
      <c r="FE7" s="33">
        <v>0</v>
      </c>
      <c r="FF7" s="33">
        <v>0</v>
      </c>
      <c r="FG7" s="33">
        <v>0</v>
      </c>
      <c r="FH7" s="33">
        <v>0</v>
      </c>
      <c r="FI7" s="33">
        <v>0</v>
      </c>
      <c r="FJ7" s="33">
        <v>0</v>
      </c>
      <c r="FK7" s="33">
        <v>0</v>
      </c>
      <c r="FL7" s="33">
        <v>0</v>
      </c>
      <c r="FM7" s="33">
        <v>0</v>
      </c>
      <c r="FN7" s="33">
        <v>0</v>
      </c>
      <c r="FO7" s="34">
        <v>3070210.9082211768</v>
      </c>
      <c r="FP7" s="34">
        <v>1502164.9891432622</v>
      </c>
      <c r="FQ7" s="34">
        <v>1146032.7186324848</v>
      </c>
      <c r="FR7" s="34">
        <v>1142760.500446501</v>
      </c>
      <c r="FS7" s="34">
        <v>0</v>
      </c>
      <c r="FT7" s="34">
        <v>0</v>
      </c>
      <c r="FU7" s="34">
        <v>0</v>
      </c>
      <c r="FV7" s="34">
        <v>0</v>
      </c>
      <c r="FW7" s="34">
        <v>0</v>
      </c>
      <c r="FX7" s="34">
        <v>0</v>
      </c>
      <c r="FY7" s="34">
        <v>0</v>
      </c>
      <c r="FZ7" s="34">
        <v>0</v>
      </c>
      <c r="GA7" s="36">
        <f t="shared" ref="GA7:GA70" si="33">C7+G7+K7+O7+S7++W7+AA7+AE7+AI7+AM7+AQ7+AU7+AY7+BC7+BG7+BK7+BO7+BS7+BW7+CA7+CE7+CI7+CM7+CQ7+CU7+CY7+DC7+DG7+DK7+DO7+DS7+DW7+EA7+EE7+EI7+EM7+EQ7+EU7+EY7+FC7+FG7+FK7+FO7+FS7+FW7</f>
        <v>1090346933</v>
      </c>
      <c r="GB7" s="36">
        <f t="shared" ref="GB7:GB70" si="34">D7+H7+L7+P7+T7++X7+AB7+AF7+AJ7+AN7+AR7+AV7+AZ7+BD7+BH7+BL7+BP7+BT7+BX7+CB7+CF7+CJ7+CN7+CR7+CV7+CZ7+DD7+DH7+DL7+DP7+DT7+DX7+EB7+EF7+EJ7+EN7+ER7+EV7+EZ7+FD7+FH7+FL7+FP7+FT7+FX7</f>
        <v>552103424</v>
      </c>
      <c r="GC7" s="36">
        <f t="shared" ref="GC7:GC70" si="35">E7+I7+M7+Q7+U7++Y7+AC7+AG7+AK7+AO7+AS7+AW7+BA7+BE7+BI7+BM7+BQ7+BU7+BY7+CC7+CG7+CK7+CO7+CS7+CW7+DA7+DE7+DI7+DM7+DQ7+DU7+DY7+EC7+EG7+EK7+EO7+ES7+EW7+FA7+FE7+FI7+FM7+FQ7+FU7+FY7</f>
        <v>402098990</v>
      </c>
      <c r="GD7" s="36">
        <f t="shared" ref="GD7:GD70" si="36">F7+J7+N7+R7+V7++Z7+AD7+AH7+AL7+AP7+AT7+AX7+BB7+BF7+BJ7+BN7+BR7+BV7+BZ7+CD7+CH7+CL7+CP7+CT7+CX7+DB7+DF7+DJ7+DN7+DR7+DV7+DZ7+ED7+EH7+EL7+EP7+ET7+EX7+FB7+FF7+FJ7+FN7+FR7+FV7+FZ7</f>
        <v>401029863.99999994</v>
      </c>
      <c r="GE7" s="37"/>
      <c r="GF7" s="308"/>
      <c r="GG7" s="308"/>
      <c r="GH7" s="308"/>
      <c r="GI7" s="308"/>
    </row>
    <row r="8" spans="1:191" s="38" customFormat="1" ht="27" thickTop="1" thickBot="1">
      <c r="A8" s="35" t="s">
        <v>700</v>
      </c>
      <c r="B8" s="34">
        <f t="shared" si="32"/>
        <v>29419400</v>
      </c>
      <c r="C8" s="33">
        <v>576820.41132102313</v>
      </c>
      <c r="D8" s="33">
        <v>576820.41132102313</v>
      </c>
      <c r="E8" s="33">
        <v>576820.41132102313</v>
      </c>
      <c r="F8" s="33">
        <v>576820.41132102313</v>
      </c>
      <c r="G8" s="33">
        <v>569813.53410402441</v>
      </c>
      <c r="H8" s="33">
        <v>569813.53410402441</v>
      </c>
      <c r="I8" s="33">
        <v>569813.53410402441</v>
      </c>
      <c r="J8" s="33">
        <v>569813.53410402441</v>
      </c>
      <c r="K8" s="33">
        <v>2474585.0545749525</v>
      </c>
      <c r="L8" s="33">
        <v>2474585.0545749525</v>
      </c>
      <c r="M8" s="33">
        <v>2474585.0545749525</v>
      </c>
      <c r="N8" s="33">
        <v>2474585.0545749525</v>
      </c>
      <c r="O8" s="33">
        <v>0</v>
      </c>
      <c r="P8" s="33">
        <v>0</v>
      </c>
      <c r="Q8" s="33">
        <v>0</v>
      </c>
      <c r="R8" s="33">
        <v>0</v>
      </c>
      <c r="S8" s="33">
        <v>0</v>
      </c>
      <c r="T8" s="33">
        <v>0</v>
      </c>
      <c r="U8" s="33">
        <v>0</v>
      </c>
      <c r="V8" s="33">
        <v>0</v>
      </c>
      <c r="W8" s="33">
        <v>0</v>
      </c>
      <c r="X8" s="33">
        <v>0</v>
      </c>
      <c r="Y8" s="33">
        <v>0</v>
      </c>
      <c r="Z8" s="33">
        <v>0</v>
      </c>
      <c r="AA8" s="33">
        <v>0</v>
      </c>
      <c r="AB8" s="33">
        <v>0</v>
      </c>
      <c r="AC8" s="33">
        <v>0</v>
      </c>
      <c r="AD8" s="33">
        <v>0</v>
      </c>
      <c r="AE8" s="33">
        <v>0</v>
      </c>
      <c r="AF8" s="33">
        <v>0</v>
      </c>
      <c r="AG8" s="33">
        <v>0</v>
      </c>
      <c r="AH8" s="33">
        <v>0</v>
      </c>
      <c r="AI8" s="33">
        <v>0</v>
      </c>
      <c r="AJ8" s="33">
        <v>0</v>
      </c>
      <c r="AK8" s="33">
        <v>0</v>
      </c>
      <c r="AL8" s="33">
        <v>0</v>
      </c>
      <c r="AM8" s="33">
        <v>0</v>
      </c>
      <c r="AN8" s="33">
        <v>0</v>
      </c>
      <c r="AO8" s="33">
        <v>0</v>
      </c>
      <c r="AP8" s="33">
        <v>0</v>
      </c>
      <c r="AQ8" s="33">
        <v>0</v>
      </c>
      <c r="AR8" s="33">
        <v>0</v>
      </c>
      <c r="AS8" s="33">
        <v>0</v>
      </c>
      <c r="AT8" s="33">
        <v>0</v>
      </c>
      <c r="AU8" s="33">
        <v>0</v>
      </c>
      <c r="AV8" s="33">
        <v>0</v>
      </c>
      <c r="AW8" s="33">
        <v>0</v>
      </c>
      <c r="AX8" s="33">
        <v>0</v>
      </c>
      <c r="AY8" s="33">
        <v>0</v>
      </c>
      <c r="AZ8" s="33">
        <v>0</v>
      </c>
      <c r="BA8" s="33">
        <v>0</v>
      </c>
      <c r="BB8" s="33">
        <v>0</v>
      </c>
      <c r="BC8" s="33">
        <v>23395959.267372157</v>
      </c>
      <c r="BD8" s="33">
        <v>16667423.631920146</v>
      </c>
      <c r="BE8" s="33">
        <v>16656487.516974475</v>
      </c>
      <c r="BF8" s="33">
        <v>16629680.930882834</v>
      </c>
      <c r="BG8" s="33">
        <v>1875470.3044325702</v>
      </c>
      <c r="BH8" s="33">
        <v>1336096.4479305551</v>
      </c>
      <c r="BI8" s="33">
        <v>1335219.7854867515</v>
      </c>
      <c r="BJ8" s="33">
        <v>1333070.9120166132</v>
      </c>
      <c r="BK8" s="33">
        <v>447219.40564680594</v>
      </c>
      <c r="BL8" s="33">
        <v>318601.82372287451</v>
      </c>
      <c r="BM8" s="33">
        <v>318392.77724736155</v>
      </c>
      <c r="BN8" s="33">
        <v>317880.36288715864</v>
      </c>
      <c r="BO8" s="33">
        <v>0</v>
      </c>
      <c r="BP8" s="33">
        <v>0</v>
      </c>
      <c r="BQ8" s="33">
        <v>0</v>
      </c>
      <c r="BR8" s="33">
        <v>0</v>
      </c>
      <c r="BS8" s="33">
        <v>0</v>
      </c>
      <c r="BT8" s="33">
        <v>0</v>
      </c>
      <c r="BU8" s="33">
        <v>0</v>
      </c>
      <c r="BV8" s="33">
        <v>0</v>
      </c>
      <c r="BW8" s="33">
        <v>0</v>
      </c>
      <c r="BX8" s="33">
        <v>0</v>
      </c>
      <c r="BY8" s="33">
        <v>0</v>
      </c>
      <c r="BZ8" s="33">
        <v>0</v>
      </c>
      <c r="CA8" s="33">
        <v>0</v>
      </c>
      <c r="CB8" s="33">
        <v>0</v>
      </c>
      <c r="CC8" s="33">
        <v>0</v>
      </c>
      <c r="CD8" s="33">
        <v>0</v>
      </c>
      <c r="CE8" s="33">
        <v>0</v>
      </c>
      <c r="CF8" s="33">
        <v>0</v>
      </c>
      <c r="CG8" s="33">
        <v>0</v>
      </c>
      <c r="CH8" s="33">
        <v>0</v>
      </c>
      <c r="CI8" s="33">
        <v>0</v>
      </c>
      <c r="CJ8" s="33">
        <v>0</v>
      </c>
      <c r="CK8" s="33">
        <v>0</v>
      </c>
      <c r="CL8" s="33">
        <v>0</v>
      </c>
      <c r="CM8" s="33">
        <v>0</v>
      </c>
      <c r="CN8" s="33">
        <v>0</v>
      </c>
      <c r="CO8" s="33">
        <v>0</v>
      </c>
      <c r="CP8" s="33">
        <v>0</v>
      </c>
      <c r="CQ8" s="33">
        <v>0</v>
      </c>
      <c r="CR8" s="33">
        <v>0</v>
      </c>
      <c r="CS8" s="33">
        <v>0</v>
      </c>
      <c r="CT8" s="33">
        <v>0</v>
      </c>
      <c r="CU8" s="33">
        <v>0</v>
      </c>
      <c r="CV8" s="33">
        <v>0</v>
      </c>
      <c r="CW8" s="33">
        <v>0</v>
      </c>
      <c r="CX8" s="33">
        <v>0</v>
      </c>
      <c r="CY8" s="33">
        <v>0</v>
      </c>
      <c r="CZ8" s="33">
        <v>0</v>
      </c>
      <c r="DA8" s="33">
        <v>0</v>
      </c>
      <c r="DB8" s="33">
        <v>0</v>
      </c>
      <c r="DC8" s="33">
        <v>0</v>
      </c>
      <c r="DD8" s="33">
        <v>0</v>
      </c>
      <c r="DE8" s="33">
        <v>0</v>
      </c>
      <c r="DF8" s="33">
        <v>0</v>
      </c>
      <c r="DG8" s="33">
        <v>0</v>
      </c>
      <c r="DH8" s="33">
        <v>0</v>
      </c>
      <c r="DI8" s="33">
        <v>0</v>
      </c>
      <c r="DJ8" s="33">
        <v>0</v>
      </c>
      <c r="DK8" s="33">
        <v>0</v>
      </c>
      <c r="DL8" s="33">
        <v>0</v>
      </c>
      <c r="DM8" s="33">
        <v>0</v>
      </c>
      <c r="DN8" s="33">
        <v>0</v>
      </c>
      <c r="DO8" s="33">
        <v>0</v>
      </c>
      <c r="DP8" s="33">
        <v>0</v>
      </c>
      <c r="DQ8" s="33">
        <v>0</v>
      </c>
      <c r="DR8" s="33">
        <v>0</v>
      </c>
      <c r="DS8" s="33">
        <v>0</v>
      </c>
      <c r="DT8" s="33">
        <v>0</v>
      </c>
      <c r="DU8" s="33">
        <v>0</v>
      </c>
      <c r="DV8" s="33">
        <v>0</v>
      </c>
      <c r="DW8" s="33">
        <v>0</v>
      </c>
      <c r="DX8" s="33">
        <v>0</v>
      </c>
      <c r="DY8" s="33">
        <v>0</v>
      </c>
      <c r="DZ8" s="33">
        <v>0</v>
      </c>
      <c r="EA8" s="34">
        <v>0</v>
      </c>
      <c r="EB8" s="34">
        <v>0</v>
      </c>
      <c r="EC8" s="34">
        <v>0</v>
      </c>
      <c r="ED8" s="34">
        <v>0</v>
      </c>
      <c r="EE8" s="34">
        <v>0</v>
      </c>
      <c r="EF8" s="34">
        <v>0</v>
      </c>
      <c r="EG8" s="34">
        <v>0</v>
      </c>
      <c r="EH8" s="34">
        <v>0</v>
      </c>
      <c r="EI8" s="34">
        <v>0</v>
      </c>
      <c r="EJ8" s="34">
        <v>0</v>
      </c>
      <c r="EK8" s="34">
        <v>0</v>
      </c>
      <c r="EL8" s="34">
        <v>0</v>
      </c>
      <c r="EM8" s="34">
        <v>0</v>
      </c>
      <c r="EN8" s="34">
        <v>0</v>
      </c>
      <c r="EO8" s="34">
        <v>0</v>
      </c>
      <c r="EP8" s="34">
        <v>0</v>
      </c>
      <c r="EQ8" s="34">
        <v>0</v>
      </c>
      <c r="ER8" s="34">
        <v>0</v>
      </c>
      <c r="ES8" s="34">
        <v>0</v>
      </c>
      <c r="ET8" s="34">
        <v>0</v>
      </c>
      <c r="EU8" s="34">
        <v>0</v>
      </c>
      <c r="EV8" s="34">
        <v>0</v>
      </c>
      <c r="EW8" s="34">
        <v>0</v>
      </c>
      <c r="EX8" s="34">
        <v>0</v>
      </c>
      <c r="EY8" s="33">
        <v>0</v>
      </c>
      <c r="EZ8" s="33">
        <v>0</v>
      </c>
      <c r="FA8" s="33">
        <v>0</v>
      </c>
      <c r="FB8" s="33">
        <v>0</v>
      </c>
      <c r="FC8" s="33">
        <v>0</v>
      </c>
      <c r="FD8" s="33">
        <v>0</v>
      </c>
      <c r="FE8" s="33">
        <v>0</v>
      </c>
      <c r="FF8" s="33">
        <v>0</v>
      </c>
      <c r="FG8" s="33">
        <v>0</v>
      </c>
      <c r="FH8" s="33">
        <v>0</v>
      </c>
      <c r="FI8" s="33">
        <v>0</v>
      </c>
      <c r="FJ8" s="33">
        <v>0</v>
      </c>
      <c r="FK8" s="33">
        <v>0</v>
      </c>
      <c r="FL8" s="33">
        <v>0</v>
      </c>
      <c r="FM8" s="33">
        <v>0</v>
      </c>
      <c r="FN8" s="33">
        <v>0</v>
      </c>
      <c r="FO8" s="34">
        <v>79532.022548465728</v>
      </c>
      <c r="FP8" s="34">
        <v>56659.096426422984</v>
      </c>
      <c r="FQ8" s="34">
        <v>56621.920291411298</v>
      </c>
      <c r="FR8" s="34">
        <v>56530.794213394009</v>
      </c>
      <c r="FS8" s="34">
        <v>0</v>
      </c>
      <c r="FT8" s="34">
        <v>0</v>
      </c>
      <c r="FU8" s="34">
        <v>0</v>
      </c>
      <c r="FV8" s="34">
        <v>0</v>
      </c>
      <c r="FW8" s="34">
        <v>0</v>
      </c>
      <c r="FX8" s="34">
        <v>0</v>
      </c>
      <c r="FY8" s="34">
        <v>0</v>
      </c>
      <c r="FZ8" s="34">
        <v>0</v>
      </c>
      <c r="GA8" s="36">
        <f t="shared" si="33"/>
        <v>29419400</v>
      </c>
      <c r="GB8" s="36">
        <f t="shared" si="34"/>
        <v>21999999.999999996</v>
      </c>
      <c r="GC8" s="36">
        <f t="shared" si="35"/>
        <v>21987941</v>
      </c>
      <c r="GD8" s="36">
        <f t="shared" si="36"/>
        <v>21958382</v>
      </c>
      <c r="GE8" s="37"/>
      <c r="GF8" s="308"/>
      <c r="GG8" s="308"/>
      <c r="GH8" s="308"/>
      <c r="GI8" s="308"/>
    </row>
    <row r="9" spans="1:191" s="38" customFormat="1" ht="27" thickTop="1" thickBot="1">
      <c r="A9" s="35" t="s">
        <v>701</v>
      </c>
      <c r="B9" s="34">
        <f t="shared" si="32"/>
        <v>0</v>
      </c>
      <c r="C9" s="33">
        <v>0</v>
      </c>
      <c r="D9" s="33">
        <v>0</v>
      </c>
      <c r="E9" s="33">
        <v>0</v>
      </c>
      <c r="F9" s="33">
        <v>0</v>
      </c>
      <c r="G9" s="33">
        <v>0</v>
      </c>
      <c r="H9" s="33">
        <v>0</v>
      </c>
      <c r="I9" s="33">
        <v>0</v>
      </c>
      <c r="J9" s="33">
        <v>0</v>
      </c>
      <c r="K9" s="33">
        <v>0</v>
      </c>
      <c r="L9" s="33">
        <v>0</v>
      </c>
      <c r="M9" s="33">
        <v>0</v>
      </c>
      <c r="N9" s="33">
        <v>0</v>
      </c>
      <c r="O9" s="33">
        <v>0</v>
      </c>
      <c r="P9" s="33">
        <v>0</v>
      </c>
      <c r="Q9" s="33">
        <v>0</v>
      </c>
      <c r="R9" s="33">
        <v>0</v>
      </c>
      <c r="S9" s="33">
        <v>0</v>
      </c>
      <c r="T9" s="33">
        <v>0</v>
      </c>
      <c r="U9" s="33">
        <v>0</v>
      </c>
      <c r="V9" s="33">
        <v>0</v>
      </c>
      <c r="W9" s="33">
        <v>0</v>
      </c>
      <c r="X9" s="33">
        <v>0</v>
      </c>
      <c r="Y9" s="33">
        <v>0</v>
      </c>
      <c r="Z9" s="33">
        <v>0</v>
      </c>
      <c r="AA9" s="33">
        <v>0</v>
      </c>
      <c r="AB9" s="33">
        <v>0</v>
      </c>
      <c r="AC9" s="33">
        <v>0</v>
      </c>
      <c r="AD9" s="33">
        <v>0</v>
      </c>
      <c r="AE9" s="33">
        <v>0</v>
      </c>
      <c r="AF9" s="33">
        <v>0</v>
      </c>
      <c r="AG9" s="33">
        <v>0</v>
      </c>
      <c r="AH9" s="33">
        <v>0</v>
      </c>
      <c r="AI9" s="33">
        <v>0</v>
      </c>
      <c r="AJ9" s="33">
        <v>0</v>
      </c>
      <c r="AK9" s="33">
        <v>0</v>
      </c>
      <c r="AL9" s="33">
        <v>0</v>
      </c>
      <c r="AM9" s="33">
        <v>0</v>
      </c>
      <c r="AN9" s="33">
        <v>0</v>
      </c>
      <c r="AO9" s="33">
        <v>0</v>
      </c>
      <c r="AP9" s="33">
        <v>0</v>
      </c>
      <c r="AQ9" s="33">
        <v>0</v>
      </c>
      <c r="AR9" s="33">
        <v>0</v>
      </c>
      <c r="AS9" s="33">
        <v>0</v>
      </c>
      <c r="AT9" s="33">
        <v>0</v>
      </c>
      <c r="AU9" s="33">
        <v>0</v>
      </c>
      <c r="AV9" s="33">
        <v>0</v>
      </c>
      <c r="AW9" s="33">
        <v>0</v>
      </c>
      <c r="AX9" s="33">
        <v>0</v>
      </c>
      <c r="AY9" s="33">
        <v>0</v>
      </c>
      <c r="AZ9" s="33">
        <v>0</v>
      </c>
      <c r="BA9" s="33">
        <v>0</v>
      </c>
      <c r="BB9" s="33">
        <v>0</v>
      </c>
      <c r="BC9" s="33">
        <v>0</v>
      </c>
      <c r="BD9" s="33">
        <v>0</v>
      </c>
      <c r="BE9" s="33">
        <v>0</v>
      </c>
      <c r="BF9" s="33">
        <v>0</v>
      </c>
      <c r="BG9" s="33">
        <v>0</v>
      </c>
      <c r="BH9" s="33">
        <v>0</v>
      </c>
      <c r="BI9" s="33">
        <v>0</v>
      </c>
      <c r="BJ9" s="33">
        <v>0</v>
      </c>
      <c r="BK9" s="33">
        <v>0</v>
      </c>
      <c r="BL9" s="33">
        <v>0</v>
      </c>
      <c r="BM9" s="33">
        <v>0</v>
      </c>
      <c r="BN9" s="33">
        <v>0</v>
      </c>
      <c r="BO9" s="33">
        <v>0</v>
      </c>
      <c r="BP9" s="33">
        <v>0</v>
      </c>
      <c r="BQ9" s="33">
        <v>0</v>
      </c>
      <c r="BR9" s="33">
        <v>0</v>
      </c>
      <c r="BS9" s="33">
        <v>0</v>
      </c>
      <c r="BT9" s="33">
        <v>0</v>
      </c>
      <c r="BU9" s="33">
        <v>0</v>
      </c>
      <c r="BV9" s="33">
        <v>0</v>
      </c>
      <c r="BW9" s="33">
        <v>0</v>
      </c>
      <c r="BX9" s="33">
        <v>0</v>
      </c>
      <c r="BY9" s="33">
        <v>0</v>
      </c>
      <c r="BZ9" s="33">
        <v>0</v>
      </c>
      <c r="CA9" s="33">
        <v>0</v>
      </c>
      <c r="CB9" s="33">
        <v>0</v>
      </c>
      <c r="CC9" s="33">
        <v>0</v>
      </c>
      <c r="CD9" s="33">
        <v>0</v>
      </c>
      <c r="CE9" s="33">
        <v>0</v>
      </c>
      <c r="CF9" s="33">
        <v>0</v>
      </c>
      <c r="CG9" s="33">
        <v>0</v>
      </c>
      <c r="CH9" s="33">
        <v>0</v>
      </c>
      <c r="CI9" s="33">
        <v>0</v>
      </c>
      <c r="CJ9" s="33">
        <v>0</v>
      </c>
      <c r="CK9" s="33">
        <v>0</v>
      </c>
      <c r="CL9" s="33">
        <v>0</v>
      </c>
      <c r="CM9" s="33">
        <v>0</v>
      </c>
      <c r="CN9" s="33">
        <v>0</v>
      </c>
      <c r="CO9" s="33">
        <v>0</v>
      </c>
      <c r="CP9" s="33">
        <v>0</v>
      </c>
      <c r="CQ9" s="33">
        <v>0</v>
      </c>
      <c r="CR9" s="33">
        <v>0</v>
      </c>
      <c r="CS9" s="33">
        <v>0</v>
      </c>
      <c r="CT9" s="33">
        <v>0</v>
      </c>
      <c r="CU9" s="33">
        <v>0</v>
      </c>
      <c r="CV9" s="33">
        <v>0</v>
      </c>
      <c r="CW9" s="33">
        <v>0</v>
      </c>
      <c r="CX9" s="33">
        <v>0</v>
      </c>
      <c r="CY9" s="33">
        <v>0</v>
      </c>
      <c r="CZ9" s="33">
        <v>0</v>
      </c>
      <c r="DA9" s="33">
        <v>0</v>
      </c>
      <c r="DB9" s="33">
        <v>0</v>
      </c>
      <c r="DC9" s="33">
        <v>0</v>
      </c>
      <c r="DD9" s="33">
        <v>0</v>
      </c>
      <c r="DE9" s="33">
        <v>0</v>
      </c>
      <c r="DF9" s="33">
        <v>0</v>
      </c>
      <c r="DG9" s="33">
        <v>0</v>
      </c>
      <c r="DH9" s="33">
        <v>0</v>
      </c>
      <c r="DI9" s="33">
        <v>0</v>
      </c>
      <c r="DJ9" s="33">
        <v>0</v>
      </c>
      <c r="DK9" s="33">
        <v>0</v>
      </c>
      <c r="DL9" s="33">
        <v>0</v>
      </c>
      <c r="DM9" s="33">
        <v>0</v>
      </c>
      <c r="DN9" s="33">
        <v>0</v>
      </c>
      <c r="DO9" s="33">
        <v>0</v>
      </c>
      <c r="DP9" s="33">
        <v>0</v>
      </c>
      <c r="DQ9" s="33">
        <v>0</v>
      </c>
      <c r="DR9" s="33">
        <v>0</v>
      </c>
      <c r="DS9" s="33">
        <v>0</v>
      </c>
      <c r="DT9" s="33">
        <v>0</v>
      </c>
      <c r="DU9" s="33">
        <v>0</v>
      </c>
      <c r="DV9" s="33">
        <v>0</v>
      </c>
      <c r="DW9" s="33">
        <v>0</v>
      </c>
      <c r="DX9" s="33">
        <v>0</v>
      </c>
      <c r="DY9" s="33">
        <v>0</v>
      </c>
      <c r="DZ9" s="33">
        <v>0</v>
      </c>
      <c r="EA9" s="34">
        <v>0</v>
      </c>
      <c r="EB9" s="34">
        <v>0</v>
      </c>
      <c r="EC9" s="34">
        <v>0</v>
      </c>
      <c r="ED9" s="34">
        <v>0</v>
      </c>
      <c r="EE9" s="34">
        <v>0</v>
      </c>
      <c r="EF9" s="34">
        <v>0</v>
      </c>
      <c r="EG9" s="34">
        <v>0</v>
      </c>
      <c r="EH9" s="34">
        <v>0</v>
      </c>
      <c r="EI9" s="34">
        <v>0</v>
      </c>
      <c r="EJ9" s="34">
        <v>0</v>
      </c>
      <c r="EK9" s="34">
        <v>0</v>
      </c>
      <c r="EL9" s="34">
        <v>0</v>
      </c>
      <c r="EM9" s="34">
        <v>0</v>
      </c>
      <c r="EN9" s="34">
        <v>0</v>
      </c>
      <c r="EO9" s="34">
        <v>0</v>
      </c>
      <c r="EP9" s="34">
        <v>0</v>
      </c>
      <c r="EQ9" s="34">
        <v>0</v>
      </c>
      <c r="ER9" s="34">
        <v>0</v>
      </c>
      <c r="ES9" s="34">
        <v>0</v>
      </c>
      <c r="ET9" s="34">
        <v>0</v>
      </c>
      <c r="EU9" s="34">
        <v>0</v>
      </c>
      <c r="EV9" s="34">
        <v>0</v>
      </c>
      <c r="EW9" s="34">
        <v>0</v>
      </c>
      <c r="EX9" s="34">
        <v>0</v>
      </c>
      <c r="EY9" s="33">
        <v>0</v>
      </c>
      <c r="EZ9" s="33">
        <v>0</v>
      </c>
      <c r="FA9" s="33">
        <v>0</v>
      </c>
      <c r="FB9" s="33">
        <v>0</v>
      </c>
      <c r="FC9" s="33">
        <v>0</v>
      </c>
      <c r="FD9" s="33">
        <v>0</v>
      </c>
      <c r="FE9" s="33">
        <v>0</v>
      </c>
      <c r="FF9" s="33">
        <v>0</v>
      </c>
      <c r="FG9" s="33">
        <v>0</v>
      </c>
      <c r="FH9" s="33">
        <v>0</v>
      </c>
      <c r="FI9" s="33">
        <v>0</v>
      </c>
      <c r="FJ9" s="33">
        <v>0</v>
      </c>
      <c r="FK9" s="33">
        <v>0</v>
      </c>
      <c r="FL9" s="33">
        <v>0</v>
      </c>
      <c r="FM9" s="33">
        <v>0</v>
      </c>
      <c r="FN9" s="33">
        <v>0</v>
      </c>
      <c r="FO9" s="34">
        <v>0</v>
      </c>
      <c r="FP9" s="34">
        <v>0</v>
      </c>
      <c r="FQ9" s="34">
        <v>0</v>
      </c>
      <c r="FR9" s="34">
        <v>0</v>
      </c>
      <c r="FS9" s="34">
        <v>0</v>
      </c>
      <c r="FT9" s="34">
        <v>0</v>
      </c>
      <c r="FU9" s="34">
        <v>0</v>
      </c>
      <c r="FV9" s="34">
        <v>0</v>
      </c>
      <c r="FW9" s="34">
        <v>0</v>
      </c>
      <c r="FX9" s="34">
        <v>0</v>
      </c>
      <c r="FY9" s="34">
        <v>0</v>
      </c>
      <c r="FZ9" s="34">
        <v>0</v>
      </c>
      <c r="GA9" s="36">
        <f t="shared" si="33"/>
        <v>0</v>
      </c>
      <c r="GB9" s="36">
        <f t="shared" si="34"/>
        <v>0</v>
      </c>
      <c r="GC9" s="36">
        <f t="shared" si="35"/>
        <v>0</v>
      </c>
      <c r="GD9" s="36">
        <f t="shared" si="36"/>
        <v>0</v>
      </c>
      <c r="GE9" s="37"/>
      <c r="GF9" s="308"/>
      <c r="GG9" s="308"/>
      <c r="GH9" s="308"/>
      <c r="GI9" s="308"/>
    </row>
    <row r="10" spans="1:191" s="38" customFormat="1" ht="27" thickTop="1" thickBot="1">
      <c r="A10" s="35" t="s">
        <v>702</v>
      </c>
      <c r="B10" s="34">
        <f t="shared" si="32"/>
        <v>0</v>
      </c>
      <c r="C10" s="33">
        <v>0</v>
      </c>
      <c r="D10" s="33">
        <v>0</v>
      </c>
      <c r="E10" s="33">
        <v>0</v>
      </c>
      <c r="F10" s="33">
        <v>0</v>
      </c>
      <c r="G10" s="33">
        <v>0</v>
      </c>
      <c r="H10" s="33">
        <v>0</v>
      </c>
      <c r="I10" s="33">
        <v>0</v>
      </c>
      <c r="J10" s="33">
        <v>0</v>
      </c>
      <c r="K10" s="33">
        <v>0</v>
      </c>
      <c r="L10" s="33">
        <v>0</v>
      </c>
      <c r="M10" s="33">
        <v>0</v>
      </c>
      <c r="N10" s="33">
        <v>0</v>
      </c>
      <c r="O10" s="33">
        <v>0</v>
      </c>
      <c r="P10" s="33">
        <v>0</v>
      </c>
      <c r="Q10" s="33">
        <v>0</v>
      </c>
      <c r="R10" s="33">
        <v>0</v>
      </c>
      <c r="S10" s="33">
        <v>0</v>
      </c>
      <c r="T10" s="33">
        <v>0</v>
      </c>
      <c r="U10" s="33">
        <v>0</v>
      </c>
      <c r="V10" s="33">
        <v>0</v>
      </c>
      <c r="W10" s="33">
        <v>0</v>
      </c>
      <c r="X10" s="33">
        <v>0</v>
      </c>
      <c r="Y10" s="33">
        <v>0</v>
      </c>
      <c r="Z10" s="33">
        <v>0</v>
      </c>
      <c r="AA10" s="33">
        <v>0</v>
      </c>
      <c r="AB10" s="33">
        <v>0</v>
      </c>
      <c r="AC10" s="33">
        <v>0</v>
      </c>
      <c r="AD10" s="33">
        <v>0</v>
      </c>
      <c r="AE10" s="33">
        <v>0</v>
      </c>
      <c r="AF10" s="33">
        <v>0</v>
      </c>
      <c r="AG10" s="33">
        <v>0</v>
      </c>
      <c r="AH10" s="33">
        <v>0</v>
      </c>
      <c r="AI10" s="33">
        <v>0</v>
      </c>
      <c r="AJ10" s="33">
        <v>0</v>
      </c>
      <c r="AK10" s="33">
        <v>0</v>
      </c>
      <c r="AL10" s="33">
        <v>0</v>
      </c>
      <c r="AM10" s="33">
        <v>0</v>
      </c>
      <c r="AN10" s="33">
        <v>0</v>
      </c>
      <c r="AO10" s="33">
        <v>0</v>
      </c>
      <c r="AP10" s="33">
        <v>0</v>
      </c>
      <c r="AQ10" s="33">
        <v>0</v>
      </c>
      <c r="AR10" s="33">
        <v>0</v>
      </c>
      <c r="AS10" s="33">
        <v>0</v>
      </c>
      <c r="AT10" s="33">
        <v>0</v>
      </c>
      <c r="AU10" s="33">
        <v>0</v>
      </c>
      <c r="AV10" s="33">
        <v>0</v>
      </c>
      <c r="AW10" s="33">
        <v>0</v>
      </c>
      <c r="AX10" s="33">
        <v>0</v>
      </c>
      <c r="AY10" s="33">
        <v>0</v>
      </c>
      <c r="AZ10" s="33">
        <v>0</v>
      </c>
      <c r="BA10" s="33">
        <v>0</v>
      </c>
      <c r="BB10" s="33">
        <v>0</v>
      </c>
      <c r="BC10" s="33">
        <v>0</v>
      </c>
      <c r="BD10" s="33">
        <v>0</v>
      </c>
      <c r="BE10" s="33">
        <v>0</v>
      </c>
      <c r="BF10" s="33">
        <v>0</v>
      </c>
      <c r="BG10" s="33">
        <v>0</v>
      </c>
      <c r="BH10" s="33">
        <v>0</v>
      </c>
      <c r="BI10" s="33">
        <v>0</v>
      </c>
      <c r="BJ10" s="33">
        <v>0</v>
      </c>
      <c r="BK10" s="33">
        <v>0</v>
      </c>
      <c r="BL10" s="33">
        <v>0</v>
      </c>
      <c r="BM10" s="33">
        <v>0</v>
      </c>
      <c r="BN10" s="33">
        <v>0</v>
      </c>
      <c r="BO10" s="33">
        <v>0</v>
      </c>
      <c r="BP10" s="33">
        <v>0</v>
      </c>
      <c r="BQ10" s="33">
        <v>0</v>
      </c>
      <c r="BR10" s="33">
        <v>0</v>
      </c>
      <c r="BS10" s="33">
        <v>0</v>
      </c>
      <c r="BT10" s="33">
        <v>0</v>
      </c>
      <c r="BU10" s="33">
        <v>0</v>
      </c>
      <c r="BV10" s="33">
        <v>0</v>
      </c>
      <c r="BW10" s="33">
        <v>0</v>
      </c>
      <c r="BX10" s="33">
        <v>0</v>
      </c>
      <c r="BY10" s="33">
        <v>0</v>
      </c>
      <c r="BZ10" s="33">
        <v>0</v>
      </c>
      <c r="CA10" s="33">
        <v>0</v>
      </c>
      <c r="CB10" s="33">
        <v>0</v>
      </c>
      <c r="CC10" s="33">
        <v>0</v>
      </c>
      <c r="CD10" s="33">
        <v>0</v>
      </c>
      <c r="CE10" s="33">
        <v>0</v>
      </c>
      <c r="CF10" s="33">
        <v>0</v>
      </c>
      <c r="CG10" s="33">
        <v>0</v>
      </c>
      <c r="CH10" s="33">
        <v>0</v>
      </c>
      <c r="CI10" s="33">
        <v>0</v>
      </c>
      <c r="CJ10" s="33">
        <v>0</v>
      </c>
      <c r="CK10" s="33">
        <v>0</v>
      </c>
      <c r="CL10" s="33">
        <v>0</v>
      </c>
      <c r="CM10" s="33">
        <v>0</v>
      </c>
      <c r="CN10" s="33">
        <v>0</v>
      </c>
      <c r="CO10" s="33">
        <v>0</v>
      </c>
      <c r="CP10" s="33">
        <v>0</v>
      </c>
      <c r="CQ10" s="33">
        <v>0</v>
      </c>
      <c r="CR10" s="33">
        <v>0</v>
      </c>
      <c r="CS10" s="33">
        <v>0</v>
      </c>
      <c r="CT10" s="33">
        <v>0</v>
      </c>
      <c r="CU10" s="33">
        <v>0</v>
      </c>
      <c r="CV10" s="33">
        <v>0</v>
      </c>
      <c r="CW10" s="33">
        <v>0</v>
      </c>
      <c r="CX10" s="33">
        <v>0</v>
      </c>
      <c r="CY10" s="33">
        <v>0</v>
      </c>
      <c r="CZ10" s="33">
        <v>0</v>
      </c>
      <c r="DA10" s="33">
        <v>0</v>
      </c>
      <c r="DB10" s="33">
        <v>0</v>
      </c>
      <c r="DC10" s="33">
        <v>0</v>
      </c>
      <c r="DD10" s="33">
        <v>0</v>
      </c>
      <c r="DE10" s="33">
        <v>0</v>
      </c>
      <c r="DF10" s="33">
        <v>0</v>
      </c>
      <c r="DG10" s="33">
        <v>0</v>
      </c>
      <c r="DH10" s="33">
        <v>0</v>
      </c>
      <c r="DI10" s="33">
        <v>0</v>
      </c>
      <c r="DJ10" s="33">
        <v>0</v>
      </c>
      <c r="DK10" s="33">
        <v>0</v>
      </c>
      <c r="DL10" s="33">
        <v>0</v>
      </c>
      <c r="DM10" s="33">
        <v>0</v>
      </c>
      <c r="DN10" s="33">
        <v>0</v>
      </c>
      <c r="DO10" s="33">
        <v>0</v>
      </c>
      <c r="DP10" s="33">
        <v>0</v>
      </c>
      <c r="DQ10" s="33">
        <v>0</v>
      </c>
      <c r="DR10" s="33">
        <v>0</v>
      </c>
      <c r="DS10" s="33">
        <v>0</v>
      </c>
      <c r="DT10" s="33">
        <v>0</v>
      </c>
      <c r="DU10" s="33">
        <v>0</v>
      </c>
      <c r="DV10" s="33">
        <v>0</v>
      </c>
      <c r="DW10" s="33">
        <v>0</v>
      </c>
      <c r="DX10" s="33">
        <v>0</v>
      </c>
      <c r="DY10" s="33">
        <v>0</v>
      </c>
      <c r="DZ10" s="33">
        <v>0</v>
      </c>
      <c r="EA10" s="34">
        <v>0</v>
      </c>
      <c r="EB10" s="34">
        <v>0</v>
      </c>
      <c r="EC10" s="34">
        <v>0</v>
      </c>
      <c r="ED10" s="34">
        <v>0</v>
      </c>
      <c r="EE10" s="34">
        <v>0</v>
      </c>
      <c r="EF10" s="34">
        <v>0</v>
      </c>
      <c r="EG10" s="34">
        <v>0</v>
      </c>
      <c r="EH10" s="34">
        <v>0</v>
      </c>
      <c r="EI10" s="34">
        <v>0</v>
      </c>
      <c r="EJ10" s="34">
        <v>0</v>
      </c>
      <c r="EK10" s="34">
        <v>0</v>
      </c>
      <c r="EL10" s="34">
        <v>0</v>
      </c>
      <c r="EM10" s="34">
        <v>0</v>
      </c>
      <c r="EN10" s="34">
        <v>0</v>
      </c>
      <c r="EO10" s="34">
        <v>0</v>
      </c>
      <c r="EP10" s="34">
        <v>0</v>
      </c>
      <c r="EQ10" s="34">
        <v>0</v>
      </c>
      <c r="ER10" s="34">
        <v>0</v>
      </c>
      <c r="ES10" s="34">
        <v>0</v>
      </c>
      <c r="ET10" s="34">
        <v>0</v>
      </c>
      <c r="EU10" s="34">
        <v>0</v>
      </c>
      <c r="EV10" s="34">
        <v>0</v>
      </c>
      <c r="EW10" s="34">
        <v>0</v>
      </c>
      <c r="EX10" s="34">
        <v>0</v>
      </c>
      <c r="EY10" s="33">
        <v>0</v>
      </c>
      <c r="EZ10" s="33">
        <v>0</v>
      </c>
      <c r="FA10" s="33">
        <v>0</v>
      </c>
      <c r="FB10" s="33">
        <v>0</v>
      </c>
      <c r="FC10" s="33">
        <v>0</v>
      </c>
      <c r="FD10" s="33">
        <v>0</v>
      </c>
      <c r="FE10" s="33">
        <v>0</v>
      </c>
      <c r="FF10" s="33">
        <v>0</v>
      </c>
      <c r="FG10" s="33">
        <v>0</v>
      </c>
      <c r="FH10" s="33">
        <v>0</v>
      </c>
      <c r="FI10" s="33">
        <v>0</v>
      </c>
      <c r="FJ10" s="33">
        <v>0</v>
      </c>
      <c r="FK10" s="33">
        <v>0</v>
      </c>
      <c r="FL10" s="33">
        <v>0</v>
      </c>
      <c r="FM10" s="33">
        <v>0</v>
      </c>
      <c r="FN10" s="33">
        <v>0</v>
      </c>
      <c r="FO10" s="34">
        <v>0</v>
      </c>
      <c r="FP10" s="34">
        <v>0</v>
      </c>
      <c r="FQ10" s="34">
        <v>0</v>
      </c>
      <c r="FR10" s="34">
        <v>0</v>
      </c>
      <c r="FS10" s="34">
        <v>0</v>
      </c>
      <c r="FT10" s="34">
        <v>0</v>
      </c>
      <c r="FU10" s="34">
        <v>0</v>
      </c>
      <c r="FV10" s="34">
        <v>0</v>
      </c>
      <c r="FW10" s="34">
        <v>0</v>
      </c>
      <c r="FX10" s="34">
        <v>0</v>
      </c>
      <c r="FY10" s="34">
        <v>0</v>
      </c>
      <c r="FZ10" s="34">
        <v>0</v>
      </c>
      <c r="GA10" s="36">
        <f t="shared" si="33"/>
        <v>0</v>
      </c>
      <c r="GB10" s="36">
        <f t="shared" si="34"/>
        <v>0</v>
      </c>
      <c r="GC10" s="36">
        <f t="shared" si="35"/>
        <v>0</v>
      </c>
      <c r="GD10" s="36">
        <f t="shared" si="36"/>
        <v>0</v>
      </c>
      <c r="GE10" s="37"/>
      <c r="GF10" s="308"/>
      <c r="GG10" s="308"/>
      <c r="GH10" s="308"/>
      <c r="GI10" s="308"/>
    </row>
    <row r="11" spans="1:191" s="38" customFormat="1" ht="27" thickTop="1" thickBot="1">
      <c r="A11" s="35" t="s">
        <v>703</v>
      </c>
      <c r="B11" s="34">
        <f t="shared" si="32"/>
        <v>41461905</v>
      </c>
      <c r="C11" s="33">
        <v>4239224.0512588276</v>
      </c>
      <c r="D11" s="33">
        <v>4239224.0512588276</v>
      </c>
      <c r="E11" s="33">
        <v>1281864.0204497201</v>
      </c>
      <c r="F11" s="33">
        <v>1281864.0204497201</v>
      </c>
      <c r="G11" s="33">
        <v>4187728.4352238621</v>
      </c>
      <c r="H11" s="33">
        <v>4187728.4352238621</v>
      </c>
      <c r="I11" s="33">
        <v>1266292.6855525908</v>
      </c>
      <c r="J11" s="33">
        <v>1266292.6855525908</v>
      </c>
      <c r="K11" s="33">
        <v>18186458.513517309</v>
      </c>
      <c r="L11" s="33">
        <v>18186458.513517309</v>
      </c>
      <c r="M11" s="33">
        <v>5499253.2939976892</v>
      </c>
      <c r="N11" s="33">
        <v>5499253.2939976892</v>
      </c>
      <c r="O11" s="33">
        <v>6505899.0179704288</v>
      </c>
      <c r="P11" s="33">
        <v>0</v>
      </c>
      <c r="Q11" s="33">
        <v>0</v>
      </c>
      <c r="R11" s="33">
        <v>0</v>
      </c>
      <c r="S11" s="33">
        <v>197475.56201097387</v>
      </c>
      <c r="T11" s="33">
        <v>0</v>
      </c>
      <c r="U11" s="33">
        <v>0</v>
      </c>
      <c r="V11" s="33">
        <v>0</v>
      </c>
      <c r="W11" s="33">
        <v>197475.56268595229</v>
      </c>
      <c r="X11" s="33">
        <v>0</v>
      </c>
      <c r="Y11" s="33">
        <v>0</v>
      </c>
      <c r="Z11" s="33">
        <v>0</v>
      </c>
      <c r="AA11" s="33">
        <v>249251.83428848939</v>
      </c>
      <c r="AB11" s="33">
        <v>0</v>
      </c>
      <c r="AC11" s="33">
        <v>0</v>
      </c>
      <c r="AD11" s="33">
        <v>0</v>
      </c>
      <c r="AE11" s="33">
        <v>249251.83496346779</v>
      </c>
      <c r="AF11" s="33">
        <v>0</v>
      </c>
      <c r="AG11" s="33">
        <v>0</v>
      </c>
      <c r="AH11" s="33">
        <v>0</v>
      </c>
      <c r="AI11" s="33">
        <v>0</v>
      </c>
      <c r="AJ11" s="33">
        <v>0</v>
      </c>
      <c r="AK11" s="33">
        <v>0</v>
      </c>
      <c r="AL11" s="33">
        <v>0</v>
      </c>
      <c r="AM11" s="33">
        <v>0</v>
      </c>
      <c r="AN11" s="33">
        <v>0</v>
      </c>
      <c r="AO11" s="33">
        <v>0</v>
      </c>
      <c r="AP11" s="33">
        <v>0</v>
      </c>
      <c r="AQ11" s="33">
        <v>0</v>
      </c>
      <c r="AR11" s="33">
        <v>0</v>
      </c>
      <c r="AS11" s="33">
        <v>0</v>
      </c>
      <c r="AT11" s="33">
        <v>0</v>
      </c>
      <c r="AU11" s="33">
        <v>0</v>
      </c>
      <c r="AV11" s="33">
        <v>0</v>
      </c>
      <c r="AW11" s="33">
        <v>0</v>
      </c>
      <c r="AX11" s="33">
        <v>0</v>
      </c>
      <c r="AY11" s="33">
        <v>0</v>
      </c>
      <c r="AZ11" s="33">
        <v>0</v>
      </c>
      <c r="BA11" s="33">
        <v>0</v>
      </c>
      <c r="BB11" s="33">
        <v>0</v>
      </c>
      <c r="BC11" s="33">
        <v>6728535.6354520107</v>
      </c>
      <c r="BD11" s="33">
        <v>0</v>
      </c>
      <c r="BE11" s="33">
        <v>0</v>
      </c>
      <c r="BF11" s="33">
        <v>0</v>
      </c>
      <c r="BG11" s="33">
        <v>539373.85650201503</v>
      </c>
      <c r="BH11" s="33">
        <v>0</v>
      </c>
      <c r="BI11" s="33">
        <v>0</v>
      </c>
      <c r="BJ11" s="33">
        <v>0</v>
      </c>
      <c r="BK11" s="33">
        <v>128617.58192393146</v>
      </c>
      <c r="BL11" s="33">
        <v>0</v>
      </c>
      <c r="BM11" s="33">
        <v>0</v>
      </c>
      <c r="BN11" s="33">
        <v>0</v>
      </c>
      <c r="BO11" s="33">
        <v>0</v>
      </c>
      <c r="BP11" s="33">
        <v>0</v>
      </c>
      <c r="BQ11" s="33">
        <v>0</v>
      </c>
      <c r="BR11" s="33">
        <v>0</v>
      </c>
      <c r="BS11" s="33">
        <v>0</v>
      </c>
      <c r="BT11" s="33">
        <v>0</v>
      </c>
      <c r="BU11" s="33">
        <v>0</v>
      </c>
      <c r="BV11" s="33">
        <v>0</v>
      </c>
      <c r="BW11" s="33">
        <v>0</v>
      </c>
      <c r="BX11" s="33">
        <v>0</v>
      </c>
      <c r="BY11" s="33">
        <v>0</v>
      </c>
      <c r="BZ11" s="33">
        <v>0</v>
      </c>
      <c r="CA11" s="33">
        <v>0</v>
      </c>
      <c r="CB11" s="33">
        <v>0</v>
      </c>
      <c r="CC11" s="33">
        <v>0</v>
      </c>
      <c r="CD11" s="33">
        <v>0</v>
      </c>
      <c r="CE11" s="33">
        <v>0</v>
      </c>
      <c r="CF11" s="33">
        <v>0</v>
      </c>
      <c r="CG11" s="33">
        <v>0</v>
      </c>
      <c r="CH11" s="33">
        <v>0</v>
      </c>
      <c r="CI11" s="33">
        <v>0</v>
      </c>
      <c r="CJ11" s="33">
        <v>0</v>
      </c>
      <c r="CK11" s="33">
        <v>0</v>
      </c>
      <c r="CL11" s="33">
        <v>0</v>
      </c>
      <c r="CM11" s="33">
        <v>0</v>
      </c>
      <c r="CN11" s="33">
        <v>0</v>
      </c>
      <c r="CO11" s="33">
        <v>0</v>
      </c>
      <c r="CP11" s="33">
        <v>0</v>
      </c>
      <c r="CQ11" s="33">
        <v>0</v>
      </c>
      <c r="CR11" s="33">
        <v>0</v>
      </c>
      <c r="CS11" s="33">
        <v>0</v>
      </c>
      <c r="CT11" s="33">
        <v>0</v>
      </c>
      <c r="CU11" s="33">
        <v>0</v>
      </c>
      <c r="CV11" s="33">
        <v>0</v>
      </c>
      <c r="CW11" s="33">
        <v>0</v>
      </c>
      <c r="CX11" s="33">
        <v>0</v>
      </c>
      <c r="CY11" s="33">
        <v>0</v>
      </c>
      <c r="CZ11" s="33">
        <v>0</v>
      </c>
      <c r="DA11" s="33">
        <v>0</v>
      </c>
      <c r="DB11" s="33">
        <v>0</v>
      </c>
      <c r="DC11" s="33">
        <v>0</v>
      </c>
      <c r="DD11" s="33">
        <v>0</v>
      </c>
      <c r="DE11" s="33">
        <v>0</v>
      </c>
      <c r="DF11" s="33">
        <v>0</v>
      </c>
      <c r="DG11" s="33">
        <v>0</v>
      </c>
      <c r="DH11" s="33">
        <v>0</v>
      </c>
      <c r="DI11" s="33">
        <v>0</v>
      </c>
      <c r="DJ11" s="33">
        <v>0</v>
      </c>
      <c r="DK11" s="33">
        <v>0</v>
      </c>
      <c r="DL11" s="33">
        <v>0</v>
      </c>
      <c r="DM11" s="33">
        <v>0</v>
      </c>
      <c r="DN11" s="33">
        <v>0</v>
      </c>
      <c r="DO11" s="33">
        <v>0</v>
      </c>
      <c r="DP11" s="33">
        <v>0</v>
      </c>
      <c r="DQ11" s="33">
        <v>0</v>
      </c>
      <c r="DR11" s="33">
        <v>0</v>
      </c>
      <c r="DS11" s="33">
        <v>0</v>
      </c>
      <c r="DT11" s="33">
        <v>0</v>
      </c>
      <c r="DU11" s="33">
        <v>0</v>
      </c>
      <c r="DV11" s="33">
        <v>0</v>
      </c>
      <c r="DW11" s="33">
        <v>0</v>
      </c>
      <c r="DX11" s="33">
        <v>0</v>
      </c>
      <c r="DY11" s="33">
        <v>0</v>
      </c>
      <c r="DZ11" s="33">
        <v>0</v>
      </c>
      <c r="EA11" s="34">
        <v>0</v>
      </c>
      <c r="EB11" s="34">
        <v>0</v>
      </c>
      <c r="EC11" s="34">
        <v>0</v>
      </c>
      <c r="ED11" s="34">
        <v>0</v>
      </c>
      <c r="EE11" s="34">
        <v>0</v>
      </c>
      <c r="EF11" s="34">
        <v>0</v>
      </c>
      <c r="EG11" s="34">
        <v>0</v>
      </c>
      <c r="EH11" s="34">
        <v>0</v>
      </c>
      <c r="EI11" s="34">
        <v>0</v>
      </c>
      <c r="EJ11" s="34">
        <v>0</v>
      </c>
      <c r="EK11" s="34">
        <v>0</v>
      </c>
      <c r="EL11" s="34">
        <v>0</v>
      </c>
      <c r="EM11" s="34">
        <v>0</v>
      </c>
      <c r="EN11" s="34">
        <v>0</v>
      </c>
      <c r="EO11" s="34">
        <v>0</v>
      </c>
      <c r="EP11" s="34">
        <v>0</v>
      </c>
      <c r="EQ11" s="34">
        <v>0</v>
      </c>
      <c r="ER11" s="34">
        <v>0</v>
      </c>
      <c r="ES11" s="34">
        <v>0</v>
      </c>
      <c r="ET11" s="34">
        <v>0</v>
      </c>
      <c r="EU11" s="34">
        <v>0</v>
      </c>
      <c r="EV11" s="34">
        <v>0</v>
      </c>
      <c r="EW11" s="34">
        <v>0</v>
      </c>
      <c r="EX11" s="34">
        <v>0</v>
      </c>
      <c r="EY11" s="33">
        <v>0</v>
      </c>
      <c r="EZ11" s="33">
        <v>0</v>
      </c>
      <c r="FA11" s="33">
        <v>0</v>
      </c>
      <c r="FB11" s="33">
        <v>0</v>
      </c>
      <c r="FC11" s="33">
        <v>0</v>
      </c>
      <c r="FD11" s="33">
        <v>0</v>
      </c>
      <c r="FE11" s="33">
        <v>0</v>
      </c>
      <c r="FF11" s="33">
        <v>0</v>
      </c>
      <c r="FG11" s="33">
        <v>0</v>
      </c>
      <c r="FH11" s="33">
        <v>0</v>
      </c>
      <c r="FI11" s="33">
        <v>0</v>
      </c>
      <c r="FJ11" s="33">
        <v>0</v>
      </c>
      <c r="FK11" s="33">
        <v>0</v>
      </c>
      <c r="FL11" s="33">
        <v>0</v>
      </c>
      <c r="FM11" s="33">
        <v>0</v>
      </c>
      <c r="FN11" s="33">
        <v>0</v>
      </c>
      <c r="FO11" s="34">
        <v>52613.114202730329</v>
      </c>
      <c r="FP11" s="34">
        <v>0</v>
      </c>
      <c r="FQ11" s="34">
        <v>0</v>
      </c>
      <c r="FR11" s="34">
        <v>0</v>
      </c>
      <c r="FS11" s="34">
        <v>0</v>
      </c>
      <c r="FT11" s="34">
        <v>0</v>
      </c>
      <c r="FU11" s="34">
        <v>0</v>
      </c>
      <c r="FV11" s="34">
        <v>0</v>
      </c>
      <c r="FW11" s="34">
        <v>0</v>
      </c>
      <c r="FX11" s="34">
        <v>0</v>
      </c>
      <c r="FY11" s="34">
        <v>0</v>
      </c>
      <c r="FZ11" s="34">
        <v>0</v>
      </c>
      <c r="GA11" s="36">
        <f t="shared" si="33"/>
        <v>41461905</v>
      </c>
      <c r="GB11" s="36">
        <f t="shared" si="34"/>
        <v>26613411</v>
      </c>
      <c r="GC11" s="36">
        <f t="shared" si="35"/>
        <v>8047410</v>
      </c>
      <c r="GD11" s="36">
        <f t="shared" si="36"/>
        <v>8047410</v>
      </c>
      <c r="GE11" s="37"/>
      <c r="GF11" s="308"/>
    </row>
    <row r="12" spans="1:191" s="38" customFormat="1" ht="31" customHeight="1" thickTop="1" thickBot="1">
      <c r="A12" s="54" t="s">
        <v>704</v>
      </c>
      <c r="B12" s="55">
        <f>SUM(B13:B19)</f>
        <v>684504782</v>
      </c>
      <c r="C12" s="55">
        <f t="shared" ref="C12:EL12" si="37">SUM(C13:C19)</f>
        <v>61247388.540974945</v>
      </c>
      <c r="D12" s="55">
        <f t="shared" si="37"/>
        <v>45937828.437601045</v>
      </c>
      <c r="E12" s="55">
        <f t="shared" si="37"/>
        <v>29133976.482006483</v>
      </c>
      <c r="F12" s="381">
        <f t="shared" si="37"/>
        <v>29114592.102504171</v>
      </c>
      <c r="G12" s="55">
        <f>SUM(G13:G19)</f>
        <v>60503391.062824704</v>
      </c>
      <c r="H12" s="55">
        <f>SUM(H13:H19)</f>
        <v>45379802.547461927</v>
      </c>
      <c r="I12" s="55">
        <f>SUM(I13:I19)</f>
        <v>28780073.963916257</v>
      </c>
      <c r="J12" s="55">
        <f>SUM(J13:J19)</f>
        <v>28763417.406597011</v>
      </c>
      <c r="K12" s="55">
        <f t="shared" si="37"/>
        <v>262754003.39620036</v>
      </c>
      <c r="L12" s="55">
        <f t="shared" si="37"/>
        <v>197075314.01493704</v>
      </c>
      <c r="M12" s="55">
        <f t="shared" si="37"/>
        <v>124986046.55407727</v>
      </c>
      <c r="N12" s="55">
        <f t="shared" si="37"/>
        <v>124913710.49089882</v>
      </c>
      <c r="O12" s="55">
        <f t="shared" ref="O12:Z12" si="38">SUM(O13:O19)</f>
        <v>87573249.416018009</v>
      </c>
      <c r="P12" s="55">
        <f t="shared" si="38"/>
        <v>0</v>
      </c>
      <c r="Q12" s="55">
        <f t="shared" si="38"/>
        <v>0</v>
      </c>
      <c r="R12" s="55">
        <f t="shared" si="38"/>
        <v>0</v>
      </c>
      <c r="S12" s="55">
        <f t="shared" si="38"/>
        <v>2658137.8834481551</v>
      </c>
      <c r="T12" s="55">
        <f t="shared" si="38"/>
        <v>0</v>
      </c>
      <c r="U12" s="55">
        <f t="shared" si="38"/>
        <v>0</v>
      </c>
      <c r="V12" s="55">
        <f t="shared" si="38"/>
        <v>0</v>
      </c>
      <c r="W12" s="55">
        <f t="shared" si="38"/>
        <v>2658137.8925337638</v>
      </c>
      <c r="X12" s="55">
        <f t="shared" si="38"/>
        <v>0</v>
      </c>
      <c r="Y12" s="55">
        <f t="shared" si="38"/>
        <v>0</v>
      </c>
      <c r="Z12" s="55">
        <f t="shared" si="38"/>
        <v>0</v>
      </c>
      <c r="AA12" s="55">
        <f t="shared" si="37"/>
        <v>3355077.137111058</v>
      </c>
      <c r="AB12" s="55">
        <f t="shared" si="37"/>
        <v>0</v>
      </c>
      <c r="AC12" s="55">
        <f t="shared" si="37"/>
        <v>0</v>
      </c>
      <c r="AD12" s="55">
        <f t="shared" si="37"/>
        <v>0</v>
      </c>
      <c r="AE12" s="55">
        <f t="shared" si="37"/>
        <v>3355077.1461966666</v>
      </c>
      <c r="AF12" s="55">
        <f t="shared" si="37"/>
        <v>0</v>
      </c>
      <c r="AG12" s="55">
        <f t="shared" si="37"/>
        <v>0</v>
      </c>
      <c r="AH12" s="55">
        <f t="shared" si="37"/>
        <v>0</v>
      </c>
      <c r="AI12" s="55">
        <f t="shared" ref="AI12:AP12" si="39">SUM(AI13:AI19)</f>
        <v>0</v>
      </c>
      <c r="AJ12" s="55">
        <f t="shared" si="39"/>
        <v>0</v>
      </c>
      <c r="AK12" s="55">
        <f t="shared" si="39"/>
        <v>0</v>
      </c>
      <c r="AL12" s="55">
        <f t="shared" si="39"/>
        <v>0</v>
      </c>
      <c r="AM12" s="55">
        <f t="shared" si="39"/>
        <v>0</v>
      </c>
      <c r="AN12" s="55">
        <f t="shared" si="39"/>
        <v>0</v>
      </c>
      <c r="AO12" s="55">
        <f t="shared" si="39"/>
        <v>0</v>
      </c>
      <c r="AP12" s="55">
        <f t="shared" si="39"/>
        <v>0</v>
      </c>
      <c r="AQ12" s="55">
        <f t="shared" si="37"/>
        <v>0</v>
      </c>
      <c r="AR12" s="55">
        <f t="shared" si="37"/>
        <v>0</v>
      </c>
      <c r="AS12" s="55">
        <f t="shared" si="37"/>
        <v>0</v>
      </c>
      <c r="AT12" s="55">
        <f t="shared" si="37"/>
        <v>0</v>
      </c>
      <c r="AU12" s="55">
        <f t="shared" ref="AU12:BB12" si="40">SUM(AU13:AU19)</f>
        <v>0</v>
      </c>
      <c r="AV12" s="55">
        <f t="shared" si="40"/>
        <v>0</v>
      </c>
      <c r="AW12" s="55">
        <f t="shared" si="40"/>
        <v>0</v>
      </c>
      <c r="AX12" s="55">
        <f t="shared" si="40"/>
        <v>0</v>
      </c>
      <c r="AY12" s="55">
        <f t="shared" si="40"/>
        <v>0</v>
      </c>
      <c r="AZ12" s="55">
        <f t="shared" si="40"/>
        <v>0</v>
      </c>
      <c r="BA12" s="55">
        <f t="shared" si="40"/>
        <v>0</v>
      </c>
      <c r="BB12" s="55">
        <f t="shared" si="40"/>
        <v>0</v>
      </c>
      <c r="BC12" s="55">
        <f t="shared" si="37"/>
        <v>181376812.18991649</v>
      </c>
      <c r="BD12" s="55">
        <f t="shared" si="37"/>
        <v>106025737.78306952</v>
      </c>
      <c r="BE12" s="55">
        <f t="shared" si="37"/>
        <v>60401751.705826916</v>
      </c>
      <c r="BF12" s="55">
        <f t="shared" si="37"/>
        <v>60365473.622555368</v>
      </c>
      <c r="BG12" s="55">
        <f t="shared" ref="BG12:BN12" si="41">SUM(BG13:BG19)</f>
        <v>14539554.5139808</v>
      </c>
      <c r="BH12" s="55">
        <f t="shared" si="41"/>
        <v>8499250.6802238058</v>
      </c>
      <c r="BI12" s="55">
        <f t="shared" si="41"/>
        <v>4841934.0436264826</v>
      </c>
      <c r="BJ12" s="55">
        <f t="shared" si="41"/>
        <v>4839025.9146158276</v>
      </c>
      <c r="BK12" s="55">
        <f t="shared" si="41"/>
        <v>3467061.5219786931</v>
      </c>
      <c r="BL12" s="55">
        <f t="shared" si="41"/>
        <v>2026707.5563230079</v>
      </c>
      <c r="BM12" s="55">
        <f t="shared" si="41"/>
        <v>1154594.0557170389</v>
      </c>
      <c r="BN12" s="55">
        <f t="shared" si="41"/>
        <v>1153900.5914032531</v>
      </c>
      <c r="BO12" s="55">
        <f t="shared" si="37"/>
        <v>0</v>
      </c>
      <c r="BP12" s="55">
        <f t="shared" si="37"/>
        <v>0</v>
      </c>
      <c r="BQ12" s="55">
        <f t="shared" si="37"/>
        <v>0</v>
      </c>
      <c r="BR12" s="55">
        <f t="shared" si="37"/>
        <v>0</v>
      </c>
      <c r="BS12" s="55">
        <f t="shared" si="37"/>
        <v>0</v>
      </c>
      <c r="BT12" s="55">
        <f t="shared" si="37"/>
        <v>0</v>
      </c>
      <c r="BU12" s="55">
        <f t="shared" si="37"/>
        <v>0</v>
      </c>
      <c r="BV12" s="55">
        <f t="shared" si="37"/>
        <v>0</v>
      </c>
      <c r="BW12" s="55">
        <f t="shared" si="37"/>
        <v>0</v>
      </c>
      <c r="BX12" s="55">
        <f t="shared" si="37"/>
        <v>0</v>
      </c>
      <c r="BY12" s="55">
        <f t="shared" si="37"/>
        <v>0</v>
      </c>
      <c r="BZ12" s="55">
        <f t="shared" si="37"/>
        <v>0</v>
      </c>
      <c r="CA12" s="55">
        <f t="shared" ref="CA12:CH12" si="42">SUM(CA13:CA19)</f>
        <v>0</v>
      </c>
      <c r="CB12" s="55">
        <f t="shared" si="42"/>
        <v>0</v>
      </c>
      <c r="CC12" s="55">
        <f t="shared" si="42"/>
        <v>0</v>
      </c>
      <c r="CD12" s="55">
        <f t="shared" si="42"/>
        <v>0</v>
      </c>
      <c r="CE12" s="55">
        <f t="shared" si="42"/>
        <v>0</v>
      </c>
      <c r="CF12" s="55">
        <f t="shared" si="42"/>
        <v>0</v>
      </c>
      <c r="CG12" s="55">
        <f t="shared" si="42"/>
        <v>0</v>
      </c>
      <c r="CH12" s="55">
        <f t="shared" si="42"/>
        <v>0</v>
      </c>
      <c r="CI12" s="55">
        <f t="shared" si="37"/>
        <v>0</v>
      </c>
      <c r="CJ12" s="55">
        <f t="shared" si="37"/>
        <v>0</v>
      </c>
      <c r="CK12" s="55">
        <f t="shared" si="37"/>
        <v>0</v>
      </c>
      <c r="CL12" s="55">
        <f t="shared" si="37"/>
        <v>0</v>
      </c>
      <c r="CM12" s="55">
        <f t="shared" ref="CM12:CP12" si="43">SUM(CM13:CM19)</f>
        <v>0</v>
      </c>
      <c r="CN12" s="55">
        <f t="shared" si="43"/>
        <v>0</v>
      </c>
      <c r="CO12" s="55">
        <f t="shared" si="43"/>
        <v>0</v>
      </c>
      <c r="CP12" s="55">
        <f t="shared" si="43"/>
        <v>0</v>
      </c>
      <c r="CQ12" s="55">
        <f t="shared" si="37"/>
        <v>0</v>
      </c>
      <c r="CR12" s="55">
        <f t="shared" si="37"/>
        <v>0</v>
      </c>
      <c r="CS12" s="55">
        <f t="shared" si="37"/>
        <v>0</v>
      </c>
      <c r="CT12" s="55">
        <f t="shared" si="37"/>
        <v>0</v>
      </c>
      <c r="CU12" s="55">
        <f t="shared" si="37"/>
        <v>0</v>
      </c>
      <c r="CV12" s="55">
        <f t="shared" si="37"/>
        <v>0</v>
      </c>
      <c r="CW12" s="55">
        <f t="shared" si="37"/>
        <v>0</v>
      </c>
      <c r="CX12" s="55">
        <f t="shared" si="37"/>
        <v>0</v>
      </c>
      <c r="CY12" s="55">
        <f t="shared" ref="CY12:DB12" si="44">SUM(CY13:CY19)</f>
        <v>0</v>
      </c>
      <c r="CZ12" s="55">
        <f t="shared" si="44"/>
        <v>0</v>
      </c>
      <c r="DA12" s="55">
        <f t="shared" si="44"/>
        <v>0</v>
      </c>
      <c r="DB12" s="55">
        <f t="shared" si="44"/>
        <v>0</v>
      </c>
      <c r="DC12" s="55">
        <f t="shared" si="37"/>
        <v>0</v>
      </c>
      <c r="DD12" s="55">
        <f t="shared" si="37"/>
        <v>0</v>
      </c>
      <c r="DE12" s="55">
        <f t="shared" si="37"/>
        <v>0</v>
      </c>
      <c r="DF12" s="55">
        <f t="shared" si="37"/>
        <v>0</v>
      </c>
      <c r="DG12" s="55">
        <f>SUM(DG13:DG19)</f>
        <v>0</v>
      </c>
      <c r="DH12" s="55">
        <f>SUM(DH13:DH19)</f>
        <v>0</v>
      </c>
      <c r="DI12" s="55">
        <f>SUM(DI13:DI19)</f>
        <v>0</v>
      </c>
      <c r="DJ12" s="55">
        <f>SUM(DJ13:DJ19)</f>
        <v>0</v>
      </c>
      <c r="DK12" s="55">
        <f t="shared" si="37"/>
        <v>0</v>
      </c>
      <c r="DL12" s="55">
        <f t="shared" si="37"/>
        <v>0</v>
      </c>
      <c r="DM12" s="55">
        <f t="shared" si="37"/>
        <v>0</v>
      </c>
      <c r="DN12" s="55">
        <f t="shared" si="37"/>
        <v>0</v>
      </c>
      <c r="DO12" s="55">
        <f t="shared" si="37"/>
        <v>0</v>
      </c>
      <c r="DP12" s="55">
        <f t="shared" si="37"/>
        <v>0</v>
      </c>
      <c r="DQ12" s="55">
        <f t="shared" si="37"/>
        <v>0</v>
      </c>
      <c r="DR12" s="55">
        <f t="shared" si="37"/>
        <v>0</v>
      </c>
      <c r="DS12" s="55">
        <f t="shared" ref="DS12:DV12" si="45">SUM(DS13:DS19)</f>
        <v>0</v>
      </c>
      <c r="DT12" s="55">
        <f t="shared" si="45"/>
        <v>0</v>
      </c>
      <c r="DU12" s="55">
        <f t="shared" si="45"/>
        <v>0</v>
      </c>
      <c r="DV12" s="55">
        <f t="shared" si="45"/>
        <v>0</v>
      </c>
      <c r="DW12" s="55">
        <f t="shared" si="37"/>
        <v>0</v>
      </c>
      <c r="DX12" s="55">
        <f t="shared" si="37"/>
        <v>0</v>
      </c>
      <c r="DY12" s="55">
        <f t="shared" si="37"/>
        <v>0</v>
      </c>
      <c r="DZ12" s="55">
        <f t="shared" si="37"/>
        <v>0</v>
      </c>
      <c r="EA12" s="55">
        <f t="shared" si="37"/>
        <v>0</v>
      </c>
      <c r="EB12" s="55">
        <f t="shared" si="37"/>
        <v>0</v>
      </c>
      <c r="EC12" s="55">
        <f t="shared" si="37"/>
        <v>0</v>
      </c>
      <c r="ED12" s="55">
        <f t="shared" si="37"/>
        <v>0</v>
      </c>
      <c r="EE12" s="55">
        <f t="shared" si="37"/>
        <v>0</v>
      </c>
      <c r="EF12" s="55">
        <f t="shared" si="37"/>
        <v>0</v>
      </c>
      <c r="EG12" s="55">
        <f t="shared" si="37"/>
        <v>0</v>
      </c>
      <c r="EH12" s="55">
        <f t="shared" si="37"/>
        <v>0</v>
      </c>
      <c r="EI12" s="55">
        <f t="shared" si="37"/>
        <v>0</v>
      </c>
      <c r="EJ12" s="55">
        <f t="shared" si="37"/>
        <v>0</v>
      </c>
      <c r="EK12" s="55">
        <f t="shared" si="37"/>
        <v>0</v>
      </c>
      <c r="EL12" s="55">
        <f t="shared" si="37"/>
        <v>0</v>
      </c>
      <c r="EM12" s="55">
        <f t="shared" ref="EM12:FR12" si="46">SUM(EM13:EM19)</f>
        <v>0</v>
      </c>
      <c r="EN12" s="55">
        <f t="shared" si="46"/>
        <v>0</v>
      </c>
      <c r="EO12" s="55">
        <f t="shared" si="46"/>
        <v>0</v>
      </c>
      <c r="EP12" s="55">
        <f t="shared" si="46"/>
        <v>0</v>
      </c>
      <c r="EQ12" s="55">
        <f t="shared" si="46"/>
        <v>0</v>
      </c>
      <c r="ER12" s="55">
        <f t="shared" si="46"/>
        <v>0</v>
      </c>
      <c r="ES12" s="55">
        <f t="shared" si="46"/>
        <v>0</v>
      </c>
      <c r="ET12" s="55">
        <f t="shared" si="46"/>
        <v>0</v>
      </c>
      <c r="EU12" s="55">
        <f t="shared" si="46"/>
        <v>0</v>
      </c>
      <c r="EV12" s="55">
        <f t="shared" si="46"/>
        <v>0</v>
      </c>
      <c r="EW12" s="55">
        <f t="shared" si="46"/>
        <v>0</v>
      </c>
      <c r="EX12" s="55">
        <f t="shared" si="46"/>
        <v>0</v>
      </c>
      <c r="EY12" s="55">
        <f t="shared" ref="EY12:FB12" si="47">SUM(EY13:EY19)</f>
        <v>0</v>
      </c>
      <c r="EZ12" s="55">
        <f t="shared" si="47"/>
        <v>0</v>
      </c>
      <c r="FA12" s="55">
        <f t="shared" si="47"/>
        <v>0</v>
      </c>
      <c r="FB12" s="55">
        <f t="shared" si="47"/>
        <v>0</v>
      </c>
      <c r="FC12" s="55">
        <f t="shared" si="46"/>
        <v>0</v>
      </c>
      <c r="FD12" s="55">
        <f t="shared" si="46"/>
        <v>0</v>
      </c>
      <c r="FE12" s="55">
        <f t="shared" si="46"/>
        <v>0</v>
      </c>
      <c r="FF12" s="55">
        <f t="shared" si="46"/>
        <v>0</v>
      </c>
      <c r="FG12" s="55">
        <f t="shared" si="46"/>
        <v>0</v>
      </c>
      <c r="FH12" s="55">
        <f t="shared" si="46"/>
        <v>0</v>
      </c>
      <c r="FI12" s="55">
        <f t="shared" si="46"/>
        <v>0</v>
      </c>
      <c r="FJ12" s="55">
        <f t="shared" si="46"/>
        <v>0</v>
      </c>
      <c r="FK12" s="55">
        <f t="shared" si="46"/>
        <v>0</v>
      </c>
      <c r="FL12" s="55">
        <f t="shared" si="46"/>
        <v>0</v>
      </c>
      <c r="FM12" s="55">
        <f t="shared" si="46"/>
        <v>0</v>
      </c>
      <c r="FN12" s="55">
        <f t="shared" si="46"/>
        <v>0</v>
      </c>
      <c r="FO12" s="55">
        <f t="shared" si="46"/>
        <v>1016891.298816348</v>
      </c>
      <c r="FP12" s="55">
        <f t="shared" si="46"/>
        <v>360422.98038365215</v>
      </c>
      <c r="FQ12" s="55">
        <f t="shared" si="46"/>
        <v>205329.1948295577</v>
      </c>
      <c r="FR12" s="55">
        <f t="shared" si="46"/>
        <v>205205.87142555471</v>
      </c>
      <c r="FS12" s="55">
        <f t="shared" ref="FS12:GD12" si="48">SUM(FS13:FS19)</f>
        <v>0</v>
      </c>
      <c r="FT12" s="55">
        <f t="shared" si="48"/>
        <v>0</v>
      </c>
      <c r="FU12" s="55">
        <f t="shared" si="48"/>
        <v>0</v>
      </c>
      <c r="FV12" s="55">
        <f t="shared" si="48"/>
        <v>0</v>
      </c>
      <c r="FW12" s="55">
        <f t="shared" si="48"/>
        <v>0</v>
      </c>
      <c r="FX12" s="55">
        <f t="shared" si="48"/>
        <v>0</v>
      </c>
      <c r="FY12" s="55">
        <f t="shared" si="48"/>
        <v>0</v>
      </c>
      <c r="FZ12" s="55">
        <f t="shared" si="48"/>
        <v>0</v>
      </c>
      <c r="GA12" s="55">
        <f t="shared" si="48"/>
        <v>684504782</v>
      </c>
      <c r="GB12" s="55">
        <f t="shared" si="48"/>
        <v>405305064</v>
      </c>
      <c r="GC12" s="55">
        <f t="shared" si="48"/>
        <v>249503706</v>
      </c>
      <c r="GD12" s="55">
        <f t="shared" si="48"/>
        <v>249355326</v>
      </c>
      <c r="GE12" s="37"/>
      <c r="GF12" s="308"/>
    </row>
    <row r="13" spans="1:191" s="38" customFormat="1" ht="27.5" thickTop="1" thickBot="1">
      <c r="A13" s="56" t="s">
        <v>705</v>
      </c>
      <c r="B13" s="34">
        <f t="shared" ref="B13:B19" si="49">+C13+G13+K13+O13+S13+W13+AA13+AE13+AI13+AM13+AQ13+AU13+AY13+BC13+BG13+BK13+BO13+BS13+BW13+CA13+CE13+CI13+CM13+CQ13+CU13+CY13+DC13+DG13+DK13+DO13+DS13+DW13+EA13+EE13+EI13+EM13+EQ13+EU13+EY13+FC13+FG13+FK13+FO13+FS13+FW13</f>
        <v>82593074</v>
      </c>
      <c r="C13" s="33">
        <v>6219468.1434298716</v>
      </c>
      <c r="D13" s="33">
        <v>6219467.9841408553</v>
      </c>
      <c r="E13" s="33">
        <v>3756011.1045170226</v>
      </c>
      <c r="F13" s="382">
        <v>3751530.7823632872</v>
      </c>
      <c r="G13" s="33">
        <v>6143917.6795753688</v>
      </c>
      <c r="H13" s="33">
        <v>6143917.5222213026</v>
      </c>
      <c r="I13" s="33">
        <v>3710385.2769309948</v>
      </c>
      <c r="J13" s="33">
        <v>3705959.3791121268</v>
      </c>
      <c r="K13" s="33">
        <v>26681793.17699476</v>
      </c>
      <c r="L13" s="33">
        <v>26681792.493637841</v>
      </c>
      <c r="M13" s="33">
        <v>16113453.618551983</v>
      </c>
      <c r="N13" s="33">
        <v>16094232.838524586</v>
      </c>
      <c r="O13" s="33">
        <v>0</v>
      </c>
      <c r="P13" s="33">
        <v>0</v>
      </c>
      <c r="Q13" s="33">
        <v>0</v>
      </c>
      <c r="R13" s="33">
        <v>0</v>
      </c>
      <c r="S13" s="33">
        <v>0</v>
      </c>
      <c r="T13" s="33">
        <v>0</v>
      </c>
      <c r="U13" s="33">
        <v>0</v>
      </c>
      <c r="V13" s="33">
        <v>0</v>
      </c>
      <c r="W13" s="33">
        <v>0</v>
      </c>
      <c r="X13" s="33">
        <v>0</v>
      </c>
      <c r="Y13" s="33">
        <v>0</v>
      </c>
      <c r="Z13" s="33">
        <v>0</v>
      </c>
      <c r="AA13" s="33">
        <v>0</v>
      </c>
      <c r="AB13" s="33">
        <v>0</v>
      </c>
      <c r="AC13" s="33">
        <v>0</v>
      </c>
      <c r="AD13" s="33">
        <v>0</v>
      </c>
      <c r="AE13" s="33">
        <v>0</v>
      </c>
      <c r="AF13" s="33">
        <v>0</v>
      </c>
      <c r="AG13" s="33">
        <v>0</v>
      </c>
      <c r="AH13" s="33">
        <v>0</v>
      </c>
      <c r="AI13" s="33">
        <v>0</v>
      </c>
      <c r="AJ13" s="33">
        <v>0</v>
      </c>
      <c r="AK13" s="33">
        <v>0</v>
      </c>
      <c r="AL13" s="33">
        <v>0</v>
      </c>
      <c r="AM13" s="33">
        <v>0</v>
      </c>
      <c r="AN13" s="33">
        <v>0</v>
      </c>
      <c r="AO13" s="33">
        <v>0</v>
      </c>
      <c r="AP13" s="33">
        <v>0</v>
      </c>
      <c r="AQ13" s="33">
        <v>0</v>
      </c>
      <c r="AR13" s="33">
        <v>0</v>
      </c>
      <c r="AS13" s="33">
        <v>0</v>
      </c>
      <c r="AT13" s="33">
        <v>0</v>
      </c>
      <c r="AU13" s="33">
        <v>0</v>
      </c>
      <c r="AV13" s="33">
        <v>0</v>
      </c>
      <c r="AW13" s="33">
        <v>0</v>
      </c>
      <c r="AX13" s="33">
        <v>0</v>
      </c>
      <c r="AY13" s="33">
        <v>0</v>
      </c>
      <c r="AZ13" s="33">
        <v>0</v>
      </c>
      <c r="BA13" s="33">
        <v>0</v>
      </c>
      <c r="BB13" s="33">
        <v>0</v>
      </c>
      <c r="BC13" s="33">
        <v>39492892.060870476</v>
      </c>
      <c r="BD13" s="33">
        <v>21012811.230962545</v>
      </c>
      <c r="BE13" s="33">
        <v>12362964.617637107</v>
      </c>
      <c r="BF13" s="33">
        <v>12356158.452725651</v>
      </c>
      <c r="BG13" s="33">
        <v>3165834.9824372348</v>
      </c>
      <c r="BH13" s="33">
        <v>1684432.0434117373</v>
      </c>
      <c r="BI13" s="33">
        <v>991041.77563963004</v>
      </c>
      <c r="BJ13" s="33">
        <v>990496.1788537649</v>
      </c>
      <c r="BK13" s="33">
        <v>754916.15936292231</v>
      </c>
      <c r="BL13" s="33">
        <v>401664.95599883603</v>
      </c>
      <c r="BM13" s="33">
        <v>236321.05121856683</v>
      </c>
      <c r="BN13" s="33">
        <v>236190.94973430407</v>
      </c>
      <c r="BO13" s="33">
        <v>0</v>
      </c>
      <c r="BP13" s="33">
        <v>0</v>
      </c>
      <c r="BQ13" s="33">
        <v>0</v>
      </c>
      <c r="BR13" s="33">
        <v>0</v>
      </c>
      <c r="BS13" s="33">
        <v>0</v>
      </c>
      <c r="BT13" s="33">
        <v>0</v>
      </c>
      <c r="BU13" s="33">
        <v>0</v>
      </c>
      <c r="BV13" s="33">
        <v>0</v>
      </c>
      <c r="BW13" s="33">
        <v>0</v>
      </c>
      <c r="BX13" s="33">
        <v>0</v>
      </c>
      <c r="BY13" s="33">
        <v>0</v>
      </c>
      <c r="BZ13" s="33">
        <v>0</v>
      </c>
      <c r="CA13" s="33">
        <v>0</v>
      </c>
      <c r="CB13" s="33">
        <v>0</v>
      </c>
      <c r="CC13" s="33">
        <v>0</v>
      </c>
      <c r="CD13" s="33">
        <v>0</v>
      </c>
      <c r="CE13" s="33">
        <v>0</v>
      </c>
      <c r="CF13" s="33">
        <v>0</v>
      </c>
      <c r="CG13" s="33">
        <v>0</v>
      </c>
      <c r="CH13" s="33">
        <v>0</v>
      </c>
      <c r="CI13" s="33">
        <v>0</v>
      </c>
      <c r="CJ13" s="33">
        <v>0</v>
      </c>
      <c r="CK13" s="33">
        <v>0</v>
      </c>
      <c r="CL13" s="33">
        <v>0</v>
      </c>
      <c r="CM13" s="33">
        <v>0</v>
      </c>
      <c r="CN13" s="33">
        <v>0</v>
      </c>
      <c r="CO13" s="33">
        <v>0</v>
      </c>
      <c r="CP13" s="33">
        <v>0</v>
      </c>
      <c r="CQ13" s="33">
        <v>0</v>
      </c>
      <c r="CR13" s="33">
        <v>0</v>
      </c>
      <c r="CS13" s="33">
        <v>0</v>
      </c>
      <c r="CT13" s="33">
        <v>0</v>
      </c>
      <c r="CU13" s="33">
        <v>0</v>
      </c>
      <c r="CV13" s="33">
        <v>0</v>
      </c>
      <c r="CW13" s="33">
        <v>0</v>
      </c>
      <c r="CX13" s="33">
        <v>0</v>
      </c>
      <c r="CY13" s="33">
        <v>0</v>
      </c>
      <c r="CZ13" s="33">
        <v>0</v>
      </c>
      <c r="DA13" s="33">
        <v>0</v>
      </c>
      <c r="DB13" s="33">
        <v>0</v>
      </c>
      <c r="DC13" s="33">
        <v>0</v>
      </c>
      <c r="DD13" s="33">
        <v>0</v>
      </c>
      <c r="DE13" s="33">
        <v>0</v>
      </c>
      <c r="DF13" s="33">
        <v>0</v>
      </c>
      <c r="DG13" s="33">
        <v>0</v>
      </c>
      <c r="DH13" s="33">
        <v>0</v>
      </c>
      <c r="DI13" s="33">
        <v>0</v>
      </c>
      <c r="DJ13" s="33">
        <v>0</v>
      </c>
      <c r="DK13" s="33">
        <v>0</v>
      </c>
      <c r="DL13" s="33">
        <v>0</v>
      </c>
      <c r="DM13" s="33">
        <v>0</v>
      </c>
      <c r="DN13" s="33">
        <v>0</v>
      </c>
      <c r="DO13" s="33">
        <v>0</v>
      </c>
      <c r="DP13" s="33">
        <v>0</v>
      </c>
      <c r="DQ13" s="33">
        <v>0</v>
      </c>
      <c r="DR13" s="33">
        <v>0</v>
      </c>
      <c r="DS13" s="33">
        <v>0</v>
      </c>
      <c r="DT13" s="33">
        <v>0</v>
      </c>
      <c r="DU13" s="33">
        <v>0</v>
      </c>
      <c r="DV13" s="33">
        <v>0</v>
      </c>
      <c r="DW13" s="198">
        <v>0</v>
      </c>
      <c r="DX13" s="198">
        <v>0</v>
      </c>
      <c r="DY13" s="198">
        <v>0</v>
      </c>
      <c r="DZ13" s="198">
        <v>0</v>
      </c>
      <c r="EA13" s="34">
        <v>0</v>
      </c>
      <c r="EB13" s="34">
        <v>0</v>
      </c>
      <c r="EC13" s="34">
        <v>0</v>
      </c>
      <c r="ED13" s="34">
        <v>0</v>
      </c>
      <c r="EE13" s="34">
        <v>0</v>
      </c>
      <c r="EF13" s="34">
        <v>0</v>
      </c>
      <c r="EG13" s="34">
        <v>0</v>
      </c>
      <c r="EH13" s="34">
        <v>0</v>
      </c>
      <c r="EI13" s="34">
        <v>0</v>
      </c>
      <c r="EJ13" s="34">
        <v>0</v>
      </c>
      <c r="EK13" s="34">
        <v>0</v>
      </c>
      <c r="EL13" s="34">
        <v>0</v>
      </c>
      <c r="EM13" s="34">
        <v>0</v>
      </c>
      <c r="EN13" s="34">
        <v>0</v>
      </c>
      <c r="EO13" s="34">
        <v>0</v>
      </c>
      <c r="EP13" s="34">
        <v>0</v>
      </c>
      <c r="EQ13" s="34">
        <v>0</v>
      </c>
      <c r="ER13" s="34">
        <v>0</v>
      </c>
      <c r="ES13" s="34">
        <v>0</v>
      </c>
      <c r="ET13" s="34">
        <v>0</v>
      </c>
      <c r="EU13" s="34">
        <v>0</v>
      </c>
      <c r="EV13" s="34">
        <v>0</v>
      </c>
      <c r="EW13" s="34">
        <v>0</v>
      </c>
      <c r="EX13" s="34">
        <v>0</v>
      </c>
      <c r="EY13" s="33">
        <v>0</v>
      </c>
      <c r="EZ13" s="33">
        <v>0</v>
      </c>
      <c r="FA13" s="33">
        <v>0</v>
      </c>
      <c r="FB13" s="33">
        <v>0</v>
      </c>
      <c r="FC13" s="33">
        <v>0</v>
      </c>
      <c r="FD13" s="33">
        <v>0</v>
      </c>
      <c r="FE13" s="33">
        <v>0</v>
      </c>
      <c r="FF13" s="33">
        <v>0</v>
      </c>
      <c r="FG13" s="33">
        <v>0</v>
      </c>
      <c r="FH13" s="33">
        <v>0</v>
      </c>
      <c r="FI13" s="33">
        <v>0</v>
      </c>
      <c r="FJ13" s="33">
        <v>0</v>
      </c>
      <c r="FK13" s="33">
        <v>0</v>
      </c>
      <c r="FL13" s="33">
        <v>0</v>
      </c>
      <c r="FM13" s="33">
        <v>0</v>
      </c>
      <c r="FN13" s="33">
        <v>0</v>
      </c>
      <c r="FO13" s="34">
        <v>134251.79732936277</v>
      </c>
      <c r="FP13" s="34">
        <v>71430.769626881622</v>
      </c>
      <c r="FQ13" s="34">
        <v>42026.555504694959</v>
      </c>
      <c r="FR13" s="34">
        <v>42003.418686280274</v>
      </c>
      <c r="FS13" s="34">
        <v>0</v>
      </c>
      <c r="FT13" s="34">
        <v>0</v>
      </c>
      <c r="FU13" s="34">
        <v>0</v>
      </c>
      <c r="FV13" s="34">
        <v>0</v>
      </c>
      <c r="FW13" s="34">
        <v>0</v>
      </c>
      <c r="FX13" s="34">
        <v>0</v>
      </c>
      <c r="FY13" s="34">
        <v>0</v>
      </c>
      <c r="FZ13" s="34">
        <v>0</v>
      </c>
      <c r="GA13" s="36">
        <f t="shared" si="33"/>
        <v>82593074</v>
      </c>
      <c r="GB13" s="36">
        <f t="shared" si="34"/>
        <v>62215517</v>
      </c>
      <c r="GC13" s="36">
        <f t="shared" si="35"/>
        <v>37212204</v>
      </c>
      <c r="GD13" s="36">
        <f t="shared" si="36"/>
        <v>37176571.999999993</v>
      </c>
      <c r="GE13" s="37"/>
      <c r="GF13" s="308"/>
    </row>
    <row r="14" spans="1:191" s="38" customFormat="1" ht="19.5" customHeight="1" thickTop="1" thickBot="1">
      <c r="A14" s="56" t="s">
        <v>706</v>
      </c>
      <c r="B14" s="34">
        <f t="shared" si="49"/>
        <v>256352787</v>
      </c>
      <c r="C14" s="33">
        <v>24905280.956839859</v>
      </c>
      <c r="D14" s="33">
        <v>9717166.6222197972</v>
      </c>
      <c r="E14" s="33">
        <v>8123940.5214350317</v>
      </c>
      <c r="F14" s="382">
        <v>8121417.5214350298</v>
      </c>
      <c r="G14" s="33">
        <v>24602746.160403341</v>
      </c>
      <c r="H14" s="33">
        <v>9599128.1615781542</v>
      </c>
      <c r="I14" s="33">
        <v>8025255.6402576631</v>
      </c>
      <c r="J14" s="33">
        <v>8025255.6402576631</v>
      </c>
      <c r="K14" s="33">
        <v>106844755.8827568</v>
      </c>
      <c r="L14" s="33">
        <v>41687074.21620205</v>
      </c>
      <c r="M14" s="33">
        <v>34852063.838307306</v>
      </c>
      <c r="N14" s="33">
        <v>34852063.838307306</v>
      </c>
      <c r="O14" s="33">
        <v>87573249.416018009</v>
      </c>
      <c r="P14" s="33">
        <v>0</v>
      </c>
      <c r="Q14" s="33">
        <v>0</v>
      </c>
      <c r="R14" s="33">
        <v>0</v>
      </c>
      <c r="S14" s="33">
        <v>2658137.8834481551</v>
      </c>
      <c r="T14" s="33">
        <v>0</v>
      </c>
      <c r="U14" s="33">
        <v>0</v>
      </c>
      <c r="V14" s="33">
        <v>0</v>
      </c>
      <c r="W14" s="33">
        <v>2658137.8925337638</v>
      </c>
      <c r="X14" s="33">
        <v>0</v>
      </c>
      <c r="Y14" s="33">
        <v>0</v>
      </c>
      <c r="Z14" s="33">
        <v>0</v>
      </c>
      <c r="AA14" s="33">
        <v>3355077.137111058</v>
      </c>
      <c r="AB14" s="33">
        <v>0</v>
      </c>
      <c r="AC14" s="33">
        <v>0</v>
      </c>
      <c r="AD14" s="33">
        <v>0</v>
      </c>
      <c r="AE14" s="33">
        <v>3355077.1461966666</v>
      </c>
      <c r="AF14" s="33">
        <v>0</v>
      </c>
      <c r="AG14" s="33">
        <v>0</v>
      </c>
      <c r="AH14" s="33">
        <v>0</v>
      </c>
      <c r="AI14" s="33">
        <v>0</v>
      </c>
      <c r="AJ14" s="33">
        <v>0</v>
      </c>
      <c r="AK14" s="33">
        <v>0</v>
      </c>
      <c r="AL14" s="33">
        <v>0</v>
      </c>
      <c r="AM14" s="33">
        <v>0</v>
      </c>
      <c r="AN14" s="33">
        <v>0</v>
      </c>
      <c r="AO14" s="33">
        <v>0</v>
      </c>
      <c r="AP14" s="33">
        <v>0</v>
      </c>
      <c r="AQ14" s="33">
        <v>0</v>
      </c>
      <c r="AR14" s="33">
        <v>0</v>
      </c>
      <c r="AS14" s="33">
        <v>0</v>
      </c>
      <c r="AT14" s="33">
        <v>0</v>
      </c>
      <c r="AU14" s="33">
        <v>0</v>
      </c>
      <c r="AV14" s="33">
        <v>0</v>
      </c>
      <c r="AW14" s="33">
        <v>0</v>
      </c>
      <c r="AX14" s="33">
        <v>0</v>
      </c>
      <c r="AY14" s="33">
        <v>0</v>
      </c>
      <c r="AZ14" s="33">
        <v>0</v>
      </c>
      <c r="BA14" s="33">
        <v>0</v>
      </c>
      <c r="BB14" s="33">
        <v>0</v>
      </c>
      <c r="BC14" s="33">
        <v>3.6275362619360112</v>
      </c>
      <c r="BD14" s="33">
        <v>0</v>
      </c>
      <c r="BE14" s="33">
        <v>0</v>
      </c>
      <c r="BF14" s="33">
        <v>0</v>
      </c>
      <c r="BG14" s="33">
        <v>0.29079109173357148</v>
      </c>
      <c r="BH14" s="33">
        <v>0</v>
      </c>
      <c r="BI14" s="33">
        <v>0</v>
      </c>
      <c r="BJ14" s="33">
        <v>0</v>
      </c>
      <c r="BK14" s="33">
        <v>6.9341230786280003E-2</v>
      </c>
      <c r="BL14" s="33">
        <v>0</v>
      </c>
      <c r="BM14" s="33">
        <v>0</v>
      </c>
      <c r="BN14" s="33">
        <v>0</v>
      </c>
      <c r="BO14" s="33">
        <v>0</v>
      </c>
      <c r="BP14" s="33">
        <v>0</v>
      </c>
      <c r="BQ14" s="33">
        <v>0</v>
      </c>
      <c r="BR14" s="33">
        <v>0</v>
      </c>
      <c r="BS14" s="33">
        <v>0</v>
      </c>
      <c r="BT14" s="33">
        <v>0</v>
      </c>
      <c r="BU14" s="33">
        <v>0</v>
      </c>
      <c r="BV14" s="33">
        <v>0</v>
      </c>
      <c r="BW14" s="33">
        <v>0</v>
      </c>
      <c r="BX14" s="33">
        <v>0</v>
      </c>
      <c r="BY14" s="33">
        <v>0</v>
      </c>
      <c r="BZ14" s="33">
        <v>0</v>
      </c>
      <c r="CA14" s="33">
        <v>0</v>
      </c>
      <c r="CB14" s="33">
        <v>0</v>
      </c>
      <c r="CC14" s="33">
        <v>0</v>
      </c>
      <c r="CD14" s="33">
        <v>0</v>
      </c>
      <c r="CE14" s="33">
        <v>0</v>
      </c>
      <c r="CF14" s="33">
        <v>0</v>
      </c>
      <c r="CG14" s="33">
        <v>0</v>
      </c>
      <c r="CH14" s="33">
        <v>0</v>
      </c>
      <c r="CI14" s="33">
        <v>0</v>
      </c>
      <c r="CJ14" s="33">
        <v>0</v>
      </c>
      <c r="CK14" s="33">
        <v>0</v>
      </c>
      <c r="CL14" s="33">
        <v>0</v>
      </c>
      <c r="CM14" s="33">
        <v>0</v>
      </c>
      <c r="CN14" s="33">
        <v>0</v>
      </c>
      <c r="CO14" s="33">
        <v>0</v>
      </c>
      <c r="CP14" s="33">
        <v>0</v>
      </c>
      <c r="CQ14" s="33">
        <v>0</v>
      </c>
      <c r="CR14" s="33">
        <v>0</v>
      </c>
      <c r="CS14" s="33">
        <v>0</v>
      </c>
      <c r="CT14" s="33">
        <v>0</v>
      </c>
      <c r="CU14" s="33">
        <v>0</v>
      </c>
      <c r="CV14" s="33">
        <v>0</v>
      </c>
      <c r="CW14" s="33">
        <v>0</v>
      </c>
      <c r="CX14" s="33">
        <v>0</v>
      </c>
      <c r="CY14" s="33">
        <v>0</v>
      </c>
      <c r="CZ14" s="33">
        <v>0</v>
      </c>
      <c r="DA14" s="33">
        <v>0</v>
      </c>
      <c r="DB14" s="33">
        <v>0</v>
      </c>
      <c r="DC14" s="33">
        <v>0</v>
      </c>
      <c r="DD14" s="33">
        <v>0</v>
      </c>
      <c r="DE14" s="33">
        <v>0</v>
      </c>
      <c r="DF14" s="33">
        <v>0</v>
      </c>
      <c r="DG14" s="33">
        <v>0</v>
      </c>
      <c r="DH14" s="33">
        <v>0</v>
      </c>
      <c r="DI14" s="33">
        <v>0</v>
      </c>
      <c r="DJ14" s="33">
        <v>0</v>
      </c>
      <c r="DK14" s="33">
        <v>0</v>
      </c>
      <c r="DL14" s="33">
        <v>0</v>
      </c>
      <c r="DM14" s="33">
        <v>0</v>
      </c>
      <c r="DN14" s="33">
        <v>0</v>
      </c>
      <c r="DO14" s="33">
        <v>0</v>
      </c>
      <c r="DP14" s="33">
        <v>0</v>
      </c>
      <c r="DQ14" s="33">
        <v>0</v>
      </c>
      <c r="DR14" s="33">
        <v>0</v>
      </c>
      <c r="DS14" s="33">
        <v>0</v>
      </c>
      <c r="DT14" s="33">
        <v>0</v>
      </c>
      <c r="DU14" s="33">
        <v>0</v>
      </c>
      <c r="DV14" s="33">
        <v>0</v>
      </c>
      <c r="DW14" s="198">
        <v>0</v>
      </c>
      <c r="DX14" s="198">
        <v>0</v>
      </c>
      <c r="DY14" s="198">
        <v>0</v>
      </c>
      <c r="DZ14" s="198">
        <v>0</v>
      </c>
      <c r="EA14" s="34">
        <v>0</v>
      </c>
      <c r="EB14" s="34">
        <v>0</v>
      </c>
      <c r="EC14" s="34">
        <v>0</v>
      </c>
      <c r="ED14" s="34">
        <v>0</v>
      </c>
      <c r="EE14" s="34">
        <v>0</v>
      </c>
      <c r="EF14" s="34">
        <v>0</v>
      </c>
      <c r="EG14" s="34">
        <v>0</v>
      </c>
      <c r="EH14" s="34">
        <v>0</v>
      </c>
      <c r="EI14" s="34">
        <v>0</v>
      </c>
      <c r="EJ14" s="34">
        <v>0</v>
      </c>
      <c r="EK14" s="34">
        <v>0</v>
      </c>
      <c r="EL14" s="34">
        <v>0</v>
      </c>
      <c r="EM14" s="34">
        <v>0</v>
      </c>
      <c r="EN14" s="34">
        <v>0</v>
      </c>
      <c r="EO14" s="34">
        <v>0</v>
      </c>
      <c r="EP14" s="34">
        <v>0</v>
      </c>
      <c r="EQ14" s="34">
        <v>0</v>
      </c>
      <c r="ER14" s="34">
        <v>0</v>
      </c>
      <c r="ES14" s="34">
        <v>0</v>
      </c>
      <c r="ET14" s="34">
        <v>0</v>
      </c>
      <c r="EU14" s="34">
        <v>0</v>
      </c>
      <c r="EV14" s="34">
        <v>0</v>
      </c>
      <c r="EW14" s="34">
        <v>0</v>
      </c>
      <c r="EX14" s="34">
        <v>0</v>
      </c>
      <c r="EY14" s="33">
        <v>0</v>
      </c>
      <c r="EZ14" s="33">
        <v>0</v>
      </c>
      <c r="FA14" s="33">
        <v>0</v>
      </c>
      <c r="FB14" s="33">
        <v>0</v>
      </c>
      <c r="FC14" s="33">
        <v>0</v>
      </c>
      <c r="FD14" s="33">
        <v>0</v>
      </c>
      <c r="FE14" s="33">
        <v>0</v>
      </c>
      <c r="FF14" s="33">
        <v>0</v>
      </c>
      <c r="FG14" s="33">
        <v>0</v>
      </c>
      <c r="FH14" s="33">
        <v>0</v>
      </c>
      <c r="FI14" s="33">
        <v>0</v>
      </c>
      <c r="FJ14" s="33">
        <v>0</v>
      </c>
      <c r="FK14" s="33">
        <v>0</v>
      </c>
      <c r="FL14" s="33">
        <v>0</v>
      </c>
      <c r="FM14" s="33">
        <v>0</v>
      </c>
      <c r="FN14" s="33">
        <v>0</v>
      </c>
      <c r="FO14" s="34">
        <v>400320.53702376154</v>
      </c>
      <c r="FP14" s="34">
        <v>0</v>
      </c>
      <c r="FQ14" s="34">
        <v>0</v>
      </c>
      <c r="FR14" s="34">
        <v>0</v>
      </c>
      <c r="FS14" s="34">
        <v>0</v>
      </c>
      <c r="FT14" s="34">
        <v>0</v>
      </c>
      <c r="FU14" s="34">
        <v>0</v>
      </c>
      <c r="FV14" s="34">
        <v>0</v>
      </c>
      <c r="FW14" s="34">
        <v>0</v>
      </c>
      <c r="FX14" s="34">
        <v>0</v>
      </c>
      <c r="FY14" s="34">
        <v>0</v>
      </c>
      <c r="FZ14" s="34">
        <v>0</v>
      </c>
      <c r="GA14" s="36">
        <f t="shared" si="33"/>
        <v>256352787</v>
      </c>
      <c r="GB14" s="36">
        <f t="shared" si="34"/>
        <v>61003369</v>
      </c>
      <c r="GC14" s="36">
        <f t="shared" si="35"/>
        <v>51001260</v>
      </c>
      <c r="GD14" s="36">
        <f t="shared" si="36"/>
        <v>50998737</v>
      </c>
      <c r="GE14" s="37"/>
      <c r="GF14" s="308"/>
      <c r="GI14" s="308"/>
    </row>
    <row r="15" spans="1:191" s="38" customFormat="1" ht="27.5" thickTop="1" thickBot="1">
      <c r="A15" s="56" t="s">
        <v>707</v>
      </c>
      <c r="B15" s="34">
        <f t="shared" si="49"/>
        <v>71130881.000000015</v>
      </c>
      <c r="C15" s="33">
        <v>4620206.2632498872</v>
      </c>
      <c r="D15" s="33">
        <v>4620206.2632498872</v>
      </c>
      <c r="E15" s="33">
        <v>2857932.6234513852</v>
      </c>
      <c r="F15" s="382">
        <v>2856737.1593861175</v>
      </c>
      <c r="G15" s="33">
        <v>4564082.6979799615</v>
      </c>
      <c r="H15" s="33">
        <v>4564082.6979799615</v>
      </c>
      <c r="I15" s="33">
        <v>2823216.1283448446</v>
      </c>
      <c r="J15" s="33">
        <v>2822035.1860783175</v>
      </c>
      <c r="K15" s="33">
        <v>19820889.03877015</v>
      </c>
      <c r="L15" s="33">
        <v>19820889.03877015</v>
      </c>
      <c r="M15" s="33">
        <v>12260657.248203771</v>
      </c>
      <c r="N15" s="33">
        <v>12255528.654535566</v>
      </c>
      <c r="O15" s="33">
        <v>0</v>
      </c>
      <c r="P15" s="33">
        <v>0</v>
      </c>
      <c r="Q15" s="33">
        <v>0</v>
      </c>
      <c r="R15" s="33">
        <v>0</v>
      </c>
      <c r="S15" s="33">
        <v>0</v>
      </c>
      <c r="T15" s="33">
        <v>0</v>
      </c>
      <c r="U15" s="33">
        <v>0</v>
      </c>
      <c r="V15" s="33">
        <v>0</v>
      </c>
      <c r="W15" s="33">
        <v>0</v>
      </c>
      <c r="X15" s="33">
        <v>0</v>
      </c>
      <c r="Y15" s="33">
        <v>0</v>
      </c>
      <c r="Z15" s="33">
        <v>0</v>
      </c>
      <c r="AA15" s="33">
        <v>0</v>
      </c>
      <c r="AB15" s="33">
        <v>0</v>
      </c>
      <c r="AC15" s="33">
        <v>0</v>
      </c>
      <c r="AD15" s="33">
        <v>0</v>
      </c>
      <c r="AE15" s="33">
        <v>0</v>
      </c>
      <c r="AF15" s="33">
        <v>0</v>
      </c>
      <c r="AG15" s="33">
        <v>0</v>
      </c>
      <c r="AH15" s="33">
        <v>0</v>
      </c>
      <c r="AI15" s="33">
        <v>0</v>
      </c>
      <c r="AJ15" s="33">
        <v>0</v>
      </c>
      <c r="AK15" s="33">
        <v>0</v>
      </c>
      <c r="AL15" s="33">
        <v>0</v>
      </c>
      <c r="AM15" s="33">
        <v>0</v>
      </c>
      <c r="AN15" s="33">
        <v>0</v>
      </c>
      <c r="AO15" s="33">
        <v>0</v>
      </c>
      <c r="AP15" s="33">
        <v>0</v>
      </c>
      <c r="AQ15" s="33">
        <v>0</v>
      </c>
      <c r="AR15" s="33">
        <v>0</v>
      </c>
      <c r="AS15" s="33">
        <v>0</v>
      </c>
      <c r="AT15" s="33">
        <v>0</v>
      </c>
      <c r="AU15" s="33">
        <v>0</v>
      </c>
      <c r="AV15" s="33">
        <v>0</v>
      </c>
      <c r="AW15" s="33">
        <v>0</v>
      </c>
      <c r="AX15" s="33">
        <v>0</v>
      </c>
      <c r="AY15" s="33">
        <v>0</v>
      </c>
      <c r="AZ15" s="33">
        <v>0</v>
      </c>
      <c r="BA15" s="33">
        <v>0</v>
      </c>
      <c r="BB15" s="33">
        <v>0</v>
      </c>
      <c r="BC15" s="33">
        <v>38203128.798011653</v>
      </c>
      <c r="BD15" s="33">
        <v>21740112.300031275</v>
      </c>
      <c r="BE15" s="33">
        <v>12766378.390906684</v>
      </c>
      <c r="BF15" s="33">
        <v>12759572.225995226</v>
      </c>
      <c r="BG15" s="33">
        <v>3062444.791353547</v>
      </c>
      <c r="BH15" s="33">
        <v>1742734.0579533137</v>
      </c>
      <c r="BI15" s="33">
        <v>1023380.2894624559</v>
      </c>
      <c r="BJ15" s="33">
        <v>1022834.6926765908</v>
      </c>
      <c r="BK15" s="33">
        <v>730262.02343932202</v>
      </c>
      <c r="BL15" s="33">
        <v>415567.49139471585</v>
      </c>
      <c r="BM15" s="33">
        <v>244032.40281777055</v>
      </c>
      <c r="BN15" s="33">
        <v>243902.30133350778</v>
      </c>
      <c r="BO15" s="33">
        <v>0</v>
      </c>
      <c r="BP15" s="33">
        <v>0</v>
      </c>
      <c r="BQ15" s="33">
        <v>0</v>
      </c>
      <c r="BR15" s="33">
        <v>0</v>
      </c>
      <c r="BS15" s="33">
        <v>0</v>
      </c>
      <c r="BT15" s="33">
        <v>0</v>
      </c>
      <c r="BU15" s="33">
        <v>0</v>
      </c>
      <c r="BV15" s="33">
        <v>0</v>
      </c>
      <c r="BW15" s="33">
        <v>0</v>
      </c>
      <c r="BX15" s="33">
        <v>0</v>
      </c>
      <c r="BY15" s="33">
        <v>0</v>
      </c>
      <c r="BZ15" s="33">
        <v>0</v>
      </c>
      <c r="CA15" s="33">
        <v>0</v>
      </c>
      <c r="CB15" s="33">
        <v>0</v>
      </c>
      <c r="CC15" s="33">
        <v>0</v>
      </c>
      <c r="CD15" s="33">
        <v>0</v>
      </c>
      <c r="CE15" s="33">
        <v>0</v>
      </c>
      <c r="CF15" s="33">
        <v>0</v>
      </c>
      <c r="CG15" s="33">
        <v>0</v>
      </c>
      <c r="CH15" s="33">
        <v>0</v>
      </c>
      <c r="CI15" s="33">
        <v>0</v>
      </c>
      <c r="CJ15" s="33">
        <v>0</v>
      </c>
      <c r="CK15" s="33">
        <v>0</v>
      </c>
      <c r="CL15" s="33">
        <v>0</v>
      </c>
      <c r="CM15" s="33">
        <v>0</v>
      </c>
      <c r="CN15" s="33">
        <v>0</v>
      </c>
      <c r="CO15" s="33">
        <v>0</v>
      </c>
      <c r="CP15" s="33">
        <v>0</v>
      </c>
      <c r="CQ15" s="33">
        <v>0</v>
      </c>
      <c r="CR15" s="33">
        <v>0</v>
      </c>
      <c r="CS15" s="33">
        <v>0</v>
      </c>
      <c r="CT15" s="33">
        <v>0</v>
      </c>
      <c r="CU15" s="33">
        <v>0</v>
      </c>
      <c r="CV15" s="33">
        <v>0</v>
      </c>
      <c r="CW15" s="33">
        <v>0</v>
      </c>
      <c r="CX15" s="33">
        <v>0</v>
      </c>
      <c r="CY15" s="33">
        <v>0</v>
      </c>
      <c r="CZ15" s="33">
        <v>0</v>
      </c>
      <c r="DA15" s="33">
        <v>0</v>
      </c>
      <c r="DB15" s="33">
        <v>0</v>
      </c>
      <c r="DC15" s="33">
        <v>0</v>
      </c>
      <c r="DD15" s="33">
        <v>0</v>
      </c>
      <c r="DE15" s="33">
        <v>0</v>
      </c>
      <c r="DF15" s="33">
        <v>0</v>
      </c>
      <c r="DG15" s="33">
        <v>0</v>
      </c>
      <c r="DH15" s="33">
        <v>0</v>
      </c>
      <c r="DI15" s="33">
        <v>0</v>
      </c>
      <c r="DJ15" s="33">
        <v>0</v>
      </c>
      <c r="DK15" s="33">
        <v>0</v>
      </c>
      <c r="DL15" s="33">
        <v>0</v>
      </c>
      <c r="DM15" s="33">
        <v>0</v>
      </c>
      <c r="DN15" s="33">
        <v>0</v>
      </c>
      <c r="DO15" s="33">
        <v>0</v>
      </c>
      <c r="DP15" s="33">
        <v>0</v>
      </c>
      <c r="DQ15" s="33">
        <v>0</v>
      </c>
      <c r="DR15" s="33">
        <v>0</v>
      </c>
      <c r="DS15" s="33">
        <v>0</v>
      </c>
      <c r="DT15" s="33">
        <v>0</v>
      </c>
      <c r="DU15" s="33">
        <v>0</v>
      </c>
      <c r="DV15" s="33">
        <v>0</v>
      </c>
      <c r="DW15" s="198">
        <v>0</v>
      </c>
      <c r="DX15" s="198">
        <v>0</v>
      </c>
      <c r="DY15" s="198">
        <v>0</v>
      </c>
      <c r="DZ15" s="198">
        <v>0</v>
      </c>
      <c r="EA15" s="34">
        <v>0</v>
      </c>
      <c r="EB15" s="34">
        <v>0</v>
      </c>
      <c r="EC15" s="34">
        <v>0</v>
      </c>
      <c r="ED15" s="34">
        <v>0</v>
      </c>
      <c r="EE15" s="34">
        <v>0</v>
      </c>
      <c r="EF15" s="34">
        <v>0</v>
      </c>
      <c r="EG15" s="34">
        <v>0</v>
      </c>
      <c r="EH15" s="34">
        <v>0</v>
      </c>
      <c r="EI15" s="34">
        <v>0</v>
      </c>
      <c r="EJ15" s="34">
        <v>0</v>
      </c>
      <c r="EK15" s="34">
        <v>0</v>
      </c>
      <c r="EL15" s="34">
        <v>0</v>
      </c>
      <c r="EM15" s="34">
        <v>0</v>
      </c>
      <c r="EN15" s="34">
        <v>0</v>
      </c>
      <c r="EO15" s="34">
        <v>0</v>
      </c>
      <c r="EP15" s="34">
        <v>0</v>
      </c>
      <c r="EQ15" s="34">
        <v>0</v>
      </c>
      <c r="ER15" s="34">
        <v>0</v>
      </c>
      <c r="ES15" s="34">
        <v>0</v>
      </c>
      <c r="ET15" s="34">
        <v>0</v>
      </c>
      <c r="EU15" s="34">
        <v>0</v>
      </c>
      <c r="EV15" s="34">
        <v>0</v>
      </c>
      <c r="EW15" s="34">
        <v>0</v>
      </c>
      <c r="EX15" s="34">
        <v>0</v>
      </c>
      <c r="EY15" s="33">
        <v>0</v>
      </c>
      <c r="EZ15" s="33">
        <v>0</v>
      </c>
      <c r="FA15" s="33">
        <v>0</v>
      </c>
      <c r="FB15" s="33">
        <v>0</v>
      </c>
      <c r="FC15" s="33">
        <v>0</v>
      </c>
      <c r="FD15" s="33">
        <v>0</v>
      </c>
      <c r="FE15" s="33">
        <v>0</v>
      </c>
      <c r="FF15" s="33">
        <v>0</v>
      </c>
      <c r="FG15" s="33">
        <v>0</v>
      </c>
      <c r="FH15" s="33">
        <v>0</v>
      </c>
      <c r="FI15" s="33">
        <v>0</v>
      </c>
      <c r="FJ15" s="33">
        <v>0</v>
      </c>
      <c r="FK15" s="33">
        <v>0</v>
      </c>
      <c r="FL15" s="33">
        <v>0</v>
      </c>
      <c r="FM15" s="33">
        <v>0</v>
      </c>
      <c r="FN15" s="33">
        <v>0</v>
      </c>
      <c r="FO15" s="34">
        <v>129867.38719547592</v>
      </c>
      <c r="FP15" s="34">
        <v>73903.150620695626</v>
      </c>
      <c r="FQ15" s="34">
        <v>43397.916813089018</v>
      </c>
      <c r="FR15" s="34">
        <v>43374.779994674333</v>
      </c>
      <c r="FS15" s="34">
        <v>0</v>
      </c>
      <c r="FT15" s="34">
        <v>0</v>
      </c>
      <c r="FU15" s="34">
        <v>0</v>
      </c>
      <c r="FV15" s="34">
        <v>0</v>
      </c>
      <c r="FW15" s="34">
        <v>0</v>
      </c>
      <c r="FX15" s="34">
        <v>0</v>
      </c>
      <c r="FY15" s="34">
        <v>0</v>
      </c>
      <c r="FZ15" s="34">
        <v>0</v>
      </c>
      <c r="GA15" s="36">
        <f t="shared" si="33"/>
        <v>71130881.000000015</v>
      </c>
      <c r="GB15" s="36">
        <f t="shared" si="34"/>
        <v>52977495</v>
      </c>
      <c r="GC15" s="36">
        <f t="shared" si="35"/>
        <v>32018995</v>
      </c>
      <c r="GD15" s="36">
        <f t="shared" si="36"/>
        <v>32003985</v>
      </c>
      <c r="GE15" s="37"/>
      <c r="GF15" s="308"/>
    </row>
    <row r="16" spans="1:191" s="38" customFormat="1" ht="15.5" thickTop="1" thickBot="1">
      <c r="A16" s="56" t="s">
        <v>708</v>
      </c>
      <c r="B16" s="34">
        <f t="shared" si="49"/>
        <v>73493729.999999985</v>
      </c>
      <c r="C16" s="33">
        <v>5416173.4763267962</v>
      </c>
      <c r="D16" s="33">
        <v>5416173.4763267962</v>
      </c>
      <c r="E16" s="33">
        <v>2857667.7258177353</v>
      </c>
      <c r="F16" s="382">
        <v>2856472.2617524681</v>
      </c>
      <c r="G16" s="33">
        <v>5350380.9665789632</v>
      </c>
      <c r="H16" s="33">
        <v>5350380.9665789632</v>
      </c>
      <c r="I16" s="33">
        <v>2822954.4485328211</v>
      </c>
      <c r="J16" s="33">
        <v>2821773.506266294</v>
      </c>
      <c r="K16" s="33">
        <v>23235623.557094239</v>
      </c>
      <c r="L16" s="33">
        <v>23235623.557094239</v>
      </c>
      <c r="M16" s="33">
        <v>12259520.825649444</v>
      </c>
      <c r="N16" s="33">
        <v>12254392.231981238</v>
      </c>
      <c r="O16" s="33">
        <v>0</v>
      </c>
      <c r="P16" s="33">
        <v>0</v>
      </c>
      <c r="Q16" s="33">
        <v>0</v>
      </c>
      <c r="R16" s="33">
        <v>0</v>
      </c>
      <c r="S16" s="33">
        <v>0</v>
      </c>
      <c r="T16" s="33">
        <v>0</v>
      </c>
      <c r="U16" s="33">
        <v>0</v>
      </c>
      <c r="V16" s="33">
        <v>0</v>
      </c>
      <c r="W16" s="33">
        <v>0</v>
      </c>
      <c r="X16" s="33">
        <v>0</v>
      </c>
      <c r="Y16" s="33">
        <v>0</v>
      </c>
      <c r="Z16" s="33">
        <v>0</v>
      </c>
      <c r="AA16" s="33">
        <v>0</v>
      </c>
      <c r="AB16" s="33">
        <v>0</v>
      </c>
      <c r="AC16" s="33">
        <v>0</v>
      </c>
      <c r="AD16" s="33">
        <v>0</v>
      </c>
      <c r="AE16" s="33">
        <v>0</v>
      </c>
      <c r="AF16" s="33">
        <v>0</v>
      </c>
      <c r="AG16" s="33">
        <v>0</v>
      </c>
      <c r="AH16" s="33">
        <v>0</v>
      </c>
      <c r="AI16" s="33">
        <v>0</v>
      </c>
      <c r="AJ16" s="33">
        <v>0</v>
      </c>
      <c r="AK16" s="33">
        <v>0</v>
      </c>
      <c r="AL16" s="33">
        <v>0</v>
      </c>
      <c r="AM16" s="33">
        <v>0</v>
      </c>
      <c r="AN16" s="33">
        <v>0</v>
      </c>
      <c r="AO16" s="33">
        <v>0</v>
      </c>
      <c r="AP16" s="33">
        <v>0</v>
      </c>
      <c r="AQ16" s="33">
        <v>0</v>
      </c>
      <c r="AR16" s="33">
        <v>0</v>
      </c>
      <c r="AS16" s="33">
        <v>0</v>
      </c>
      <c r="AT16" s="33">
        <v>0</v>
      </c>
      <c r="AU16" s="33">
        <v>0</v>
      </c>
      <c r="AV16" s="33">
        <v>0</v>
      </c>
      <c r="AW16" s="33">
        <v>0</v>
      </c>
      <c r="AX16" s="33">
        <v>0</v>
      </c>
      <c r="AY16" s="33">
        <v>0</v>
      </c>
      <c r="AZ16" s="33">
        <v>0</v>
      </c>
      <c r="BA16" s="33">
        <v>0</v>
      </c>
      <c r="BB16" s="33">
        <v>0</v>
      </c>
      <c r="BC16" s="33">
        <v>35814259.230032898</v>
      </c>
      <c r="BD16" s="33">
        <v>21740112.300031275</v>
      </c>
      <c r="BE16" s="33">
        <v>12766378.390906684</v>
      </c>
      <c r="BF16" s="33">
        <v>12759572.225995226</v>
      </c>
      <c r="BG16" s="33">
        <v>2870947.8800832769</v>
      </c>
      <c r="BH16" s="33">
        <v>1742734.0579533137</v>
      </c>
      <c r="BI16" s="33">
        <v>1023380.2894624559</v>
      </c>
      <c r="BJ16" s="33">
        <v>1022834.6926765908</v>
      </c>
      <c r="BK16" s="33">
        <v>684598.20533509436</v>
      </c>
      <c r="BL16" s="33">
        <v>415567.49139471585</v>
      </c>
      <c r="BM16" s="33">
        <v>244032.40281777055</v>
      </c>
      <c r="BN16" s="33">
        <v>243902.30133350778</v>
      </c>
      <c r="BO16" s="33">
        <v>0</v>
      </c>
      <c r="BP16" s="33">
        <v>0</v>
      </c>
      <c r="BQ16" s="33">
        <v>0</v>
      </c>
      <c r="BR16" s="33">
        <v>0</v>
      </c>
      <c r="BS16" s="33">
        <v>0</v>
      </c>
      <c r="BT16" s="33">
        <v>0</v>
      </c>
      <c r="BU16" s="33">
        <v>0</v>
      </c>
      <c r="BV16" s="33">
        <v>0</v>
      </c>
      <c r="BW16" s="33">
        <v>0</v>
      </c>
      <c r="BX16" s="33">
        <v>0</v>
      </c>
      <c r="BY16" s="33">
        <v>0</v>
      </c>
      <c r="BZ16" s="33">
        <v>0</v>
      </c>
      <c r="CA16" s="33">
        <v>0</v>
      </c>
      <c r="CB16" s="33">
        <v>0</v>
      </c>
      <c r="CC16" s="33">
        <v>0</v>
      </c>
      <c r="CD16" s="33">
        <v>0</v>
      </c>
      <c r="CE16" s="33">
        <v>0</v>
      </c>
      <c r="CF16" s="33">
        <v>0</v>
      </c>
      <c r="CG16" s="33">
        <v>0</v>
      </c>
      <c r="CH16" s="33">
        <v>0</v>
      </c>
      <c r="CI16" s="33">
        <v>0</v>
      </c>
      <c r="CJ16" s="33">
        <v>0</v>
      </c>
      <c r="CK16" s="33">
        <v>0</v>
      </c>
      <c r="CL16" s="33">
        <v>0</v>
      </c>
      <c r="CM16" s="33">
        <v>0</v>
      </c>
      <c r="CN16" s="33">
        <v>0</v>
      </c>
      <c r="CO16" s="33">
        <v>0</v>
      </c>
      <c r="CP16" s="33">
        <v>0</v>
      </c>
      <c r="CQ16" s="33">
        <v>0</v>
      </c>
      <c r="CR16" s="33">
        <v>0</v>
      </c>
      <c r="CS16" s="33">
        <v>0</v>
      </c>
      <c r="CT16" s="33">
        <v>0</v>
      </c>
      <c r="CU16" s="33">
        <v>0</v>
      </c>
      <c r="CV16" s="33">
        <v>0</v>
      </c>
      <c r="CW16" s="33">
        <v>0</v>
      </c>
      <c r="CX16" s="33">
        <v>0</v>
      </c>
      <c r="CY16" s="33">
        <v>0</v>
      </c>
      <c r="CZ16" s="33">
        <v>0</v>
      </c>
      <c r="DA16" s="33">
        <v>0</v>
      </c>
      <c r="DB16" s="33">
        <v>0</v>
      </c>
      <c r="DC16" s="33">
        <v>0</v>
      </c>
      <c r="DD16" s="33">
        <v>0</v>
      </c>
      <c r="DE16" s="33">
        <v>0</v>
      </c>
      <c r="DF16" s="33">
        <v>0</v>
      </c>
      <c r="DG16" s="33">
        <v>0</v>
      </c>
      <c r="DH16" s="33">
        <v>0</v>
      </c>
      <c r="DI16" s="33">
        <v>0</v>
      </c>
      <c r="DJ16" s="33">
        <v>0</v>
      </c>
      <c r="DK16" s="33">
        <v>0</v>
      </c>
      <c r="DL16" s="33">
        <v>0</v>
      </c>
      <c r="DM16" s="33">
        <v>0</v>
      </c>
      <c r="DN16" s="33">
        <v>0</v>
      </c>
      <c r="DO16" s="33">
        <v>0</v>
      </c>
      <c r="DP16" s="33">
        <v>0</v>
      </c>
      <c r="DQ16" s="33">
        <v>0</v>
      </c>
      <c r="DR16" s="33">
        <v>0</v>
      </c>
      <c r="DS16" s="33">
        <v>0</v>
      </c>
      <c r="DT16" s="33">
        <v>0</v>
      </c>
      <c r="DU16" s="33">
        <v>0</v>
      </c>
      <c r="DV16" s="33">
        <v>0</v>
      </c>
      <c r="DW16" s="198">
        <v>0</v>
      </c>
      <c r="DX16" s="198">
        <v>0</v>
      </c>
      <c r="DY16" s="198">
        <v>0</v>
      </c>
      <c r="DZ16" s="198">
        <v>0</v>
      </c>
      <c r="EA16" s="34">
        <v>0</v>
      </c>
      <c r="EB16" s="34">
        <v>0</v>
      </c>
      <c r="EC16" s="34">
        <v>0</v>
      </c>
      <c r="ED16" s="34">
        <v>0</v>
      </c>
      <c r="EE16" s="34">
        <v>0</v>
      </c>
      <c r="EF16" s="34">
        <v>0</v>
      </c>
      <c r="EG16" s="34">
        <v>0</v>
      </c>
      <c r="EH16" s="34">
        <v>0</v>
      </c>
      <c r="EI16" s="34">
        <v>0</v>
      </c>
      <c r="EJ16" s="34">
        <v>0</v>
      </c>
      <c r="EK16" s="34">
        <v>0</v>
      </c>
      <c r="EL16" s="34">
        <v>0</v>
      </c>
      <c r="EM16" s="34">
        <v>0</v>
      </c>
      <c r="EN16" s="34">
        <v>0</v>
      </c>
      <c r="EO16" s="34">
        <v>0</v>
      </c>
      <c r="EP16" s="34">
        <v>0</v>
      </c>
      <c r="EQ16" s="34">
        <v>0</v>
      </c>
      <c r="ER16" s="34">
        <v>0</v>
      </c>
      <c r="ES16" s="34">
        <v>0</v>
      </c>
      <c r="ET16" s="34">
        <v>0</v>
      </c>
      <c r="EU16" s="34">
        <v>0</v>
      </c>
      <c r="EV16" s="34">
        <v>0</v>
      </c>
      <c r="EW16" s="34">
        <v>0</v>
      </c>
      <c r="EX16" s="34">
        <v>0</v>
      </c>
      <c r="EY16" s="33">
        <v>0</v>
      </c>
      <c r="EZ16" s="33">
        <v>0</v>
      </c>
      <c r="FA16" s="33">
        <v>0</v>
      </c>
      <c r="FB16" s="33">
        <v>0</v>
      </c>
      <c r="FC16" s="33">
        <v>0</v>
      </c>
      <c r="FD16" s="33">
        <v>0</v>
      </c>
      <c r="FE16" s="33">
        <v>0</v>
      </c>
      <c r="FF16" s="33">
        <v>0</v>
      </c>
      <c r="FG16" s="33">
        <v>0</v>
      </c>
      <c r="FH16" s="33">
        <v>0</v>
      </c>
      <c r="FI16" s="33">
        <v>0</v>
      </c>
      <c r="FJ16" s="33">
        <v>0</v>
      </c>
      <c r="FK16" s="33">
        <v>0</v>
      </c>
      <c r="FL16" s="33">
        <v>0</v>
      </c>
      <c r="FM16" s="33">
        <v>0</v>
      </c>
      <c r="FN16" s="33">
        <v>0</v>
      </c>
      <c r="FO16" s="34">
        <v>121746.68454872484</v>
      </c>
      <c r="FP16" s="34">
        <v>73903.150620695626</v>
      </c>
      <c r="FQ16" s="34">
        <v>43397.916813089018</v>
      </c>
      <c r="FR16" s="34">
        <v>43374.779994674333</v>
      </c>
      <c r="FS16" s="34">
        <v>0</v>
      </c>
      <c r="FT16" s="34">
        <v>0</v>
      </c>
      <c r="FU16" s="34">
        <v>0</v>
      </c>
      <c r="FV16" s="34">
        <v>0</v>
      </c>
      <c r="FW16" s="34">
        <v>0</v>
      </c>
      <c r="FX16" s="34">
        <v>0</v>
      </c>
      <c r="FY16" s="34">
        <v>0</v>
      </c>
      <c r="FZ16" s="34">
        <v>0</v>
      </c>
      <c r="GA16" s="36">
        <f t="shared" si="33"/>
        <v>73493729.999999985</v>
      </c>
      <c r="GB16" s="36">
        <f t="shared" si="34"/>
        <v>57974495</v>
      </c>
      <c r="GC16" s="36">
        <f t="shared" si="35"/>
        <v>32017332</v>
      </c>
      <c r="GD16" s="36">
        <f t="shared" si="36"/>
        <v>32002322</v>
      </c>
      <c r="GE16" s="37"/>
      <c r="GF16" s="308"/>
    </row>
    <row r="17" spans="1:188" s="38" customFormat="1" ht="15.5" thickTop="1" thickBot="1">
      <c r="A17" s="56" t="s">
        <v>709</v>
      </c>
      <c r="B17" s="34">
        <f t="shared" si="49"/>
        <v>77535248.999999985</v>
      </c>
      <c r="C17" s="33">
        <v>6666413.0519799935</v>
      </c>
      <c r="D17" s="33">
        <v>6666413.0519799935</v>
      </c>
      <c r="E17" s="33">
        <v>3324497.3193943221</v>
      </c>
      <c r="F17" s="382">
        <v>3322929.5968986042</v>
      </c>
      <c r="G17" s="33">
        <v>6585433.3626065785</v>
      </c>
      <c r="H17" s="33">
        <v>6585433.3626065785</v>
      </c>
      <c r="I17" s="33">
        <v>3284113.2690589856</v>
      </c>
      <c r="J17" s="33">
        <v>3282564.5903398441</v>
      </c>
      <c r="K17" s="33">
        <v>28599206.585413426</v>
      </c>
      <c r="L17" s="33">
        <v>28599206.585413426</v>
      </c>
      <c r="M17" s="33">
        <v>14262240.411546692</v>
      </c>
      <c r="N17" s="33">
        <v>14255514.812761553</v>
      </c>
      <c r="O17" s="33">
        <v>0</v>
      </c>
      <c r="P17" s="33">
        <v>0</v>
      </c>
      <c r="Q17" s="33">
        <v>0</v>
      </c>
      <c r="R17" s="33">
        <v>0</v>
      </c>
      <c r="S17" s="33">
        <v>0</v>
      </c>
      <c r="T17" s="33">
        <v>0</v>
      </c>
      <c r="U17" s="33">
        <v>0</v>
      </c>
      <c r="V17" s="33">
        <v>0</v>
      </c>
      <c r="W17" s="33">
        <v>0</v>
      </c>
      <c r="X17" s="33">
        <v>0</v>
      </c>
      <c r="Y17" s="33">
        <v>0</v>
      </c>
      <c r="Z17" s="33">
        <v>0</v>
      </c>
      <c r="AA17" s="33">
        <v>0</v>
      </c>
      <c r="AB17" s="33">
        <v>0</v>
      </c>
      <c r="AC17" s="33">
        <v>0</v>
      </c>
      <c r="AD17" s="33">
        <v>0</v>
      </c>
      <c r="AE17" s="33">
        <v>0</v>
      </c>
      <c r="AF17" s="33">
        <v>0</v>
      </c>
      <c r="AG17" s="33">
        <v>0</v>
      </c>
      <c r="AH17" s="33">
        <v>0</v>
      </c>
      <c r="AI17" s="33">
        <v>0</v>
      </c>
      <c r="AJ17" s="33">
        <v>0</v>
      </c>
      <c r="AK17" s="33">
        <v>0</v>
      </c>
      <c r="AL17" s="33">
        <v>0</v>
      </c>
      <c r="AM17" s="33">
        <v>0</v>
      </c>
      <c r="AN17" s="33">
        <v>0</v>
      </c>
      <c r="AO17" s="33">
        <v>0</v>
      </c>
      <c r="AP17" s="33">
        <v>0</v>
      </c>
      <c r="AQ17" s="33">
        <v>0</v>
      </c>
      <c r="AR17" s="33">
        <v>0</v>
      </c>
      <c r="AS17" s="33">
        <v>0</v>
      </c>
      <c r="AT17" s="33">
        <v>0</v>
      </c>
      <c r="AU17" s="33">
        <v>0</v>
      </c>
      <c r="AV17" s="33">
        <v>0</v>
      </c>
      <c r="AW17" s="33">
        <v>0</v>
      </c>
      <c r="AX17" s="33">
        <v>0</v>
      </c>
      <c r="AY17" s="33">
        <v>0</v>
      </c>
      <c r="AZ17" s="33">
        <v>0</v>
      </c>
      <c r="BA17" s="33">
        <v>0</v>
      </c>
      <c r="BB17" s="33">
        <v>0</v>
      </c>
      <c r="BC17" s="33">
        <v>32361428.742007989</v>
      </c>
      <c r="BD17" s="33">
        <v>25996003.138187315</v>
      </c>
      <c r="BE17" s="33">
        <v>15424190.776693175</v>
      </c>
      <c r="BF17" s="33">
        <v>15415265.223720681</v>
      </c>
      <c r="BG17" s="33">
        <v>2594161.5781186861</v>
      </c>
      <c r="BH17" s="33">
        <v>2083895.4010147911</v>
      </c>
      <c r="BI17" s="33">
        <v>1236436.2341805338</v>
      </c>
      <c r="BJ17" s="33">
        <v>1235720.7426993235</v>
      </c>
      <c r="BK17" s="33">
        <v>618596.51756471244</v>
      </c>
      <c r="BL17" s="33">
        <v>496919.87149533373</v>
      </c>
      <c r="BM17" s="33">
        <v>294837.12776656984</v>
      </c>
      <c r="BN17" s="33">
        <v>294666.5136682202</v>
      </c>
      <c r="BO17" s="33">
        <v>0</v>
      </c>
      <c r="BP17" s="33">
        <v>0</v>
      </c>
      <c r="BQ17" s="33">
        <v>0</v>
      </c>
      <c r="BR17" s="33">
        <v>0</v>
      </c>
      <c r="BS17" s="33">
        <v>0</v>
      </c>
      <c r="BT17" s="33">
        <v>0</v>
      </c>
      <c r="BU17" s="33">
        <v>0</v>
      </c>
      <c r="BV17" s="33">
        <v>0</v>
      </c>
      <c r="BW17" s="33">
        <v>0</v>
      </c>
      <c r="BX17" s="33">
        <v>0</v>
      </c>
      <c r="BY17" s="33">
        <v>0</v>
      </c>
      <c r="BZ17" s="33">
        <v>0</v>
      </c>
      <c r="CA17" s="33">
        <v>0</v>
      </c>
      <c r="CB17" s="33">
        <v>0</v>
      </c>
      <c r="CC17" s="33">
        <v>0</v>
      </c>
      <c r="CD17" s="33">
        <v>0</v>
      </c>
      <c r="CE17" s="33">
        <v>0</v>
      </c>
      <c r="CF17" s="33">
        <v>0</v>
      </c>
      <c r="CG17" s="33">
        <v>0</v>
      </c>
      <c r="CH17" s="33">
        <v>0</v>
      </c>
      <c r="CI17" s="33">
        <v>0</v>
      </c>
      <c r="CJ17" s="33">
        <v>0</v>
      </c>
      <c r="CK17" s="33">
        <v>0</v>
      </c>
      <c r="CL17" s="33">
        <v>0</v>
      </c>
      <c r="CM17" s="33">
        <v>0</v>
      </c>
      <c r="CN17" s="33">
        <v>0</v>
      </c>
      <c r="CO17" s="33">
        <v>0</v>
      </c>
      <c r="CP17" s="33">
        <v>0</v>
      </c>
      <c r="CQ17" s="33">
        <v>0</v>
      </c>
      <c r="CR17" s="33">
        <v>0</v>
      </c>
      <c r="CS17" s="33">
        <v>0</v>
      </c>
      <c r="CT17" s="33">
        <v>0</v>
      </c>
      <c r="CU17" s="33">
        <v>0</v>
      </c>
      <c r="CV17" s="33">
        <v>0</v>
      </c>
      <c r="CW17" s="33">
        <v>0</v>
      </c>
      <c r="CX17" s="33">
        <v>0</v>
      </c>
      <c r="CY17" s="33">
        <v>0</v>
      </c>
      <c r="CZ17" s="33">
        <v>0</v>
      </c>
      <c r="DA17" s="33">
        <v>0</v>
      </c>
      <c r="DB17" s="33">
        <v>0</v>
      </c>
      <c r="DC17" s="33">
        <v>0</v>
      </c>
      <c r="DD17" s="33">
        <v>0</v>
      </c>
      <c r="DE17" s="33">
        <v>0</v>
      </c>
      <c r="DF17" s="33">
        <v>0</v>
      </c>
      <c r="DG17" s="33">
        <v>0</v>
      </c>
      <c r="DH17" s="33">
        <v>0</v>
      </c>
      <c r="DI17" s="33">
        <v>0</v>
      </c>
      <c r="DJ17" s="33">
        <v>0</v>
      </c>
      <c r="DK17" s="33">
        <v>0</v>
      </c>
      <c r="DL17" s="33">
        <v>0</v>
      </c>
      <c r="DM17" s="33">
        <v>0</v>
      </c>
      <c r="DN17" s="33">
        <v>0</v>
      </c>
      <c r="DO17" s="33">
        <v>0</v>
      </c>
      <c r="DP17" s="33">
        <v>0</v>
      </c>
      <c r="DQ17" s="33">
        <v>0</v>
      </c>
      <c r="DR17" s="33">
        <v>0</v>
      </c>
      <c r="DS17" s="33">
        <v>0</v>
      </c>
      <c r="DT17" s="33">
        <v>0</v>
      </c>
      <c r="DU17" s="33">
        <v>0</v>
      </c>
      <c r="DV17" s="33">
        <v>0</v>
      </c>
      <c r="DW17" s="198">
        <v>0</v>
      </c>
      <c r="DX17" s="198">
        <v>0</v>
      </c>
      <c r="DY17" s="198">
        <v>0</v>
      </c>
      <c r="DZ17" s="198">
        <v>0</v>
      </c>
      <c r="EA17" s="34">
        <v>0</v>
      </c>
      <c r="EB17" s="34">
        <v>0</v>
      </c>
      <c r="EC17" s="34">
        <v>0</v>
      </c>
      <c r="ED17" s="34">
        <v>0</v>
      </c>
      <c r="EE17" s="34">
        <v>0</v>
      </c>
      <c r="EF17" s="34">
        <v>0</v>
      </c>
      <c r="EG17" s="34">
        <v>0</v>
      </c>
      <c r="EH17" s="34">
        <v>0</v>
      </c>
      <c r="EI17" s="34">
        <v>0</v>
      </c>
      <c r="EJ17" s="34">
        <v>0</v>
      </c>
      <c r="EK17" s="34">
        <v>0</v>
      </c>
      <c r="EL17" s="34">
        <v>0</v>
      </c>
      <c r="EM17" s="34">
        <v>0</v>
      </c>
      <c r="EN17" s="34">
        <v>0</v>
      </c>
      <c r="EO17" s="34">
        <v>0</v>
      </c>
      <c r="EP17" s="34">
        <v>0</v>
      </c>
      <c r="EQ17" s="34">
        <v>0</v>
      </c>
      <c r="ER17" s="34">
        <v>0</v>
      </c>
      <c r="ES17" s="34">
        <v>0</v>
      </c>
      <c r="ET17" s="34">
        <v>0</v>
      </c>
      <c r="EU17" s="34">
        <v>0</v>
      </c>
      <c r="EV17" s="34">
        <v>0</v>
      </c>
      <c r="EW17" s="34">
        <v>0</v>
      </c>
      <c r="EX17" s="34">
        <v>0</v>
      </c>
      <c r="EY17" s="33">
        <v>0</v>
      </c>
      <c r="EZ17" s="33">
        <v>0</v>
      </c>
      <c r="FA17" s="33">
        <v>0</v>
      </c>
      <c r="FB17" s="33">
        <v>0</v>
      </c>
      <c r="FC17" s="33">
        <v>0</v>
      </c>
      <c r="FD17" s="33">
        <v>0</v>
      </c>
      <c r="FE17" s="33">
        <v>0</v>
      </c>
      <c r="FF17" s="33">
        <v>0</v>
      </c>
      <c r="FG17" s="33">
        <v>0</v>
      </c>
      <c r="FH17" s="33">
        <v>0</v>
      </c>
      <c r="FI17" s="33">
        <v>0</v>
      </c>
      <c r="FJ17" s="33">
        <v>0</v>
      </c>
      <c r="FK17" s="33">
        <v>0</v>
      </c>
      <c r="FL17" s="33">
        <v>0</v>
      </c>
      <c r="FM17" s="33">
        <v>0</v>
      </c>
      <c r="FN17" s="33">
        <v>0</v>
      </c>
      <c r="FO17" s="34">
        <v>110009.16230860891</v>
      </c>
      <c r="FP17" s="34">
        <v>88370.589302557084</v>
      </c>
      <c r="FQ17" s="34">
        <v>52432.861359720766</v>
      </c>
      <c r="FR17" s="34">
        <v>52402.51991177442</v>
      </c>
      <c r="FS17" s="34">
        <v>0</v>
      </c>
      <c r="FT17" s="34">
        <v>0</v>
      </c>
      <c r="FU17" s="34">
        <v>0</v>
      </c>
      <c r="FV17" s="34">
        <v>0</v>
      </c>
      <c r="FW17" s="34">
        <v>0</v>
      </c>
      <c r="FX17" s="34">
        <v>0</v>
      </c>
      <c r="FY17" s="34">
        <v>0</v>
      </c>
      <c r="FZ17" s="34">
        <v>0</v>
      </c>
      <c r="GA17" s="36">
        <f t="shared" si="33"/>
        <v>77535248.999999985</v>
      </c>
      <c r="GB17" s="36">
        <f t="shared" si="34"/>
        <v>70516242</v>
      </c>
      <c r="GC17" s="36">
        <f t="shared" si="35"/>
        <v>37878748</v>
      </c>
      <c r="GD17" s="36">
        <f t="shared" si="36"/>
        <v>37859064</v>
      </c>
      <c r="GE17" s="37"/>
      <c r="GF17" s="308"/>
    </row>
    <row r="18" spans="1:188" s="38" customFormat="1" ht="27.5" thickTop="1" thickBot="1">
      <c r="A18" s="56" t="s">
        <v>710</v>
      </c>
      <c r="B18" s="34">
        <f t="shared" si="49"/>
        <v>55561445</v>
      </c>
      <c r="C18" s="33">
        <v>6473323.3846215401</v>
      </c>
      <c r="D18" s="33">
        <v>6473323.3846215401</v>
      </c>
      <c r="E18" s="33">
        <v>3549598.8224362708</v>
      </c>
      <c r="F18" s="382">
        <v>3546768.2566215065</v>
      </c>
      <c r="G18" s="33">
        <v>6394689.2356702359</v>
      </c>
      <c r="H18" s="33">
        <v>6394689.2356702359</v>
      </c>
      <c r="I18" s="33">
        <v>3506480.3706092038</v>
      </c>
      <c r="J18" s="33">
        <v>3503684.1888535498</v>
      </c>
      <c r="K18" s="33">
        <v>27770843.379708223</v>
      </c>
      <c r="L18" s="33">
        <v>27770843.379708223</v>
      </c>
      <c r="M18" s="33">
        <v>15227935.806954525</v>
      </c>
      <c r="N18" s="33">
        <v>15215792.554524943</v>
      </c>
      <c r="O18" s="33">
        <v>0</v>
      </c>
      <c r="P18" s="33">
        <v>0</v>
      </c>
      <c r="Q18" s="33">
        <v>0</v>
      </c>
      <c r="R18" s="33">
        <v>0</v>
      </c>
      <c r="S18" s="33">
        <v>0</v>
      </c>
      <c r="T18" s="33">
        <v>0</v>
      </c>
      <c r="U18" s="33">
        <v>0</v>
      </c>
      <c r="V18" s="33">
        <v>0</v>
      </c>
      <c r="W18" s="33">
        <v>0</v>
      </c>
      <c r="X18" s="33">
        <v>0</v>
      </c>
      <c r="Y18" s="33">
        <v>0</v>
      </c>
      <c r="Z18" s="33">
        <v>0</v>
      </c>
      <c r="AA18" s="33">
        <v>0</v>
      </c>
      <c r="AB18" s="33">
        <v>0</v>
      </c>
      <c r="AC18" s="33">
        <v>0</v>
      </c>
      <c r="AD18" s="33">
        <v>0</v>
      </c>
      <c r="AE18" s="33">
        <v>0</v>
      </c>
      <c r="AF18" s="33">
        <v>0</v>
      </c>
      <c r="AG18" s="33">
        <v>0</v>
      </c>
      <c r="AH18" s="33">
        <v>0</v>
      </c>
      <c r="AI18" s="33">
        <v>0</v>
      </c>
      <c r="AJ18" s="33">
        <v>0</v>
      </c>
      <c r="AK18" s="33">
        <v>0</v>
      </c>
      <c r="AL18" s="33">
        <v>0</v>
      </c>
      <c r="AM18" s="33">
        <v>0</v>
      </c>
      <c r="AN18" s="33">
        <v>0</v>
      </c>
      <c r="AO18" s="33">
        <v>0</v>
      </c>
      <c r="AP18" s="33">
        <v>0</v>
      </c>
      <c r="AQ18" s="33">
        <v>0</v>
      </c>
      <c r="AR18" s="33">
        <v>0</v>
      </c>
      <c r="AS18" s="33">
        <v>0</v>
      </c>
      <c r="AT18" s="33">
        <v>0</v>
      </c>
      <c r="AU18" s="33">
        <v>0</v>
      </c>
      <c r="AV18" s="33">
        <v>0</v>
      </c>
      <c r="AW18" s="33">
        <v>0</v>
      </c>
      <c r="AX18" s="33">
        <v>0</v>
      </c>
      <c r="AY18" s="33">
        <v>0</v>
      </c>
      <c r="AZ18" s="33">
        <v>0</v>
      </c>
      <c r="BA18" s="33">
        <v>0</v>
      </c>
      <c r="BB18" s="33">
        <v>0</v>
      </c>
      <c r="BC18" s="33">
        <v>13533058.17986686</v>
      </c>
      <c r="BD18" s="33">
        <v>1016711.3533503775</v>
      </c>
      <c r="BE18" s="33">
        <v>634938.55453544587</v>
      </c>
      <c r="BF18" s="33">
        <v>634432.51322690572</v>
      </c>
      <c r="BG18" s="33">
        <v>1084838.9867003462</v>
      </c>
      <c r="BH18" s="33">
        <v>81501.764026718476</v>
      </c>
      <c r="BI18" s="33">
        <v>50898.037159402214</v>
      </c>
      <c r="BJ18" s="33">
        <v>50857.471802105385</v>
      </c>
      <c r="BK18" s="33">
        <v>258687.67194445082</v>
      </c>
      <c r="BL18" s="33">
        <v>19434.682799855414</v>
      </c>
      <c r="BM18" s="33">
        <v>12137.003648214948</v>
      </c>
      <c r="BN18" s="33">
        <v>12127.330546520261</v>
      </c>
      <c r="BO18" s="33">
        <v>0</v>
      </c>
      <c r="BP18" s="33">
        <v>0</v>
      </c>
      <c r="BQ18" s="33">
        <v>0</v>
      </c>
      <c r="BR18" s="33">
        <v>0</v>
      </c>
      <c r="BS18" s="33">
        <v>0</v>
      </c>
      <c r="BT18" s="33">
        <v>0</v>
      </c>
      <c r="BU18" s="33">
        <v>0</v>
      </c>
      <c r="BV18" s="33">
        <v>0</v>
      </c>
      <c r="BW18" s="33">
        <v>0</v>
      </c>
      <c r="BX18" s="33">
        <v>0</v>
      </c>
      <c r="BY18" s="33">
        <v>0</v>
      </c>
      <c r="BZ18" s="33">
        <v>0</v>
      </c>
      <c r="CA18" s="33">
        <v>0</v>
      </c>
      <c r="CB18" s="33">
        <v>0</v>
      </c>
      <c r="CC18" s="33">
        <v>0</v>
      </c>
      <c r="CD18" s="33">
        <v>0</v>
      </c>
      <c r="CE18" s="33">
        <v>0</v>
      </c>
      <c r="CF18" s="33">
        <v>0</v>
      </c>
      <c r="CG18" s="33">
        <v>0</v>
      </c>
      <c r="CH18" s="33">
        <v>0</v>
      </c>
      <c r="CI18" s="33">
        <v>0</v>
      </c>
      <c r="CJ18" s="33">
        <v>0</v>
      </c>
      <c r="CK18" s="33">
        <v>0</v>
      </c>
      <c r="CL18" s="33">
        <v>0</v>
      </c>
      <c r="CM18" s="33">
        <v>0</v>
      </c>
      <c r="CN18" s="33">
        <v>0</v>
      </c>
      <c r="CO18" s="33">
        <v>0</v>
      </c>
      <c r="CP18" s="33">
        <v>0</v>
      </c>
      <c r="CQ18" s="33">
        <v>0</v>
      </c>
      <c r="CR18" s="33">
        <v>0</v>
      </c>
      <c r="CS18" s="33">
        <v>0</v>
      </c>
      <c r="CT18" s="33">
        <v>0</v>
      </c>
      <c r="CU18" s="33">
        <v>0</v>
      </c>
      <c r="CV18" s="33">
        <v>0</v>
      </c>
      <c r="CW18" s="33">
        <v>0</v>
      </c>
      <c r="CX18" s="33">
        <v>0</v>
      </c>
      <c r="CY18" s="33">
        <v>0</v>
      </c>
      <c r="CZ18" s="33">
        <v>0</v>
      </c>
      <c r="DA18" s="33">
        <v>0</v>
      </c>
      <c r="DB18" s="33">
        <v>0</v>
      </c>
      <c r="DC18" s="33">
        <v>0</v>
      </c>
      <c r="DD18" s="33">
        <v>0</v>
      </c>
      <c r="DE18" s="33">
        <v>0</v>
      </c>
      <c r="DF18" s="33">
        <v>0</v>
      </c>
      <c r="DG18" s="33">
        <v>0</v>
      </c>
      <c r="DH18" s="33">
        <v>0</v>
      </c>
      <c r="DI18" s="33">
        <v>0</v>
      </c>
      <c r="DJ18" s="33">
        <v>0</v>
      </c>
      <c r="DK18" s="33">
        <v>0</v>
      </c>
      <c r="DL18" s="33">
        <v>0</v>
      </c>
      <c r="DM18" s="33">
        <v>0</v>
      </c>
      <c r="DN18" s="33">
        <v>0</v>
      </c>
      <c r="DO18" s="33">
        <v>0</v>
      </c>
      <c r="DP18" s="33">
        <v>0</v>
      </c>
      <c r="DQ18" s="33">
        <v>0</v>
      </c>
      <c r="DR18" s="33">
        <v>0</v>
      </c>
      <c r="DS18" s="33">
        <v>0</v>
      </c>
      <c r="DT18" s="33">
        <v>0</v>
      </c>
      <c r="DU18" s="33">
        <v>0</v>
      </c>
      <c r="DV18" s="33">
        <v>0</v>
      </c>
      <c r="DW18" s="198">
        <v>0</v>
      </c>
      <c r="DX18" s="198">
        <v>0</v>
      </c>
      <c r="DY18" s="198">
        <v>0</v>
      </c>
      <c r="DZ18" s="198">
        <v>0</v>
      </c>
      <c r="EA18" s="34">
        <v>0</v>
      </c>
      <c r="EB18" s="34">
        <v>0</v>
      </c>
      <c r="EC18" s="34">
        <v>0</v>
      </c>
      <c r="ED18" s="34">
        <v>0</v>
      </c>
      <c r="EE18" s="34">
        <v>0</v>
      </c>
      <c r="EF18" s="34">
        <v>0</v>
      </c>
      <c r="EG18" s="34">
        <v>0</v>
      </c>
      <c r="EH18" s="34">
        <v>0</v>
      </c>
      <c r="EI18" s="34">
        <v>0</v>
      </c>
      <c r="EJ18" s="34">
        <v>0</v>
      </c>
      <c r="EK18" s="34">
        <v>0</v>
      </c>
      <c r="EL18" s="34">
        <v>0</v>
      </c>
      <c r="EM18" s="34">
        <v>0</v>
      </c>
      <c r="EN18" s="34">
        <v>0</v>
      </c>
      <c r="EO18" s="34">
        <v>0</v>
      </c>
      <c r="EP18" s="34">
        <v>0</v>
      </c>
      <c r="EQ18" s="34">
        <v>0</v>
      </c>
      <c r="ER18" s="34">
        <v>0</v>
      </c>
      <c r="ES18" s="34">
        <v>0</v>
      </c>
      <c r="ET18" s="34">
        <v>0</v>
      </c>
      <c r="EU18" s="34">
        <v>0</v>
      </c>
      <c r="EV18" s="34">
        <v>0</v>
      </c>
      <c r="EW18" s="34">
        <v>0</v>
      </c>
      <c r="EX18" s="34">
        <v>0</v>
      </c>
      <c r="EY18" s="33">
        <v>0</v>
      </c>
      <c r="EZ18" s="33">
        <v>0</v>
      </c>
      <c r="FA18" s="33">
        <v>0</v>
      </c>
      <c r="FB18" s="33">
        <v>0</v>
      </c>
      <c r="FC18" s="33">
        <v>0</v>
      </c>
      <c r="FD18" s="33">
        <v>0</v>
      </c>
      <c r="FE18" s="33">
        <v>0</v>
      </c>
      <c r="FF18" s="33">
        <v>0</v>
      </c>
      <c r="FG18" s="33">
        <v>0</v>
      </c>
      <c r="FH18" s="33">
        <v>0</v>
      </c>
      <c r="FI18" s="33">
        <v>0</v>
      </c>
      <c r="FJ18" s="33">
        <v>0</v>
      </c>
      <c r="FK18" s="33">
        <v>0</v>
      </c>
      <c r="FL18" s="33">
        <v>0</v>
      </c>
      <c r="FM18" s="33">
        <v>0</v>
      </c>
      <c r="FN18" s="33">
        <v>0</v>
      </c>
      <c r="FO18" s="34">
        <v>46004.161488342397</v>
      </c>
      <c r="FP18" s="34">
        <v>3456.1998230485751</v>
      </c>
      <c r="FQ18" s="34">
        <v>2158.4046569369525</v>
      </c>
      <c r="FR18" s="34">
        <v>2156.6844244685453</v>
      </c>
      <c r="FS18" s="34">
        <v>0</v>
      </c>
      <c r="FT18" s="34">
        <v>0</v>
      </c>
      <c r="FU18" s="34">
        <v>0</v>
      </c>
      <c r="FV18" s="34">
        <v>0</v>
      </c>
      <c r="FW18" s="34">
        <v>0</v>
      </c>
      <c r="FX18" s="34">
        <v>0</v>
      </c>
      <c r="FY18" s="34">
        <v>0</v>
      </c>
      <c r="FZ18" s="34">
        <v>0</v>
      </c>
      <c r="GA18" s="36">
        <f t="shared" si="33"/>
        <v>55561445</v>
      </c>
      <c r="GB18" s="36">
        <f t="shared" si="34"/>
        <v>41759960</v>
      </c>
      <c r="GC18" s="36">
        <f t="shared" si="35"/>
        <v>22984146.999999996</v>
      </c>
      <c r="GD18" s="36">
        <f t="shared" si="36"/>
        <v>22965818.999999996</v>
      </c>
      <c r="GE18" s="37"/>
      <c r="GF18" s="308"/>
    </row>
    <row r="19" spans="1:188" s="38" customFormat="1" ht="27.5" thickTop="1" thickBot="1">
      <c r="A19" s="56" t="s">
        <v>711</v>
      </c>
      <c r="B19" s="34">
        <f t="shared" si="49"/>
        <v>67837616</v>
      </c>
      <c r="C19" s="33">
        <v>6946523.2645269986</v>
      </c>
      <c r="D19" s="33">
        <v>6825077.6550621726</v>
      </c>
      <c r="E19" s="33">
        <v>4664328.3649547147</v>
      </c>
      <c r="F19" s="382">
        <v>4658736.5240471568</v>
      </c>
      <c r="G19" s="33">
        <v>6862140.960010251</v>
      </c>
      <c r="H19" s="33">
        <v>6742170.60082673</v>
      </c>
      <c r="I19" s="33">
        <v>4607668.8301817449</v>
      </c>
      <c r="J19" s="33">
        <v>4602144.915689216</v>
      </c>
      <c r="K19" s="33">
        <v>29800891.77546275</v>
      </c>
      <c r="L19" s="33">
        <v>29279884.744111098</v>
      </c>
      <c r="M19" s="33">
        <v>20010174.804863539</v>
      </c>
      <c r="N19" s="33">
        <v>19986185.560263626</v>
      </c>
      <c r="O19" s="33">
        <v>0</v>
      </c>
      <c r="P19" s="33">
        <v>0</v>
      </c>
      <c r="Q19" s="33">
        <v>0</v>
      </c>
      <c r="R19" s="33">
        <v>0</v>
      </c>
      <c r="S19" s="33">
        <v>0</v>
      </c>
      <c r="T19" s="33">
        <v>0</v>
      </c>
      <c r="U19" s="33">
        <v>0</v>
      </c>
      <c r="V19" s="33">
        <v>0</v>
      </c>
      <c r="W19" s="33">
        <v>0</v>
      </c>
      <c r="X19" s="33">
        <v>0</v>
      </c>
      <c r="Y19" s="33">
        <v>0</v>
      </c>
      <c r="Z19" s="33">
        <v>0</v>
      </c>
      <c r="AA19" s="33">
        <v>0</v>
      </c>
      <c r="AB19" s="33">
        <v>0</v>
      </c>
      <c r="AC19" s="33">
        <v>0</v>
      </c>
      <c r="AD19" s="33">
        <v>0</v>
      </c>
      <c r="AE19" s="33">
        <v>0</v>
      </c>
      <c r="AF19" s="33">
        <v>0</v>
      </c>
      <c r="AG19" s="33">
        <v>0</v>
      </c>
      <c r="AH19" s="33">
        <v>0</v>
      </c>
      <c r="AI19" s="33">
        <v>0</v>
      </c>
      <c r="AJ19" s="33">
        <v>0</v>
      </c>
      <c r="AK19" s="33">
        <v>0</v>
      </c>
      <c r="AL19" s="33">
        <v>0</v>
      </c>
      <c r="AM19" s="33">
        <v>0</v>
      </c>
      <c r="AN19" s="33">
        <v>0</v>
      </c>
      <c r="AO19" s="33">
        <v>0</v>
      </c>
      <c r="AP19" s="33">
        <v>0</v>
      </c>
      <c r="AQ19" s="33">
        <v>0</v>
      </c>
      <c r="AR19" s="33">
        <v>0</v>
      </c>
      <c r="AS19" s="33">
        <v>0</v>
      </c>
      <c r="AT19" s="33">
        <v>0</v>
      </c>
      <c r="AU19" s="33">
        <v>0</v>
      </c>
      <c r="AV19" s="33">
        <v>0</v>
      </c>
      <c r="AW19" s="33">
        <v>0</v>
      </c>
      <c r="AX19" s="33">
        <v>0</v>
      </c>
      <c r="AY19" s="33">
        <v>0</v>
      </c>
      <c r="AZ19" s="33">
        <v>0</v>
      </c>
      <c r="BA19" s="33">
        <v>0</v>
      </c>
      <c r="BB19" s="33">
        <v>0</v>
      </c>
      <c r="BC19" s="33">
        <v>21972041.55159035</v>
      </c>
      <c r="BD19" s="33">
        <v>14519987.460506743</v>
      </c>
      <c r="BE19" s="33">
        <v>6446900.9751478219</v>
      </c>
      <c r="BF19" s="33">
        <v>6440472.980891672</v>
      </c>
      <c r="BG19" s="33">
        <v>1761326.0044966184</v>
      </c>
      <c r="BH19" s="33">
        <v>1163953.3558639321</v>
      </c>
      <c r="BI19" s="33">
        <v>516797.41772200406</v>
      </c>
      <c r="BJ19" s="33">
        <v>516282.13590745215</v>
      </c>
      <c r="BK19" s="33">
        <v>420000.87499095977</v>
      </c>
      <c r="BL19" s="33">
        <v>277553.06323955086</v>
      </c>
      <c r="BM19" s="33">
        <v>123234.06744814626</v>
      </c>
      <c r="BN19" s="33">
        <v>123111.19478719297</v>
      </c>
      <c r="BO19" s="33">
        <v>0</v>
      </c>
      <c r="BP19" s="33">
        <v>0</v>
      </c>
      <c r="BQ19" s="33">
        <v>0</v>
      </c>
      <c r="BR19" s="33">
        <v>0</v>
      </c>
      <c r="BS19" s="33">
        <v>0</v>
      </c>
      <c r="BT19" s="33">
        <v>0</v>
      </c>
      <c r="BU19" s="33">
        <v>0</v>
      </c>
      <c r="BV19" s="33">
        <v>0</v>
      </c>
      <c r="BW19" s="33">
        <v>0</v>
      </c>
      <c r="BX19" s="33">
        <v>0</v>
      </c>
      <c r="BY19" s="33">
        <v>0</v>
      </c>
      <c r="BZ19" s="33">
        <v>0</v>
      </c>
      <c r="CA19" s="33">
        <v>0</v>
      </c>
      <c r="CB19" s="33">
        <v>0</v>
      </c>
      <c r="CC19" s="33">
        <v>0</v>
      </c>
      <c r="CD19" s="33">
        <v>0</v>
      </c>
      <c r="CE19" s="33">
        <v>0</v>
      </c>
      <c r="CF19" s="33">
        <v>0</v>
      </c>
      <c r="CG19" s="33">
        <v>0</v>
      </c>
      <c r="CH19" s="33">
        <v>0</v>
      </c>
      <c r="CI19" s="33">
        <v>0</v>
      </c>
      <c r="CJ19" s="33">
        <v>0</v>
      </c>
      <c r="CK19" s="33">
        <v>0</v>
      </c>
      <c r="CL19" s="33">
        <v>0</v>
      </c>
      <c r="CM19" s="33">
        <v>0</v>
      </c>
      <c r="CN19" s="33">
        <v>0</v>
      </c>
      <c r="CO19" s="33">
        <v>0</v>
      </c>
      <c r="CP19" s="33">
        <v>0</v>
      </c>
      <c r="CQ19" s="33">
        <v>0</v>
      </c>
      <c r="CR19" s="33">
        <v>0</v>
      </c>
      <c r="CS19" s="33">
        <v>0</v>
      </c>
      <c r="CT19" s="33">
        <v>0</v>
      </c>
      <c r="CU19" s="33">
        <v>0</v>
      </c>
      <c r="CV19" s="33">
        <v>0</v>
      </c>
      <c r="CW19" s="33">
        <v>0</v>
      </c>
      <c r="CX19" s="33">
        <v>0</v>
      </c>
      <c r="CY19" s="33">
        <v>0</v>
      </c>
      <c r="CZ19" s="33">
        <v>0</v>
      </c>
      <c r="DA19" s="33">
        <v>0</v>
      </c>
      <c r="DB19" s="33">
        <v>0</v>
      </c>
      <c r="DC19" s="33">
        <v>0</v>
      </c>
      <c r="DD19" s="33">
        <v>0</v>
      </c>
      <c r="DE19" s="33">
        <v>0</v>
      </c>
      <c r="DF19" s="33">
        <v>0</v>
      </c>
      <c r="DG19" s="33">
        <v>0</v>
      </c>
      <c r="DH19" s="33">
        <v>0</v>
      </c>
      <c r="DI19" s="33">
        <v>0</v>
      </c>
      <c r="DJ19" s="33">
        <v>0</v>
      </c>
      <c r="DK19" s="33">
        <v>0</v>
      </c>
      <c r="DL19" s="33">
        <v>0</v>
      </c>
      <c r="DM19" s="33">
        <v>0</v>
      </c>
      <c r="DN19" s="33">
        <v>0</v>
      </c>
      <c r="DO19" s="33">
        <v>0</v>
      </c>
      <c r="DP19" s="33">
        <v>0</v>
      </c>
      <c r="DQ19" s="33">
        <v>0</v>
      </c>
      <c r="DR19" s="33">
        <v>0</v>
      </c>
      <c r="DS19" s="33">
        <v>0</v>
      </c>
      <c r="DT19" s="33">
        <v>0</v>
      </c>
      <c r="DU19" s="33">
        <v>0</v>
      </c>
      <c r="DV19" s="33">
        <v>0</v>
      </c>
      <c r="DW19" s="198">
        <v>0</v>
      </c>
      <c r="DX19" s="198">
        <v>0</v>
      </c>
      <c r="DY19" s="198">
        <v>0</v>
      </c>
      <c r="DZ19" s="198">
        <v>0</v>
      </c>
      <c r="EA19" s="34">
        <v>0</v>
      </c>
      <c r="EB19" s="34">
        <v>0</v>
      </c>
      <c r="EC19" s="34">
        <v>0</v>
      </c>
      <c r="ED19" s="34">
        <v>0</v>
      </c>
      <c r="EE19" s="34">
        <v>0</v>
      </c>
      <c r="EF19" s="34">
        <v>0</v>
      </c>
      <c r="EG19" s="34">
        <v>0</v>
      </c>
      <c r="EH19" s="34">
        <v>0</v>
      </c>
      <c r="EI19" s="34">
        <v>0</v>
      </c>
      <c r="EJ19" s="34">
        <v>0</v>
      </c>
      <c r="EK19" s="34">
        <v>0</v>
      </c>
      <c r="EL19" s="34">
        <v>0</v>
      </c>
      <c r="EM19" s="34">
        <v>0</v>
      </c>
      <c r="EN19" s="34">
        <v>0</v>
      </c>
      <c r="EO19" s="34">
        <v>0</v>
      </c>
      <c r="EP19" s="34">
        <v>0</v>
      </c>
      <c r="EQ19" s="34">
        <v>0</v>
      </c>
      <c r="ER19" s="34">
        <v>0</v>
      </c>
      <c r="ES19" s="34">
        <v>0</v>
      </c>
      <c r="ET19" s="34">
        <v>0</v>
      </c>
      <c r="EU19" s="34">
        <v>0</v>
      </c>
      <c r="EV19" s="34">
        <v>0</v>
      </c>
      <c r="EW19" s="34">
        <v>0</v>
      </c>
      <c r="EX19" s="34">
        <v>0</v>
      </c>
      <c r="EY19" s="33">
        <v>0</v>
      </c>
      <c r="EZ19" s="33">
        <v>0</v>
      </c>
      <c r="FA19" s="33">
        <v>0</v>
      </c>
      <c r="FB19" s="33">
        <v>0</v>
      </c>
      <c r="FC19" s="33">
        <v>0</v>
      </c>
      <c r="FD19" s="33">
        <v>0</v>
      </c>
      <c r="FE19" s="33">
        <v>0</v>
      </c>
      <c r="FF19" s="33">
        <v>0</v>
      </c>
      <c r="FG19" s="33">
        <v>0</v>
      </c>
      <c r="FH19" s="33">
        <v>0</v>
      </c>
      <c r="FI19" s="33">
        <v>0</v>
      </c>
      <c r="FJ19" s="33">
        <v>0</v>
      </c>
      <c r="FK19" s="33">
        <v>0</v>
      </c>
      <c r="FL19" s="33">
        <v>0</v>
      </c>
      <c r="FM19" s="33">
        <v>0</v>
      </c>
      <c r="FN19" s="33">
        <v>0</v>
      </c>
      <c r="FO19" s="34">
        <v>74691.568922071689</v>
      </c>
      <c r="FP19" s="34">
        <v>49359.120389773605</v>
      </c>
      <c r="FQ19" s="34">
        <v>21915.539682027018</v>
      </c>
      <c r="FR19" s="34">
        <v>21893.688413682808</v>
      </c>
      <c r="FS19" s="34">
        <v>0</v>
      </c>
      <c r="FT19" s="34">
        <v>0</v>
      </c>
      <c r="FU19" s="34">
        <v>0</v>
      </c>
      <c r="FV19" s="34">
        <v>0</v>
      </c>
      <c r="FW19" s="34">
        <v>0</v>
      </c>
      <c r="FX19" s="34">
        <v>0</v>
      </c>
      <c r="FY19" s="34">
        <v>0</v>
      </c>
      <c r="FZ19" s="34">
        <v>0</v>
      </c>
      <c r="GA19" s="36">
        <f t="shared" si="33"/>
        <v>67837616</v>
      </c>
      <c r="GB19" s="36">
        <f t="shared" si="34"/>
        <v>58857986</v>
      </c>
      <c r="GC19" s="36">
        <f t="shared" si="35"/>
        <v>36391020</v>
      </c>
      <c r="GD19" s="36">
        <f t="shared" si="36"/>
        <v>36348826.999999993</v>
      </c>
      <c r="GE19" s="37"/>
      <c r="GF19" s="308"/>
    </row>
    <row r="20" spans="1:188" s="38" customFormat="1" ht="14" thickTop="1" thickBot="1">
      <c r="A20" s="50" t="s">
        <v>712</v>
      </c>
      <c r="B20" s="51">
        <f>+B21</f>
        <v>3450027934</v>
      </c>
      <c r="C20" s="51">
        <f t="shared" ref="C20:EL20" si="50">+C21</f>
        <v>61331893.75331144</v>
      </c>
      <c r="D20" s="51">
        <f t="shared" si="50"/>
        <v>28818744.793605149</v>
      </c>
      <c r="E20" s="51">
        <f t="shared" si="50"/>
        <v>18544324.822792832</v>
      </c>
      <c r="F20" s="383">
        <f t="shared" si="50"/>
        <v>18527790.204289764</v>
      </c>
      <c r="G20" s="51">
        <f t="shared" si="50"/>
        <v>60586869.75523331</v>
      </c>
      <c r="H20" s="51">
        <f t="shared" si="50"/>
        <v>28468671.525819149</v>
      </c>
      <c r="I20" s="51">
        <f t="shared" si="50"/>
        <v>18319059.203623999</v>
      </c>
      <c r="J20" s="51">
        <f t="shared" si="50"/>
        <v>18304885.148872629</v>
      </c>
      <c r="K20" s="51">
        <f t="shared" si="50"/>
        <v>263116534.4914552</v>
      </c>
      <c r="L20" s="51">
        <f t="shared" si="50"/>
        <v>123633688.6805757</v>
      </c>
      <c r="M20" s="51">
        <f t="shared" si="50"/>
        <v>79555972.973583162</v>
      </c>
      <c r="N20" s="51">
        <f t="shared" si="50"/>
        <v>79522616.646837577</v>
      </c>
      <c r="O20" s="51">
        <f>+O21</f>
        <v>122577894.68551712</v>
      </c>
      <c r="P20" s="51">
        <f>+P21</f>
        <v>0</v>
      </c>
      <c r="Q20" s="51">
        <f>+Q21</f>
        <v>0</v>
      </c>
      <c r="R20" s="51">
        <f>+R21</f>
        <v>0</v>
      </c>
      <c r="S20" s="51">
        <f t="shared" si="50"/>
        <v>3720644.6912690899</v>
      </c>
      <c r="T20" s="51">
        <f t="shared" si="50"/>
        <v>0</v>
      </c>
      <c r="U20" s="51">
        <f t="shared" si="50"/>
        <v>0</v>
      </c>
      <c r="V20" s="51">
        <f t="shared" si="50"/>
        <v>0</v>
      </c>
      <c r="W20" s="51">
        <f>+W21</f>
        <v>3720644.703986384</v>
      </c>
      <c r="X20" s="51">
        <f>+X21</f>
        <v>0</v>
      </c>
      <c r="Y20" s="51">
        <f>+Y21</f>
        <v>0</v>
      </c>
      <c r="Z20" s="51">
        <f>+Z21</f>
        <v>0</v>
      </c>
      <c r="AA20" s="51">
        <f t="shared" si="50"/>
        <v>4696163.4370890697</v>
      </c>
      <c r="AB20" s="51">
        <f t="shared" si="50"/>
        <v>0</v>
      </c>
      <c r="AC20" s="51">
        <f t="shared" si="50"/>
        <v>0</v>
      </c>
      <c r="AD20" s="51">
        <f t="shared" si="50"/>
        <v>0</v>
      </c>
      <c r="AE20" s="51">
        <f t="shared" si="50"/>
        <v>4696163.4498063643</v>
      </c>
      <c r="AF20" s="51">
        <f t="shared" si="50"/>
        <v>0</v>
      </c>
      <c r="AG20" s="51">
        <f t="shared" si="50"/>
        <v>0</v>
      </c>
      <c r="AH20" s="51">
        <f t="shared" si="50"/>
        <v>0</v>
      </c>
      <c r="AI20" s="51">
        <f t="shared" si="50"/>
        <v>68092009.500003934</v>
      </c>
      <c r="AJ20" s="51">
        <f t="shared" si="50"/>
        <v>0</v>
      </c>
      <c r="AK20" s="51">
        <f t="shared" si="50"/>
        <v>0</v>
      </c>
      <c r="AL20" s="51">
        <f t="shared" si="50"/>
        <v>0</v>
      </c>
      <c r="AM20" s="51">
        <f t="shared" si="50"/>
        <v>22850348.779756699</v>
      </c>
      <c r="AN20" s="51">
        <f t="shared" si="50"/>
        <v>0</v>
      </c>
      <c r="AO20" s="51">
        <f t="shared" si="50"/>
        <v>0</v>
      </c>
      <c r="AP20" s="51">
        <f t="shared" si="50"/>
        <v>0</v>
      </c>
      <c r="AQ20" s="51">
        <f t="shared" si="50"/>
        <v>0</v>
      </c>
      <c r="AR20" s="51">
        <f t="shared" si="50"/>
        <v>0</v>
      </c>
      <c r="AS20" s="51">
        <f t="shared" si="50"/>
        <v>0</v>
      </c>
      <c r="AT20" s="51">
        <f t="shared" si="50"/>
        <v>0</v>
      </c>
      <c r="AU20" s="51">
        <f t="shared" ref="AU20:BB20" si="51">+AU21</f>
        <v>0</v>
      </c>
      <c r="AV20" s="51">
        <f t="shared" si="51"/>
        <v>0</v>
      </c>
      <c r="AW20" s="51">
        <f t="shared" si="51"/>
        <v>0</v>
      </c>
      <c r="AX20" s="51">
        <f t="shared" si="51"/>
        <v>0</v>
      </c>
      <c r="AY20" s="51">
        <f t="shared" si="51"/>
        <v>0</v>
      </c>
      <c r="AZ20" s="51">
        <f t="shared" si="51"/>
        <v>0</v>
      </c>
      <c r="BA20" s="51">
        <f t="shared" si="51"/>
        <v>0</v>
      </c>
      <c r="BB20" s="51">
        <f t="shared" si="51"/>
        <v>0</v>
      </c>
      <c r="BC20" s="51">
        <f t="shared" si="50"/>
        <v>2554058028.0200648</v>
      </c>
      <c r="BD20" s="51">
        <f t="shared" si="50"/>
        <v>1252208803.7469845</v>
      </c>
      <c r="BE20" s="51">
        <f t="shared" si="50"/>
        <v>813537530.95416141</v>
      </c>
      <c r="BF20" s="51">
        <f t="shared" si="50"/>
        <v>808711250.84859884</v>
      </c>
      <c r="BG20" s="51">
        <f t="shared" si="50"/>
        <v>204738772.73454756</v>
      </c>
      <c r="BH20" s="51">
        <f t="shared" si="50"/>
        <v>100379745.04647371</v>
      </c>
      <c r="BI20" s="51">
        <f t="shared" si="50"/>
        <v>65214914.396510519</v>
      </c>
      <c r="BJ20" s="51">
        <f t="shared" si="50"/>
        <v>64828029.425673716</v>
      </c>
      <c r="BK20" s="51">
        <f t="shared" si="50"/>
        <v>48821435.369462475</v>
      </c>
      <c r="BL20" s="51">
        <f t="shared" si="50"/>
        <v>23936273.377703007</v>
      </c>
      <c r="BM20" s="51">
        <f t="shared" si="50"/>
        <v>15550966.169277122</v>
      </c>
      <c r="BN20" s="51">
        <f t="shared" si="50"/>
        <v>15458710.66072421</v>
      </c>
      <c r="BO20" s="51">
        <f t="shared" si="50"/>
        <v>0</v>
      </c>
      <c r="BP20" s="51">
        <f t="shared" si="50"/>
        <v>0</v>
      </c>
      <c r="BQ20" s="51">
        <f t="shared" si="50"/>
        <v>0</v>
      </c>
      <c r="BR20" s="51">
        <f t="shared" si="50"/>
        <v>0</v>
      </c>
      <c r="BS20" s="51">
        <f t="shared" si="50"/>
        <v>0</v>
      </c>
      <c r="BT20" s="51">
        <f t="shared" si="50"/>
        <v>0</v>
      </c>
      <c r="BU20" s="51">
        <f t="shared" si="50"/>
        <v>0</v>
      </c>
      <c r="BV20" s="51">
        <f t="shared" si="50"/>
        <v>0</v>
      </c>
      <c r="BW20" s="51">
        <f t="shared" si="50"/>
        <v>0</v>
      </c>
      <c r="BX20" s="51">
        <f t="shared" si="50"/>
        <v>0</v>
      </c>
      <c r="BY20" s="51">
        <f t="shared" si="50"/>
        <v>0</v>
      </c>
      <c r="BZ20" s="51">
        <f t="shared" si="50"/>
        <v>0</v>
      </c>
      <c r="CA20" s="51">
        <f t="shared" si="50"/>
        <v>0</v>
      </c>
      <c r="CB20" s="51">
        <f t="shared" si="50"/>
        <v>0</v>
      </c>
      <c r="CC20" s="51">
        <f t="shared" si="50"/>
        <v>0</v>
      </c>
      <c r="CD20" s="51">
        <f t="shared" si="50"/>
        <v>0</v>
      </c>
      <c r="CE20" s="51">
        <f t="shared" si="50"/>
        <v>0</v>
      </c>
      <c r="CF20" s="51">
        <f t="shared" si="50"/>
        <v>0</v>
      </c>
      <c r="CG20" s="51">
        <f t="shared" si="50"/>
        <v>0</v>
      </c>
      <c r="CH20" s="51">
        <f t="shared" si="50"/>
        <v>0</v>
      </c>
      <c r="CI20" s="51">
        <f t="shared" si="50"/>
        <v>0</v>
      </c>
      <c r="CJ20" s="51">
        <f t="shared" si="50"/>
        <v>0</v>
      </c>
      <c r="CK20" s="51">
        <f t="shared" si="50"/>
        <v>0</v>
      </c>
      <c r="CL20" s="51">
        <f t="shared" si="50"/>
        <v>0</v>
      </c>
      <c r="CM20" s="51">
        <f t="shared" si="50"/>
        <v>0</v>
      </c>
      <c r="CN20" s="51">
        <f t="shared" si="50"/>
        <v>0</v>
      </c>
      <c r="CO20" s="51">
        <f t="shared" si="50"/>
        <v>0</v>
      </c>
      <c r="CP20" s="51">
        <f t="shared" si="50"/>
        <v>0</v>
      </c>
      <c r="CQ20" s="51">
        <f t="shared" si="50"/>
        <v>0</v>
      </c>
      <c r="CR20" s="51">
        <f t="shared" si="50"/>
        <v>0</v>
      </c>
      <c r="CS20" s="51">
        <f t="shared" si="50"/>
        <v>0</v>
      </c>
      <c r="CT20" s="51">
        <f t="shared" si="50"/>
        <v>0</v>
      </c>
      <c r="CU20" s="51">
        <f t="shared" si="50"/>
        <v>0</v>
      </c>
      <c r="CV20" s="51">
        <f t="shared" si="50"/>
        <v>0</v>
      </c>
      <c r="CW20" s="51">
        <f t="shared" si="50"/>
        <v>0</v>
      </c>
      <c r="CX20" s="51">
        <f t="shared" si="50"/>
        <v>0</v>
      </c>
      <c r="CY20" s="51">
        <f t="shared" si="50"/>
        <v>2533990.8030092558</v>
      </c>
      <c r="CZ20" s="51">
        <f t="shared" si="50"/>
        <v>0</v>
      </c>
      <c r="DA20" s="51">
        <f t="shared" si="50"/>
        <v>0</v>
      </c>
      <c r="DB20" s="51">
        <f t="shared" si="50"/>
        <v>0</v>
      </c>
      <c r="DC20" s="51">
        <f t="shared" si="50"/>
        <v>460572.36010202882</v>
      </c>
      <c r="DD20" s="51">
        <f t="shared" si="50"/>
        <v>0</v>
      </c>
      <c r="DE20" s="51">
        <f t="shared" si="50"/>
        <v>0</v>
      </c>
      <c r="DF20" s="51">
        <f t="shared" si="50"/>
        <v>0</v>
      </c>
      <c r="DG20" s="51">
        <f>+DG21</f>
        <v>1170075.9649991002</v>
      </c>
      <c r="DH20" s="51">
        <f>+DH21</f>
        <v>0</v>
      </c>
      <c r="DI20" s="51">
        <f>+DI21</f>
        <v>0</v>
      </c>
      <c r="DJ20" s="51">
        <f>+DJ21</f>
        <v>0</v>
      </c>
      <c r="DK20" s="51">
        <f t="shared" si="50"/>
        <v>0</v>
      </c>
      <c r="DL20" s="51">
        <f t="shared" si="50"/>
        <v>0</v>
      </c>
      <c r="DM20" s="51">
        <f t="shared" si="50"/>
        <v>0</v>
      </c>
      <c r="DN20" s="51">
        <f t="shared" si="50"/>
        <v>0</v>
      </c>
      <c r="DO20" s="51">
        <f t="shared" si="50"/>
        <v>0</v>
      </c>
      <c r="DP20" s="51">
        <f t="shared" si="50"/>
        <v>0</v>
      </c>
      <c r="DQ20" s="51">
        <f t="shared" si="50"/>
        <v>0</v>
      </c>
      <c r="DR20" s="51">
        <f t="shared" si="50"/>
        <v>0</v>
      </c>
      <c r="DS20" s="51">
        <f t="shared" si="50"/>
        <v>0</v>
      </c>
      <c r="DT20" s="51">
        <f t="shared" si="50"/>
        <v>0</v>
      </c>
      <c r="DU20" s="51">
        <f t="shared" si="50"/>
        <v>0</v>
      </c>
      <c r="DV20" s="51">
        <f t="shared" si="50"/>
        <v>0</v>
      </c>
      <c r="DW20" s="51">
        <f t="shared" si="50"/>
        <v>0</v>
      </c>
      <c r="DX20" s="51">
        <f t="shared" si="50"/>
        <v>0</v>
      </c>
      <c r="DY20" s="51">
        <f t="shared" si="50"/>
        <v>0</v>
      </c>
      <c r="DZ20" s="51">
        <f t="shared" si="50"/>
        <v>0</v>
      </c>
      <c r="EA20" s="51">
        <f t="shared" si="50"/>
        <v>0</v>
      </c>
      <c r="EB20" s="51">
        <f t="shared" si="50"/>
        <v>0</v>
      </c>
      <c r="EC20" s="51">
        <f t="shared" si="50"/>
        <v>0</v>
      </c>
      <c r="ED20" s="51">
        <f t="shared" si="50"/>
        <v>0</v>
      </c>
      <c r="EE20" s="51">
        <f t="shared" si="50"/>
        <v>0</v>
      </c>
      <c r="EF20" s="51">
        <f t="shared" si="50"/>
        <v>0</v>
      </c>
      <c r="EG20" s="51">
        <f t="shared" si="50"/>
        <v>0</v>
      </c>
      <c r="EH20" s="51">
        <f t="shared" si="50"/>
        <v>0</v>
      </c>
      <c r="EI20" s="51">
        <f t="shared" si="50"/>
        <v>0</v>
      </c>
      <c r="EJ20" s="51">
        <f t="shared" si="50"/>
        <v>0</v>
      </c>
      <c r="EK20" s="51">
        <f t="shared" si="50"/>
        <v>0</v>
      </c>
      <c r="EL20" s="51">
        <f t="shared" si="50"/>
        <v>0</v>
      </c>
      <c r="EM20" s="51">
        <f t="shared" ref="EM20:GD20" si="52">+EM21</f>
        <v>0</v>
      </c>
      <c r="EN20" s="51">
        <f t="shared" si="52"/>
        <v>0</v>
      </c>
      <c r="EO20" s="51">
        <f t="shared" si="52"/>
        <v>0</v>
      </c>
      <c r="EP20" s="51">
        <f t="shared" si="52"/>
        <v>0</v>
      </c>
      <c r="EQ20" s="51">
        <f t="shared" si="52"/>
        <v>0</v>
      </c>
      <c r="ER20" s="51">
        <f t="shared" si="52"/>
        <v>0</v>
      </c>
      <c r="ES20" s="51">
        <f t="shared" si="52"/>
        <v>0</v>
      </c>
      <c r="ET20" s="51">
        <f t="shared" si="52"/>
        <v>0</v>
      </c>
      <c r="EU20" s="51">
        <f t="shared" si="52"/>
        <v>0</v>
      </c>
      <c r="EV20" s="51">
        <f t="shared" si="52"/>
        <v>0</v>
      </c>
      <c r="EW20" s="51">
        <f t="shared" si="52"/>
        <v>0</v>
      </c>
      <c r="EX20" s="51">
        <f t="shared" si="52"/>
        <v>0</v>
      </c>
      <c r="EY20" s="51">
        <f t="shared" si="52"/>
        <v>0</v>
      </c>
      <c r="EZ20" s="51">
        <f t="shared" si="52"/>
        <v>0</v>
      </c>
      <c r="FA20" s="51">
        <f t="shared" si="52"/>
        <v>0</v>
      </c>
      <c r="FB20" s="51">
        <f t="shared" si="52"/>
        <v>0</v>
      </c>
      <c r="FC20" s="51">
        <f t="shared" si="52"/>
        <v>0</v>
      </c>
      <c r="FD20" s="51">
        <f t="shared" si="52"/>
        <v>0</v>
      </c>
      <c r="FE20" s="51">
        <f t="shared" si="52"/>
        <v>0</v>
      </c>
      <c r="FF20" s="51">
        <f t="shared" si="52"/>
        <v>0</v>
      </c>
      <c r="FG20" s="51">
        <f t="shared" si="52"/>
        <v>0</v>
      </c>
      <c r="FH20" s="51">
        <f t="shared" si="52"/>
        <v>0</v>
      </c>
      <c r="FI20" s="51">
        <f t="shared" si="52"/>
        <v>0</v>
      </c>
      <c r="FJ20" s="51">
        <f t="shared" si="52"/>
        <v>0</v>
      </c>
      <c r="FK20" s="51">
        <f t="shared" si="52"/>
        <v>0</v>
      </c>
      <c r="FL20" s="51">
        <f t="shared" si="52"/>
        <v>0</v>
      </c>
      <c r="FM20" s="51">
        <f t="shared" si="52"/>
        <v>0</v>
      </c>
      <c r="FN20" s="51">
        <f t="shared" si="52"/>
        <v>0</v>
      </c>
      <c r="FO20" s="51">
        <f t="shared" si="52"/>
        <v>22855891.500386298</v>
      </c>
      <c r="FP20" s="51">
        <f t="shared" si="52"/>
        <v>4256747.8288390143</v>
      </c>
      <c r="FQ20" s="51">
        <f t="shared" si="52"/>
        <v>2765532.4800510677</v>
      </c>
      <c r="FR20" s="51">
        <f t="shared" si="52"/>
        <v>2749126.0650033155</v>
      </c>
      <c r="FS20" s="51">
        <f t="shared" si="52"/>
        <v>0</v>
      </c>
      <c r="FT20" s="51">
        <f t="shared" si="52"/>
        <v>0</v>
      </c>
      <c r="FU20" s="51">
        <f t="shared" si="52"/>
        <v>0</v>
      </c>
      <c r="FV20" s="51">
        <f t="shared" si="52"/>
        <v>0</v>
      </c>
      <c r="FW20" s="51">
        <f t="shared" si="52"/>
        <v>0</v>
      </c>
      <c r="FX20" s="51">
        <f t="shared" si="52"/>
        <v>0</v>
      </c>
      <c r="FY20" s="51">
        <f t="shared" si="52"/>
        <v>0</v>
      </c>
      <c r="FZ20" s="51">
        <f t="shared" si="52"/>
        <v>0</v>
      </c>
      <c r="GA20" s="51">
        <f t="shared" si="52"/>
        <v>3450027934</v>
      </c>
      <c r="GB20" s="51">
        <f t="shared" si="52"/>
        <v>1561702675</v>
      </c>
      <c r="GC20" s="51">
        <f t="shared" si="52"/>
        <v>1013488301.0000001</v>
      </c>
      <c r="GD20" s="51">
        <f t="shared" si="52"/>
        <v>1008102408.9999999</v>
      </c>
      <c r="GE20" s="37"/>
      <c r="GF20" s="308"/>
    </row>
    <row r="21" spans="1:188" s="38" customFormat="1" ht="28" customHeight="1" thickTop="1" thickBot="1">
      <c r="A21" s="52" t="s">
        <v>713</v>
      </c>
      <c r="B21" s="53">
        <f>+B22+B31</f>
        <v>3450027934</v>
      </c>
      <c r="C21" s="53">
        <f t="shared" ref="C21:EL21" si="53">+C22+C31</f>
        <v>61331893.75331144</v>
      </c>
      <c r="D21" s="53">
        <f t="shared" si="53"/>
        <v>28818744.793605149</v>
      </c>
      <c r="E21" s="53">
        <f t="shared" si="53"/>
        <v>18544324.822792832</v>
      </c>
      <c r="F21" s="384">
        <f t="shared" si="53"/>
        <v>18527790.204289764</v>
      </c>
      <c r="G21" s="53">
        <f>+G22+G31</f>
        <v>60586869.75523331</v>
      </c>
      <c r="H21" s="53">
        <f>+H22+H31</f>
        <v>28468671.525819149</v>
      </c>
      <c r="I21" s="53">
        <f>+I22+I31</f>
        <v>18319059.203623999</v>
      </c>
      <c r="J21" s="53">
        <f>+J22+J31</f>
        <v>18304885.148872629</v>
      </c>
      <c r="K21" s="53">
        <f t="shared" si="53"/>
        <v>263116534.4914552</v>
      </c>
      <c r="L21" s="53">
        <f t="shared" si="53"/>
        <v>123633688.6805757</v>
      </c>
      <c r="M21" s="53">
        <f t="shared" si="53"/>
        <v>79555972.973583162</v>
      </c>
      <c r="N21" s="53">
        <f t="shared" si="53"/>
        <v>79522616.646837577</v>
      </c>
      <c r="O21" s="53">
        <f t="shared" ref="O21:Z21" si="54">+O22+O31</f>
        <v>122577894.68551712</v>
      </c>
      <c r="P21" s="53">
        <f t="shared" si="54"/>
        <v>0</v>
      </c>
      <c r="Q21" s="53">
        <f t="shared" si="54"/>
        <v>0</v>
      </c>
      <c r="R21" s="53">
        <f t="shared" si="54"/>
        <v>0</v>
      </c>
      <c r="S21" s="53">
        <f t="shared" si="54"/>
        <v>3720644.6912690899</v>
      </c>
      <c r="T21" s="53">
        <f t="shared" si="54"/>
        <v>0</v>
      </c>
      <c r="U21" s="53">
        <f t="shared" si="54"/>
        <v>0</v>
      </c>
      <c r="V21" s="53">
        <f t="shared" si="54"/>
        <v>0</v>
      </c>
      <c r="W21" s="53">
        <f t="shared" si="54"/>
        <v>3720644.703986384</v>
      </c>
      <c r="X21" s="53">
        <f t="shared" si="54"/>
        <v>0</v>
      </c>
      <c r="Y21" s="53">
        <f t="shared" si="54"/>
        <v>0</v>
      </c>
      <c r="Z21" s="53">
        <f t="shared" si="54"/>
        <v>0</v>
      </c>
      <c r="AA21" s="53">
        <f t="shared" si="53"/>
        <v>4696163.4370890697</v>
      </c>
      <c r="AB21" s="53">
        <f t="shared" si="53"/>
        <v>0</v>
      </c>
      <c r="AC21" s="53">
        <f t="shared" si="53"/>
        <v>0</v>
      </c>
      <c r="AD21" s="53">
        <f t="shared" si="53"/>
        <v>0</v>
      </c>
      <c r="AE21" s="53">
        <f t="shared" si="53"/>
        <v>4696163.4498063643</v>
      </c>
      <c r="AF21" s="53">
        <f t="shared" si="53"/>
        <v>0</v>
      </c>
      <c r="AG21" s="53">
        <f t="shared" si="53"/>
        <v>0</v>
      </c>
      <c r="AH21" s="53">
        <f t="shared" si="53"/>
        <v>0</v>
      </c>
      <c r="AI21" s="53">
        <f t="shared" ref="AI21:AP21" si="55">+AI22+AI31</f>
        <v>68092009.500003934</v>
      </c>
      <c r="AJ21" s="53">
        <f t="shared" si="55"/>
        <v>0</v>
      </c>
      <c r="AK21" s="53">
        <f t="shared" si="55"/>
        <v>0</v>
      </c>
      <c r="AL21" s="53">
        <f t="shared" si="55"/>
        <v>0</v>
      </c>
      <c r="AM21" s="53">
        <f t="shared" si="55"/>
        <v>22850348.779756699</v>
      </c>
      <c r="AN21" s="53">
        <f t="shared" si="55"/>
        <v>0</v>
      </c>
      <c r="AO21" s="53">
        <f t="shared" si="55"/>
        <v>0</v>
      </c>
      <c r="AP21" s="53">
        <f t="shared" si="55"/>
        <v>0</v>
      </c>
      <c r="AQ21" s="53">
        <f t="shared" si="53"/>
        <v>0</v>
      </c>
      <c r="AR21" s="53">
        <f t="shared" si="53"/>
        <v>0</v>
      </c>
      <c r="AS21" s="53">
        <f t="shared" si="53"/>
        <v>0</v>
      </c>
      <c r="AT21" s="53">
        <f t="shared" si="53"/>
        <v>0</v>
      </c>
      <c r="AU21" s="53">
        <f t="shared" ref="AU21:BB21" si="56">+AU22+AU31</f>
        <v>0</v>
      </c>
      <c r="AV21" s="53">
        <f t="shared" si="56"/>
        <v>0</v>
      </c>
      <c r="AW21" s="53">
        <f t="shared" si="56"/>
        <v>0</v>
      </c>
      <c r="AX21" s="53">
        <f t="shared" si="56"/>
        <v>0</v>
      </c>
      <c r="AY21" s="53">
        <f t="shared" si="56"/>
        <v>0</v>
      </c>
      <c r="AZ21" s="53">
        <f t="shared" si="56"/>
        <v>0</v>
      </c>
      <c r="BA21" s="53">
        <f t="shared" si="56"/>
        <v>0</v>
      </c>
      <c r="BB21" s="53">
        <f t="shared" si="56"/>
        <v>0</v>
      </c>
      <c r="BC21" s="53">
        <f t="shared" si="53"/>
        <v>2554058028.0200648</v>
      </c>
      <c r="BD21" s="53">
        <f t="shared" si="53"/>
        <v>1252208803.7469845</v>
      </c>
      <c r="BE21" s="53">
        <f t="shared" si="53"/>
        <v>813537530.95416141</v>
      </c>
      <c r="BF21" s="53">
        <f t="shared" si="53"/>
        <v>808711250.84859884</v>
      </c>
      <c r="BG21" s="53">
        <f t="shared" ref="BG21:BN21" si="57">+BG22+BG31</f>
        <v>204738772.73454756</v>
      </c>
      <c r="BH21" s="53">
        <f t="shared" si="57"/>
        <v>100379745.04647371</v>
      </c>
      <c r="BI21" s="53">
        <f t="shared" si="57"/>
        <v>65214914.396510519</v>
      </c>
      <c r="BJ21" s="53">
        <f t="shared" si="57"/>
        <v>64828029.425673716</v>
      </c>
      <c r="BK21" s="53">
        <f t="shared" si="57"/>
        <v>48821435.369462475</v>
      </c>
      <c r="BL21" s="53">
        <f t="shared" si="57"/>
        <v>23936273.377703007</v>
      </c>
      <c r="BM21" s="53">
        <f t="shared" si="57"/>
        <v>15550966.169277122</v>
      </c>
      <c r="BN21" s="53">
        <f t="shared" si="57"/>
        <v>15458710.66072421</v>
      </c>
      <c r="BO21" s="53">
        <f t="shared" si="53"/>
        <v>0</v>
      </c>
      <c r="BP21" s="53">
        <f t="shared" si="53"/>
        <v>0</v>
      </c>
      <c r="BQ21" s="53">
        <f t="shared" si="53"/>
        <v>0</v>
      </c>
      <c r="BR21" s="53">
        <f t="shared" si="53"/>
        <v>0</v>
      </c>
      <c r="BS21" s="53">
        <f t="shared" si="53"/>
        <v>0</v>
      </c>
      <c r="BT21" s="53">
        <f t="shared" si="53"/>
        <v>0</v>
      </c>
      <c r="BU21" s="53">
        <f t="shared" si="53"/>
        <v>0</v>
      </c>
      <c r="BV21" s="53">
        <f t="shared" si="53"/>
        <v>0</v>
      </c>
      <c r="BW21" s="53">
        <f t="shared" si="53"/>
        <v>0</v>
      </c>
      <c r="BX21" s="53">
        <f t="shared" si="53"/>
        <v>0</v>
      </c>
      <c r="BY21" s="53">
        <f t="shared" si="53"/>
        <v>0</v>
      </c>
      <c r="BZ21" s="53">
        <f t="shared" si="53"/>
        <v>0</v>
      </c>
      <c r="CA21" s="53">
        <f t="shared" ref="CA21:CH21" si="58">+CA22+CA31</f>
        <v>0</v>
      </c>
      <c r="CB21" s="53">
        <f t="shared" si="58"/>
        <v>0</v>
      </c>
      <c r="CC21" s="53">
        <f t="shared" si="58"/>
        <v>0</v>
      </c>
      <c r="CD21" s="53">
        <f t="shared" si="58"/>
        <v>0</v>
      </c>
      <c r="CE21" s="53">
        <f t="shared" si="58"/>
        <v>0</v>
      </c>
      <c r="CF21" s="53">
        <f t="shared" si="58"/>
        <v>0</v>
      </c>
      <c r="CG21" s="53">
        <f t="shared" si="58"/>
        <v>0</v>
      </c>
      <c r="CH21" s="53">
        <f t="shared" si="58"/>
        <v>0</v>
      </c>
      <c r="CI21" s="53">
        <f t="shared" si="53"/>
        <v>0</v>
      </c>
      <c r="CJ21" s="53">
        <f t="shared" si="53"/>
        <v>0</v>
      </c>
      <c r="CK21" s="53">
        <f t="shared" si="53"/>
        <v>0</v>
      </c>
      <c r="CL21" s="53">
        <f t="shared" si="53"/>
        <v>0</v>
      </c>
      <c r="CM21" s="53">
        <f t="shared" ref="CM21:CP21" si="59">+CM22+CM31</f>
        <v>0</v>
      </c>
      <c r="CN21" s="53">
        <f t="shared" si="59"/>
        <v>0</v>
      </c>
      <c r="CO21" s="53">
        <f t="shared" si="59"/>
        <v>0</v>
      </c>
      <c r="CP21" s="53">
        <f t="shared" si="59"/>
        <v>0</v>
      </c>
      <c r="CQ21" s="53">
        <f t="shared" si="53"/>
        <v>0</v>
      </c>
      <c r="CR21" s="53">
        <f t="shared" si="53"/>
        <v>0</v>
      </c>
      <c r="CS21" s="53">
        <f t="shared" si="53"/>
        <v>0</v>
      </c>
      <c r="CT21" s="53">
        <f t="shared" si="53"/>
        <v>0</v>
      </c>
      <c r="CU21" s="53">
        <f t="shared" si="53"/>
        <v>0</v>
      </c>
      <c r="CV21" s="53">
        <f t="shared" si="53"/>
        <v>0</v>
      </c>
      <c r="CW21" s="53">
        <f t="shared" si="53"/>
        <v>0</v>
      </c>
      <c r="CX21" s="53">
        <f t="shared" si="53"/>
        <v>0</v>
      </c>
      <c r="CY21" s="53">
        <f t="shared" ref="CY21:DB21" si="60">+CY22+CY31</f>
        <v>2533990.8030092558</v>
      </c>
      <c r="CZ21" s="53">
        <f t="shared" si="60"/>
        <v>0</v>
      </c>
      <c r="DA21" s="53">
        <f t="shared" si="60"/>
        <v>0</v>
      </c>
      <c r="DB21" s="53">
        <f t="shared" si="60"/>
        <v>0</v>
      </c>
      <c r="DC21" s="53">
        <f t="shared" si="53"/>
        <v>460572.36010202882</v>
      </c>
      <c r="DD21" s="53">
        <f t="shared" si="53"/>
        <v>0</v>
      </c>
      <c r="DE21" s="53">
        <f t="shared" si="53"/>
        <v>0</v>
      </c>
      <c r="DF21" s="53">
        <f t="shared" si="53"/>
        <v>0</v>
      </c>
      <c r="DG21" s="53">
        <f>+DG22+DG31</f>
        <v>1170075.9649991002</v>
      </c>
      <c r="DH21" s="53">
        <f>+DH22+DH31</f>
        <v>0</v>
      </c>
      <c r="DI21" s="53">
        <f>+DI22+DI31</f>
        <v>0</v>
      </c>
      <c r="DJ21" s="53">
        <f>+DJ22+DJ31</f>
        <v>0</v>
      </c>
      <c r="DK21" s="53">
        <f t="shared" si="53"/>
        <v>0</v>
      </c>
      <c r="DL21" s="53">
        <f t="shared" si="53"/>
        <v>0</v>
      </c>
      <c r="DM21" s="53">
        <f t="shared" si="53"/>
        <v>0</v>
      </c>
      <c r="DN21" s="53">
        <f t="shared" si="53"/>
        <v>0</v>
      </c>
      <c r="DO21" s="53">
        <f t="shared" si="53"/>
        <v>0</v>
      </c>
      <c r="DP21" s="53">
        <f t="shared" si="53"/>
        <v>0</v>
      </c>
      <c r="DQ21" s="53">
        <f t="shared" si="53"/>
        <v>0</v>
      </c>
      <c r="DR21" s="53">
        <f t="shared" si="53"/>
        <v>0</v>
      </c>
      <c r="DS21" s="53">
        <f t="shared" ref="DS21:DV21" si="61">+DS22+DS31</f>
        <v>0</v>
      </c>
      <c r="DT21" s="53">
        <f t="shared" si="61"/>
        <v>0</v>
      </c>
      <c r="DU21" s="53">
        <f t="shared" si="61"/>
        <v>0</v>
      </c>
      <c r="DV21" s="53">
        <f t="shared" si="61"/>
        <v>0</v>
      </c>
      <c r="DW21" s="53">
        <f t="shared" si="53"/>
        <v>0</v>
      </c>
      <c r="DX21" s="53">
        <f t="shared" si="53"/>
        <v>0</v>
      </c>
      <c r="DY21" s="53">
        <f t="shared" si="53"/>
        <v>0</v>
      </c>
      <c r="DZ21" s="53">
        <f t="shared" si="53"/>
        <v>0</v>
      </c>
      <c r="EA21" s="53">
        <f t="shared" si="53"/>
        <v>0</v>
      </c>
      <c r="EB21" s="53">
        <f t="shared" si="53"/>
        <v>0</v>
      </c>
      <c r="EC21" s="53">
        <f t="shared" si="53"/>
        <v>0</v>
      </c>
      <c r="ED21" s="53">
        <f t="shared" si="53"/>
        <v>0</v>
      </c>
      <c r="EE21" s="53">
        <f t="shared" si="53"/>
        <v>0</v>
      </c>
      <c r="EF21" s="53">
        <f t="shared" si="53"/>
        <v>0</v>
      </c>
      <c r="EG21" s="53">
        <f t="shared" si="53"/>
        <v>0</v>
      </c>
      <c r="EH21" s="53">
        <f t="shared" si="53"/>
        <v>0</v>
      </c>
      <c r="EI21" s="53">
        <f t="shared" si="53"/>
        <v>0</v>
      </c>
      <c r="EJ21" s="53">
        <f t="shared" si="53"/>
        <v>0</v>
      </c>
      <c r="EK21" s="53">
        <f t="shared" si="53"/>
        <v>0</v>
      </c>
      <c r="EL21" s="53">
        <f t="shared" si="53"/>
        <v>0</v>
      </c>
      <c r="EM21" s="53">
        <f t="shared" ref="EM21:FR21" si="62">+EM22+EM31</f>
        <v>0</v>
      </c>
      <c r="EN21" s="53">
        <f t="shared" si="62"/>
        <v>0</v>
      </c>
      <c r="EO21" s="53">
        <f t="shared" si="62"/>
        <v>0</v>
      </c>
      <c r="EP21" s="53">
        <f t="shared" si="62"/>
        <v>0</v>
      </c>
      <c r="EQ21" s="53">
        <f t="shared" si="62"/>
        <v>0</v>
      </c>
      <c r="ER21" s="53">
        <f t="shared" si="62"/>
        <v>0</v>
      </c>
      <c r="ES21" s="53">
        <f t="shared" si="62"/>
        <v>0</v>
      </c>
      <c r="ET21" s="53">
        <f t="shared" si="62"/>
        <v>0</v>
      </c>
      <c r="EU21" s="53">
        <f t="shared" si="62"/>
        <v>0</v>
      </c>
      <c r="EV21" s="53">
        <f t="shared" si="62"/>
        <v>0</v>
      </c>
      <c r="EW21" s="53">
        <f t="shared" si="62"/>
        <v>0</v>
      </c>
      <c r="EX21" s="53">
        <f t="shared" si="62"/>
        <v>0</v>
      </c>
      <c r="EY21" s="53">
        <f t="shared" ref="EY21:FB21" si="63">+EY22+EY31</f>
        <v>0</v>
      </c>
      <c r="EZ21" s="53">
        <f t="shared" si="63"/>
        <v>0</v>
      </c>
      <c r="FA21" s="53">
        <f t="shared" si="63"/>
        <v>0</v>
      </c>
      <c r="FB21" s="53">
        <f t="shared" si="63"/>
        <v>0</v>
      </c>
      <c r="FC21" s="53">
        <f t="shared" si="62"/>
        <v>0</v>
      </c>
      <c r="FD21" s="53">
        <f t="shared" si="62"/>
        <v>0</v>
      </c>
      <c r="FE21" s="53">
        <f t="shared" si="62"/>
        <v>0</v>
      </c>
      <c r="FF21" s="53">
        <f t="shared" si="62"/>
        <v>0</v>
      </c>
      <c r="FG21" s="53">
        <f t="shared" si="62"/>
        <v>0</v>
      </c>
      <c r="FH21" s="53">
        <f t="shared" si="62"/>
        <v>0</v>
      </c>
      <c r="FI21" s="53">
        <f t="shared" si="62"/>
        <v>0</v>
      </c>
      <c r="FJ21" s="53">
        <f t="shared" si="62"/>
        <v>0</v>
      </c>
      <c r="FK21" s="53">
        <f t="shared" si="62"/>
        <v>0</v>
      </c>
      <c r="FL21" s="53">
        <f t="shared" si="62"/>
        <v>0</v>
      </c>
      <c r="FM21" s="53">
        <f t="shared" si="62"/>
        <v>0</v>
      </c>
      <c r="FN21" s="53">
        <f t="shared" si="62"/>
        <v>0</v>
      </c>
      <c r="FO21" s="53">
        <f t="shared" si="62"/>
        <v>22855891.500386298</v>
      </c>
      <c r="FP21" s="53">
        <f t="shared" si="62"/>
        <v>4256747.8288390143</v>
      </c>
      <c r="FQ21" s="53">
        <f t="shared" si="62"/>
        <v>2765532.4800510677</v>
      </c>
      <c r="FR21" s="53">
        <f t="shared" si="62"/>
        <v>2749126.0650033155</v>
      </c>
      <c r="FS21" s="53">
        <f t="shared" ref="FS21:FV21" si="64">+FS22+FS31</f>
        <v>0</v>
      </c>
      <c r="FT21" s="53">
        <f t="shared" si="64"/>
        <v>0</v>
      </c>
      <c r="FU21" s="53">
        <f t="shared" si="64"/>
        <v>0</v>
      </c>
      <c r="FV21" s="53">
        <f t="shared" si="64"/>
        <v>0</v>
      </c>
      <c r="FW21" s="53">
        <f t="shared" ref="FW21:GD21" si="65">+FW22+FW31</f>
        <v>0</v>
      </c>
      <c r="FX21" s="53">
        <f t="shared" si="65"/>
        <v>0</v>
      </c>
      <c r="FY21" s="53">
        <f t="shared" si="65"/>
        <v>0</v>
      </c>
      <c r="FZ21" s="53">
        <f t="shared" si="65"/>
        <v>0</v>
      </c>
      <c r="GA21" s="53">
        <f t="shared" si="65"/>
        <v>3450027934</v>
      </c>
      <c r="GB21" s="53">
        <f t="shared" si="65"/>
        <v>1561702675</v>
      </c>
      <c r="GC21" s="53">
        <f t="shared" si="65"/>
        <v>1013488301.0000001</v>
      </c>
      <c r="GD21" s="53">
        <f t="shared" si="65"/>
        <v>1008102408.9999999</v>
      </c>
      <c r="GE21" s="37"/>
      <c r="GF21" s="308"/>
    </row>
    <row r="22" spans="1:188" s="38" customFormat="1" ht="34.5" customHeight="1" thickTop="1" thickBot="1">
      <c r="A22" s="54" t="s">
        <v>714</v>
      </c>
      <c r="B22" s="55">
        <f>SUM(B23:B30)</f>
        <v>2665813575</v>
      </c>
      <c r="C22" s="55">
        <f t="shared" ref="C22:EL22" si="66">SUM(C23:C30)</f>
        <v>44126814.588945106</v>
      </c>
      <c r="D22" s="55">
        <f t="shared" si="66"/>
        <v>21298299.3814037</v>
      </c>
      <c r="E22" s="55">
        <f t="shared" si="66"/>
        <v>13257980.018266225</v>
      </c>
      <c r="F22" s="381">
        <f t="shared" si="66"/>
        <v>13245009.711891359</v>
      </c>
      <c r="G22" s="55">
        <f>SUM(G23:G30)</f>
        <v>43590787.836538933</v>
      </c>
      <c r="H22" s="55">
        <f>SUM(H23:H30)</f>
        <v>21039580.088938646</v>
      </c>
      <c r="I22" s="55">
        <f>SUM(I23:I30)</f>
        <v>13096929.8260224</v>
      </c>
      <c r="J22" s="55">
        <f>SUM(J23:J30)</f>
        <v>13084014.603800306</v>
      </c>
      <c r="K22" s="55">
        <f t="shared" si="66"/>
        <v>189305984.57451591</v>
      </c>
      <c r="L22" s="55">
        <f t="shared" si="66"/>
        <v>91370645.529657647</v>
      </c>
      <c r="M22" s="55">
        <f t="shared" si="66"/>
        <v>56877320.155711375</v>
      </c>
      <c r="N22" s="55">
        <f t="shared" si="66"/>
        <v>56849430.684308305</v>
      </c>
      <c r="O22" s="55">
        <f t="shared" ref="O22:Z22" si="67">SUM(O23:O30)</f>
        <v>0</v>
      </c>
      <c r="P22" s="55">
        <f t="shared" si="67"/>
        <v>0</v>
      </c>
      <c r="Q22" s="55">
        <f t="shared" si="67"/>
        <v>0</v>
      </c>
      <c r="R22" s="55">
        <f t="shared" si="67"/>
        <v>0</v>
      </c>
      <c r="S22" s="55">
        <f t="shared" si="67"/>
        <v>0</v>
      </c>
      <c r="T22" s="55">
        <f t="shared" si="67"/>
        <v>0</v>
      </c>
      <c r="U22" s="55">
        <f t="shared" si="67"/>
        <v>0</v>
      </c>
      <c r="V22" s="55">
        <f t="shared" si="67"/>
        <v>0</v>
      </c>
      <c r="W22" s="55">
        <f t="shared" si="67"/>
        <v>0</v>
      </c>
      <c r="X22" s="55">
        <f t="shared" si="67"/>
        <v>0</v>
      </c>
      <c r="Y22" s="55">
        <f t="shared" si="67"/>
        <v>0</v>
      </c>
      <c r="Z22" s="55">
        <f t="shared" si="67"/>
        <v>0</v>
      </c>
      <c r="AA22" s="55">
        <f t="shared" si="66"/>
        <v>0</v>
      </c>
      <c r="AB22" s="55">
        <f t="shared" si="66"/>
        <v>0</v>
      </c>
      <c r="AC22" s="55">
        <f t="shared" si="66"/>
        <v>0</v>
      </c>
      <c r="AD22" s="55">
        <f t="shared" si="66"/>
        <v>0</v>
      </c>
      <c r="AE22" s="55">
        <f t="shared" si="66"/>
        <v>0</v>
      </c>
      <c r="AF22" s="55">
        <f t="shared" si="66"/>
        <v>0</v>
      </c>
      <c r="AG22" s="55">
        <f t="shared" si="66"/>
        <v>0</v>
      </c>
      <c r="AH22" s="55">
        <f t="shared" si="66"/>
        <v>0</v>
      </c>
      <c r="AI22" s="55">
        <f t="shared" ref="AI22:AP22" si="68">SUM(AI23:AI30)</f>
        <v>68092009.500003934</v>
      </c>
      <c r="AJ22" s="55">
        <f t="shared" si="68"/>
        <v>0</v>
      </c>
      <c r="AK22" s="55">
        <f t="shared" si="68"/>
        <v>0</v>
      </c>
      <c r="AL22" s="55">
        <f t="shared" si="68"/>
        <v>0</v>
      </c>
      <c r="AM22" s="55">
        <f t="shared" si="68"/>
        <v>22850348.779756699</v>
      </c>
      <c r="AN22" s="55">
        <f t="shared" si="68"/>
        <v>0</v>
      </c>
      <c r="AO22" s="55">
        <f t="shared" si="68"/>
        <v>0</v>
      </c>
      <c r="AP22" s="55">
        <f t="shared" si="68"/>
        <v>0</v>
      </c>
      <c r="AQ22" s="55">
        <f t="shared" si="66"/>
        <v>0</v>
      </c>
      <c r="AR22" s="55">
        <f t="shared" si="66"/>
        <v>0</v>
      </c>
      <c r="AS22" s="55">
        <f t="shared" si="66"/>
        <v>0</v>
      </c>
      <c r="AT22" s="55">
        <f t="shared" si="66"/>
        <v>0</v>
      </c>
      <c r="AU22" s="55">
        <f t="shared" ref="AU22:BB22" si="69">SUM(AU23:AU30)</f>
        <v>0</v>
      </c>
      <c r="AV22" s="55">
        <f t="shared" si="69"/>
        <v>0</v>
      </c>
      <c r="AW22" s="55">
        <f t="shared" si="69"/>
        <v>0</v>
      </c>
      <c r="AX22" s="55">
        <f t="shared" si="69"/>
        <v>0</v>
      </c>
      <c r="AY22" s="55">
        <f t="shared" si="69"/>
        <v>0</v>
      </c>
      <c r="AZ22" s="55">
        <f t="shared" si="69"/>
        <v>0</v>
      </c>
      <c r="BA22" s="55">
        <f t="shared" si="69"/>
        <v>0</v>
      </c>
      <c r="BB22" s="55">
        <f t="shared" si="69"/>
        <v>0</v>
      </c>
      <c r="BC22" s="55">
        <f t="shared" si="66"/>
        <v>2071595706.0894592</v>
      </c>
      <c r="BD22" s="55">
        <f t="shared" si="66"/>
        <v>972266917.82239962</v>
      </c>
      <c r="BE22" s="55">
        <f t="shared" si="66"/>
        <v>651892968.88496101</v>
      </c>
      <c r="BF22" s="55">
        <f t="shared" si="66"/>
        <v>651384221.43436956</v>
      </c>
      <c r="BG22" s="55">
        <f t="shared" ref="BG22:BN22" si="70">SUM(BG23:BG30)</f>
        <v>166063557.60668033</v>
      </c>
      <c r="BH22" s="55">
        <f t="shared" si="70"/>
        <v>77939002.693558022</v>
      </c>
      <c r="BI22" s="55">
        <f t="shared" si="70"/>
        <v>52257139.399159722</v>
      </c>
      <c r="BJ22" s="55">
        <f t="shared" si="70"/>
        <v>52216357.111708455</v>
      </c>
      <c r="BK22" s="55">
        <f t="shared" si="70"/>
        <v>39599051.692222543</v>
      </c>
      <c r="BL22" s="55">
        <f t="shared" si="70"/>
        <v>18585116.692563988</v>
      </c>
      <c r="BM22" s="55">
        <f t="shared" si="70"/>
        <v>12461091.368740862</v>
      </c>
      <c r="BN22" s="55">
        <f t="shared" si="70"/>
        <v>12451366.538488012</v>
      </c>
      <c r="BO22" s="55">
        <f t="shared" si="66"/>
        <v>0</v>
      </c>
      <c r="BP22" s="55">
        <f t="shared" si="66"/>
        <v>0</v>
      </c>
      <c r="BQ22" s="55">
        <f t="shared" si="66"/>
        <v>0</v>
      </c>
      <c r="BR22" s="55">
        <f t="shared" si="66"/>
        <v>0</v>
      </c>
      <c r="BS22" s="55">
        <f t="shared" si="66"/>
        <v>0</v>
      </c>
      <c r="BT22" s="55">
        <f t="shared" si="66"/>
        <v>0</v>
      </c>
      <c r="BU22" s="55">
        <f t="shared" si="66"/>
        <v>0</v>
      </c>
      <c r="BV22" s="55">
        <f t="shared" si="66"/>
        <v>0</v>
      </c>
      <c r="BW22" s="55">
        <f t="shared" si="66"/>
        <v>0</v>
      </c>
      <c r="BX22" s="55">
        <f t="shared" si="66"/>
        <v>0</v>
      </c>
      <c r="BY22" s="55">
        <f t="shared" si="66"/>
        <v>0</v>
      </c>
      <c r="BZ22" s="55">
        <f t="shared" si="66"/>
        <v>0</v>
      </c>
      <c r="CA22" s="55">
        <f t="shared" ref="CA22:CH22" si="71">SUM(CA23:CA30)</f>
        <v>0</v>
      </c>
      <c r="CB22" s="55">
        <f t="shared" si="71"/>
        <v>0</v>
      </c>
      <c r="CC22" s="55">
        <f t="shared" si="71"/>
        <v>0</v>
      </c>
      <c r="CD22" s="55">
        <f t="shared" si="71"/>
        <v>0</v>
      </c>
      <c r="CE22" s="55">
        <f t="shared" si="71"/>
        <v>0</v>
      </c>
      <c r="CF22" s="55">
        <f t="shared" si="71"/>
        <v>0</v>
      </c>
      <c r="CG22" s="55">
        <f t="shared" si="71"/>
        <v>0</v>
      </c>
      <c r="CH22" s="55">
        <f t="shared" si="71"/>
        <v>0</v>
      </c>
      <c r="CI22" s="55">
        <f t="shared" si="66"/>
        <v>0</v>
      </c>
      <c r="CJ22" s="55">
        <f t="shared" si="66"/>
        <v>0</v>
      </c>
      <c r="CK22" s="55">
        <f t="shared" si="66"/>
        <v>0</v>
      </c>
      <c r="CL22" s="55">
        <f t="shared" si="66"/>
        <v>0</v>
      </c>
      <c r="CM22" s="55">
        <f t="shared" ref="CM22:CP22" si="72">SUM(CM23:CM30)</f>
        <v>0</v>
      </c>
      <c r="CN22" s="55">
        <f t="shared" si="72"/>
        <v>0</v>
      </c>
      <c r="CO22" s="55">
        <f t="shared" si="72"/>
        <v>0</v>
      </c>
      <c r="CP22" s="55">
        <f t="shared" si="72"/>
        <v>0</v>
      </c>
      <c r="CQ22" s="55">
        <f t="shared" si="66"/>
        <v>0</v>
      </c>
      <c r="CR22" s="55">
        <f t="shared" si="66"/>
        <v>0</v>
      </c>
      <c r="CS22" s="55">
        <f t="shared" si="66"/>
        <v>0</v>
      </c>
      <c r="CT22" s="55">
        <f t="shared" si="66"/>
        <v>0</v>
      </c>
      <c r="CU22" s="55">
        <f t="shared" si="66"/>
        <v>0</v>
      </c>
      <c r="CV22" s="55">
        <f t="shared" si="66"/>
        <v>0</v>
      </c>
      <c r="CW22" s="55">
        <f t="shared" si="66"/>
        <v>0</v>
      </c>
      <c r="CX22" s="55">
        <f t="shared" si="66"/>
        <v>0</v>
      </c>
      <c r="CY22" s="55">
        <f t="shared" ref="CY22:DB22" si="73">SUM(CY23:CY30)</f>
        <v>0</v>
      </c>
      <c r="CZ22" s="55">
        <f t="shared" si="73"/>
        <v>0</v>
      </c>
      <c r="DA22" s="55">
        <f t="shared" si="73"/>
        <v>0</v>
      </c>
      <c r="DB22" s="55">
        <f t="shared" si="73"/>
        <v>0</v>
      </c>
      <c r="DC22" s="55">
        <f t="shared" si="66"/>
        <v>0</v>
      </c>
      <c r="DD22" s="55">
        <f t="shared" si="66"/>
        <v>0</v>
      </c>
      <c r="DE22" s="55">
        <f t="shared" si="66"/>
        <v>0</v>
      </c>
      <c r="DF22" s="55">
        <f t="shared" si="66"/>
        <v>0</v>
      </c>
      <c r="DG22" s="55">
        <f>SUM(DG23:DG30)</f>
        <v>0</v>
      </c>
      <c r="DH22" s="55">
        <f>SUM(DH23:DH30)</f>
        <v>0</v>
      </c>
      <c r="DI22" s="55">
        <f>SUM(DI23:DI30)</f>
        <v>0</v>
      </c>
      <c r="DJ22" s="55">
        <f>SUM(DJ23:DJ30)</f>
        <v>0</v>
      </c>
      <c r="DK22" s="55">
        <f t="shared" si="66"/>
        <v>0</v>
      </c>
      <c r="DL22" s="55">
        <f t="shared" si="66"/>
        <v>0</v>
      </c>
      <c r="DM22" s="55">
        <f t="shared" si="66"/>
        <v>0</v>
      </c>
      <c r="DN22" s="55">
        <f t="shared" si="66"/>
        <v>0</v>
      </c>
      <c r="DO22" s="55">
        <f t="shared" si="66"/>
        <v>0</v>
      </c>
      <c r="DP22" s="55">
        <f t="shared" si="66"/>
        <v>0</v>
      </c>
      <c r="DQ22" s="55">
        <f t="shared" si="66"/>
        <v>0</v>
      </c>
      <c r="DR22" s="55">
        <f t="shared" si="66"/>
        <v>0</v>
      </c>
      <c r="DS22" s="55">
        <f t="shared" ref="DS22:DV22" si="74">SUM(DS23:DS30)</f>
        <v>0</v>
      </c>
      <c r="DT22" s="55">
        <f t="shared" si="74"/>
        <v>0</v>
      </c>
      <c r="DU22" s="55">
        <f t="shared" si="74"/>
        <v>0</v>
      </c>
      <c r="DV22" s="55">
        <f t="shared" si="74"/>
        <v>0</v>
      </c>
      <c r="DW22" s="55">
        <f t="shared" si="66"/>
        <v>0</v>
      </c>
      <c r="DX22" s="55">
        <f t="shared" si="66"/>
        <v>0</v>
      </c>
      <c r="DY22" s="55">
        <f t="shared" si="66"/>
        <v>0</v>
      </c>
      <c r="DZ22" s="55">
        <f t="shared" si="66"/>
        <v>0</v>
      </c>
      <c r="EA22" s="55">
        <f t="shared" si="66"/>
        <v>0</v>
      </c>
      <c r="EB22" s="55">
        <f t="shared" si="66"/>
        <v>0</v>
      </c>
      <c r="EC22" s="55">
        <f t="shared" si="66"/>
        <v>0</v>
      </c>
      <c r="ED22" s="55">
        <f t="shared" si="66"/>
        <v>0</v>
      </c>
      <c r="EE22" s="55">
        <f t="shared" si="66"/>
        <v>0</v>
      </c>
      <c r="EF22" s="55">
        <f t="shared" si="66"/>
        <v>0</v>
      </c>
      <c r="EG22" s="55">
        <f t="shared" si="66"/>
        <v>0</v>
      </c>
      <c r="EH22" s="55">
        <f t="shared" si="66"/>
        <v>0</v>
      </c>
      <c r="EI22" s="55">
        <f t="shared" si="66"/>
        <v>0</v>
      </c>
      <c r="EJ22" s="55">
        <f t="shared" si="66"/>
        <v>0</v>
      </c>
      <c r="EK22" s="55">
        <f t="shared" si="66"/>
        <v>0</v>
      </c>
      <c r="EL22" s="55">
        <f t="shared" si="66"/>
        <v>0</v>
      </c>
      <c r="EM22" s="55">
        <f t="shared" ref="EM22:FR22" si="75">SUM(EM23:EM30)</f>
        <v>0</v>
      </c>
      <c r="EN22" s="55">
        <f t="shared" si="75"/>
        <v>0</v>
      </c>
      <c r="EO22" s="55">
        <f t="shared" si="75"/>
        <v>0</v>
      </c>
      <c r="EP22" s="55">
        <f t="shared" si="75"/>
        <v>0</v>
      </c>
      <c r="EQ22" s="55">
        <f t="shared" si="75"/>
        <v>0</v>
      </c>
      <c r="ER22" s="55">
        <f t="shared" si="75"/>
        <v>0</v>
      </c>
      <c r="ES22" s="55">
        <f t="shared" si="75"/>
        <v>0</v>
      </c>
      <c r="ET22" s="55">
        <f t="shared" si="75"/>
        <v>0</v>
      </c>
      <c r="EU22" s="55">
        <f t="shared" si="75"/>
        <v>0</v>
      </c>
      <c r="EV22" s="55">
        <f t="shared" si="75"/>
        <v>0</v>
      </c>
      <c r="EW22" s="55">
        <f t="shared" si="75"/>
        <v>0</v>
      </c>
      <c r="EX22" s="55">
        <f t="shared" si="75"/>
        <v>0</v>
      </c>
      <c r="EY22" s="55">
        <f t="shared" ref="EY22:FB22" si="76">SUM(EY23:EY30)</f>
        <v>0</v>
      </c>
      <c r="EZ22" s="55">
        <f t="shared" si="76"/>
        <v>0</v>
      </c>
      <c r="FA22" s="55">
        <f t="shared" si="76"/>
        <v>0</v>
      </c>
      <c r="FB22" s="55">
        <f t="shared" si="76"/>
        <v>0</v>
      </c>
      <c r="FC22" s="55">
        <f t="shared" si="75"/>
        <v>0</v>
      </c>
      <c r="FD22" s="55">
        <f t="shared" si="75"/>
        <v>0</v>
      </c>
      <c r="FE22" s="55">
        <f t="shared" si="75"/>
        <v>0</v>
      </c>
      <c r="FF22" s="55">
        <f t="shared" si="75"/>
        <v>0</v>
      </c>
      <c r="FG22" s="55">
        <f t="shared" si="75"/>
        <v>0</v>
      </c>
      <c r="FH22" s="55">
        <f t="shared" si="75"/>
        <v>0</v>
      </c>
      <c r="FI22" s="55">
        <f t="shared" si="75"/>
        <v>0</v>
      </c>
      <c r="FJ22" s="55">
        <f t="shared" si="75"/>
        <v>0</v>
      </c>
      <c r="FK22" s="55">
        <f t="shared" si="75"/>
        <v>0</v>
      </c>
      <c r="FL22" s="55">
        <f t="shared" si="75"/>
        <v>0</v>
      </c>
      <c r="FM22" s="55">
        <f t="shared" si="75"/>
        <v>0</v>
      </c>
      <c r="FN22" s="55">
        <f t="shared" si="75"/>
        <v>0</v>
      </c>
      <c r="FO22" s="55">
        <f t="shared" si="75"/>
        <v>20589314.331877332</v>
      </c>
      <c r="FP22" s="55">
        <f t="shared" si="75"/>
        <v>3305115.7914784518</v>
      </c>
      <c r="FQ22" s="55">
        <f t="shared" si="75"/>
        <v>2216039.3471384421</v>
      </c>
      <c r="FR22" s="55">
        <f t="shared" si="75"/>
        <v>2214309.9154340387</v>
      </c>
      <c r="FS22" s="55">
        <f t="shared" ref="FS22:FV22" si="77">SUM(FS23:FS30)</f>
        <v>0</v>
      </c>
      <c r="FT22" s="55">
        <f t="shared" si="77"/>
        <v>0</v>
      </c>
      <c r="FU22" s="55">
        <f t="shared" si="77"/>
        <v>0</v>
      </c>
      <c r="FV22" s="55">
        <f t="shared" si="77"/>
        <v>0</v>
      </c>
      <c r="FW22" s="55">
        <f t="shared" ref="FW22:GD22" si="78">SUM(FW23:FW30)</f>
        <v>0</v>
      </c>
      <c r="FX22" s="55">
        <f t="shared" si="78"/>
        <v>0</v>
      </c>
      <c r="FY22" s="55">
        <f t="shared" si="78"/>
        <v>0</v>
      </c>
      <c r="FZ22" s="55">
        <f t="shared" si="78"/>
        <v>0</v>
      </c>
      <c r="GA22" s="55">
        <f t="shared" si="78"/>
        <v>2665813575</v>
      </c>
      <c r="GB22" s="55">
        <f t="shared" si="78"/>
        <v>1205804678</v>
      </c>
      <c r="GC22" s="55">
        <f t="shared" si="78"/>
        <v>802059469.00000012</v>
      </c>
      <c r="GD22" s="55">
        <f t="shared" si="78"/>
        <v>801444709.99999988</v>
      </c>
      <c r="GE22" s="37"/>
      <c r="GF22" s="308"/>
    </row>
    <row r="23" spans="1:188" s="38" customFormat="1" ht="29.15" customHeight="1" thickTop="1" thickBot="1">
      <c r="A23" s="35" t="s">
        <v>715</v>
      </c>
      <c r="B23" s="34">
        <f t="shared" ref="B23:B30" si="79">+C23+G23+K23+O23+S23+W23+AA23+AE23+AI23+AM23+AQ23+AU23+AY23+BC23+BG23+BK23+BO23+BS23+BW23+CA23+CE23+CI23+CM23+CQ23+CU23+CY23+DC23+DG23+DK23+DO23+DS23+DW23+EA23+EE23+EI23+EM23+EQ23+EU23+EY23+FC23+FG23+FK23+FO23+FS23+FW23</f>
        <v>2120468858.9999998</v>
      </c>
      <c r="C23" s="33">
        <v>30676301.937009476</v>
      </c>
      <c r="D23" s="33">
        <v>13422902.449631963</v>
      </c>
      <c r="E23" s="33">
        <v>9679922.7795159444</v>
      </c>
      <c r="F23" s="382">
        <v>9672454.3157545812</v>
      </c>
      <c r="G23" s="33">
        <v>30303664.150749549</v>
      </c>
      <c r="H23" s="33">
        <v>13259848.876085691</v>
      </c>
      <c r="I23" s="33">
        <v>9562336.7353072055</v>
      </c>
      <c r="J23" s="382">
        <v>9554856.5225302614</v>
      </c>
      <c r="K23" s="382">
        <v>131602690.91224097</v>
      </c>
      <c r="L23" s="382">
        <v>57584844.67428235</v>
      </c>
      <c r="M23" s="382">
        <v>41527296.485176854</v>
      </c>
      <c r="N23" s="382">
        <v>41523010.161715128</v>
      </c>
      <c r="O23" s="382">
        <v>0</v>
      </c>
      <c r="P23" s="33">
        <v>0</v>
      </c>
      <c r="Q23" s="33">
        <v>0</v>
      </c>
      <c r="R23" s="33">
        <v>0</v>
      </c>
      <c r="S23" s="33">
        <v>0</v>
      </c>
      <c r="T23" s="33">
        <v>0</v>
      </c>
      <c r="U23" s="33">
        <v>0</v>
      </c>
      <c r="V23" s="33">
        <v>0</v>
      </c>
      <c r="W23" s="33">
        <v>0</v>
      </c>
      <c r="X23" s="33">
        <v>0</v>
      </c>
      <c r="Y23" s="33">
        <v>0</v>
      </c>
      <c r="Z23" s="33">
        <v>0</v>
      </c>
      <c r="AA23" s="33">
        <v>0</v>
      </c>
      <c r="AB23" s="33">
        <v>0</v>
      </c>
      <c r="AC23" s="33">
        <v>0</v>
      </c>
      <c r="AD23" s="33">
        <v>0</v>
      </c>
      <c r="AE23" s="33">
        <v>0</v>
      </c>
      <c r="AF23" s="33">
        <v>0</v>
      </c>
      <c r="AG23" s="33">
        <v>0</v>
      </c>
      <c r="AH23" s="33">
        <v>0</v>
      </c>
      <c r="AI23" s="33">
        <v>68092009.500003934</v>
      </c>
      <c r="AJ23" s="33">
        <v>0</v>
      </c>
      <c r="AK23" s="33">
        <v>0</v>
      </c>
      <c r="AL23" s="33">
        <v>0</v>
      </c>
      <c r="AM23" s="33">
        <v>22850348.779756699</v>
      </c>
      <c r="AN23" s="33">
        <v>0</v>
      </c>
      <c r="AO23" s="33">
        <v>0</v>
      </c>
      <c r="AP23" s="33">
        <v>0</v>
      </c>
      <c r="AQ23" s="33">
        <v>0</v>
      </c>
      <c r="AR23" s="33">
        <v>0</v>
      </c>
      <c r="AS23" s="33">
        <v>0</v>
      </c>
      <c r="AT23" s="33">
        <v>0</v>
      </c>
      <c r="AU23" s="33">
        <v>0</v>
      </c>
      <c r="AV23" s="33">
        <v>0</v>
      </c>
      <c r="AW23" s="33">
        <v>0</v>
      </c>
      <c r="AX23" s="33">
        <v>0</v>
      </c>
      <c r="AY23" s="33">
        <v>0</v>
      </c>
      <c r="AZ23" s="33">
        <v>0</v>
      </c>
      <c r="BA23" s="33">
        <v>0</v>
      </c>
      <c r="BB23" s="33">
        <v>0</v>
      </c>
      <c r="BC23" s="33">
        <v>1653609406.8448102</v>
      </c>
      <c r="BD23" s="33">
        <v>757505327.1457653</v>
      </c>
      <c r="BE23" s="33">
        <v>501081118.84028572</v>
      </c>
      <c r="BF23" s="33">
        <v>500719176.87533075</v>
      </c>
      <c r="BG23" s="33">
        <v>132556878.82791124</v>
      </c>
      <c r="BH23" s="33">
        <v>60723252.689733945</v>
      </c>
      <c r="BI23" s="33">
        <v>40167737.845542848</v>
      </c>
      <c r="BJ23" s="33">
        <v>40138723.800876267</v>
      </c>
      <c r="BK23" s="33">
        <v>31609142.743398495</v>
      </c>
      <c r="BL23" s="33">
        <v>14479897.075768391</v>
      </c>
      <c r="BM23" s="33">
        <v>9578286.4719339777</v>
      </c>
      <c r="BN23" s="33">
        <v>9571367.8639557399</v>
      </c>
      <c r="BO23" s="33">
        <v>0</v>
      </c>
      <c r="BP23" s="33">
        <v>0</v>
      </c>
      <c r="BQ23" s="33">
        <v>0</v>
      </c>
      <c r="BR23" s="33">
        <v>0</v>
      </c>
      <c r="BS23" s="33">
        <v>0</v>
      </c>
      <c r="BT23" s="33">
        <v>0</v>
      </c>
      <c r="BU23" s="33">
        <v>0</v>
      </c>
      <c r="BV23" s="33">
        <v>0</v>
      </c>
      <c r="BW23" s="33">
        <v>0</v>
      </c>
      <c r="BX23" s="33">
        <v>0</v>
      </c>
      <c r="BY23" s="33">
        <v>0</v>
      </c>
      <c r="BZ23" s="33">
        <v>0</v>
      </c>
      <c r="CA23" s="33">
        <v>0</v>
      </c>
      <c r="CB23" s="33">
        <v>0</v>
      </c>
      <c r="CC23" s="33">
        <v>0</v>
      </c>
      <c r="CD23" s="33">
        <v>0</v>
      </c>
      <c r="CE23" s="33">
        <v>0</v>
      </c>
      <c r="CF23" s="33">
        <v>0</v>
      </c>
      <c r="CG23" s="33">
        <v>0</v>
      </c>
      <c r="CH23" s="33">
        <v>0</v>
      </c>
      <c r="CI23" s="33">
        <v>0</v>
      </c>
      <c r="CJ23" s="33">
        <v>0</v>
      </c>
      <c r="CK23" s="33">
        <v>0</v>
      </c>
      <c r="CL23" s="33">
        <v>0</v>
      </c>
      <c r="CM23" s="33">
        <v>0</v>
      </c>
      <c r="CN23" s="33">
        <v>0</v>
      </c>
      <c r="CO23" s="33">
        <v>0</v>
      </c>
      <c r="CP23" s="33">
        <v>0</v>
      </c>
      <c r="CQ23" s="33">
        <v>0</v>
      </c>
      <c r="CR23" s="33">
        <v>0</v>
      </c>
      <c r="CS23" s="33">
        <v>0</v>
      </c>
      <c r="CT23" s="33">
        <v>0</v>
      </c>
      <c r="CU23" s="33">
        <v>0</v>
      </c>
      <c r="CV23" s="33">
        <v>0</v>
      </c>
      <c r="CW23" s="33">
        <v>0</v>
      </c>
      <c r="CX23" s="33">
        <v>0</v>
      </c>
      <c r="CY23" s="33">
        <v>0</v>
      </c>
      <c r="CZ23" s="33">
        <v>0</v>
      </c>
      <c r="DA23" s="33">
        <v>0</v>
      </c>
      <c r="DB23" s="33">
        <v>0</v>
      </c>
      <c r="DC23" s="33">
        <v>0</v>
      </c>
      <c r="DD23" s="33">
        <v>0</v>
      </c>
      <c r="DE23" s="33">
        <v>0</v>
      </c>
      <c r="DF23" s="33">
        <v>0</v>
      </c>
      <c r="DG23" s="33">
        <v>0</v>
      </c>
      <c r="DH23" s="33">
        <v>0</v>
      </c>
      <c r="DI23" s="33">
        <v>0</v>
      </c>
      <c r="DJ23" s="33">
        <v>0</v>
      </c>
      <c r="DK23" s="33">
        <v>0</v>
      </c>
      <c r="DL23" s="33">
        <v>0</v>
      </c>
      <c r="DM23" s="33">
        <v>0</v>
      </c>
      <c r="DN23" s="33">
        <v>0</v>
      </c>
      <c r="DO23" s="33">
        <v>0</v>
      </c>
      <c r="DP23" s="33">
        <v>0</v>
      </c>
      <c r="DQ23" s="33">
        <v>0</v>
      </c>
      <c r="DR23" s="33">
        <v>0</v>
      </c>
      <c r="DS23" s="33">
        <v>0</v>
      </c>
      <c r="DT23" s="33">
        <v>0</v>
      </c>
      <c r="DU23" s="33">
        <v>0</v>
      </c>
      <c r="DV23" s="33">
        <v>0</v>
      </c>
      <c r="DW23" s="33">
        <v>0</v>
      </c>
      <c r="DX23" s="33">
        <v>0</v>
      </c>
      <c r="DY23" s="33">
        <v>0</v>
      </c>
      <c r="DZ23" s="33">
        <v>0</v>
      </c>
      <c r="EA23" s="34">
        <v>0</v>
      </c>
      <c r="EB23" s="34">
        <v>0</v>
      </c>
      <c r="EC23" s="34">
        <v>0</v>
      </c>
      <c r="ED23" s="34">
        <v>0</v>
      </c>
      <c r="EE23" s="34">
        <v>0</v>
      </c>
      <c r="EF23" s="34">
        <v>0</v>
      </c>
      <c r="EG23" s="34">
        <v>0</v>
      </c>
      <c r="EH23" s="34">
        <v>0</v>
      </c>
      <c r="EI23" s="34">
        <v>0</v>
      </c>
      <c r="EJ23" s="34">
        <v>0</v>
      </c>
      <c r="EK23" s="34">
        <v>0</v>
      </c>
      <c r="EL23" s="34">
        <v>0</v>
      </c>
      <c r="EM23" s="34">
        <v>0</v>
      </c>
      <c r="EN23" s="34">
        <v>0</v>
      </c>
      <c r="EO23" s="34">
        <v>0</v>
      </c>
      <c r="EP23" s="34">
        <v>0</v>
      </c>
      <c r="EQ23" s="34">
        <v>0</v>
      </c>
      <c r="ER23" s="34">
        <v>0</v>
      </c>
      <c r="ES23" s="34">
        <v>0</v>
      </c>
      <c r="ET23" s="34">
        <v>0</v>
      </c>
      <c r="EU23" s="34">
        <v>0</v>
      </c>
      <c r="EV23" s="34">
        <v>0</v>
      </c>
      <c r="EW23" s="34">
        <v>0</v>
      </c>
      <c r="EX23" s="34">
        <v>0</v>
      </c>
      <c r="EY23" s="33">
        <v>0</v>
      </c>
      <c r="EZ23" s="33">
        <v>0</v>
      </c>
      <c r="FA23" s="33">
        <v>0</v>
      </c>
      <c r="FB23" s="33">
        <v>0</v>
      </c>
      <c r="FC23" s="33">
        <v>0</v>
      </c>
      <c r="FD23" s="33">
        <v>0</v>
      </c>
      <c r="FE23" s="33">
        <v>0</v>
      </c>
      <c r="FF23" s="33">
        <v>0</v>
      </c>
      <c r="FG23" s="33">
        <v>0</v>
      </c>
      <c r="FH23" s="33">
        <v>0</v>
      </c>
      <c r="FI23" s="33">
        <v>0</v>
      </c>
      <c r="FJ23" s="33">
        <v>0</v>
      </c>
      <c r="FK23" s="33">
        <v>0</v>
      </c>
      <c r="FL23" s="33">
        <v>0</v>
      </c>
      <c r="FM23" s="33">
        <v>0</v>
      </c>
      <c r="FN23" s="33">
        <v>0</v>
      </c>
      <c r="FO23" s="34">
        <v>19168415.304119322</v>
      </c>
      <c r="FP23" s="34">
        <v>2575057.0887323464</v>
      </c>
      <c r="FQ23" s="34">
        <v>1703370.8422374181</v>
      </c>
      <c r="FR23" s="34">
        <v>1702140.4598372323</v>
      </c>
      <c r="FS23" s="34">
        <v>0</v>
      </c>
      <c r="FT23" s="34">
        <v>0</v>
      </c>
      <c r="FU23" s="34">
        <v>0</v>
      </c>
      <c r="FV23" s="34">
        <v>0</v>
      </c>
      <c r="FW23" s="34">
        <v>0</v>
      </c>
      <c r="FX23" s="34">
        <v>0</v>
      </c>
      <c r="FY23" s="34">
        <v>0</v>
      </c>
      <c r="FZ23" s="34">
        <v>0</v>
      </c>
      <c r="GA23" s="36">
        <f t="shared" si="33"/>
        <v>2120468858.9999998</v>
      </c>
      <c r="GB23" s="36">
        <f t="shared" si="34"/>
        <v>919551130</v>
      </c>
      <c r="GC23" s="36">
        <f t="shared" si="35"/>
        <v>613300070.00000012</v>
      </c>
      <c r="GD23" s="36">
        <f t="shared" si="36"/>
        <v>612881729.99999988</v>
      </c>
      <c r="GE23" s="37"/>
      <c r="GF23" s="308"/>
    </row>
    <row r="24" spans="1:188" s="38" customFormat="1" ht="29.15" customHeight="1" thickTop="1" thickBot="1">
      <c r="A24" s="35" t="s">
        <v>716</v>
      </c>
      <c r="B24" s="34">
        <f t="shared" si="79"/>
        <v>94177046</v>
      </c>
      <c r="C24" s="33">
        <v>3681041.2512578098</v>
      </c>
      <c r="D24" s="33">
        <v>3043885.1871578223</v>
      </c>
      <c r="E24" s="33">
        <v>2732154.5120396949</v>
      </c>
      <c r="F24" s="382">
        <v>2726652.6694261916</v>
      </c>
      <c r="G24" s="33">
        <v>3636326.1136308294</v>
      </c>
      <c r="H24" s="33">
        <v>3006909.848992845</v>
      </c>
      <c r="I24" s="33">
        <v>2698965.895915851</v>
      </c>
      <c r="J24" s="382">
        <v>2693530.886470702</v>
      </c>
      <c r="K24" s="382">
        <v>15791829.635111362</v>
      </c>
      <c r="L24" s="382">
        <v>13058401.963849332</v>
      </c>
      <c r="M24" s="382">
        <v>11721063.592044454</v>
      </c>
      <c r="N24" s="382">
        <v>11697460.444103107</v>
      </c>
      <c r="O24" s="382">
        <v>0</v>
      </c>
      <c r="P24" s="33">
        <v>0</v>
      </c>
      <c r="Q24" s="33">
        <v>0</v>
      </c>
      <c r="R24" s="33">
        <v>0</v>
      </c>
      <c r="S24" s="33">
        <v>0</v>
      </c>
      <c r="T24" s="33">
        <v>0</v>
      </c>
      <c r="U24" s="33">
        <v>0</v>
      </c>
      <c r="V24" s="33">
        <v>0</v>
      </c>
      <c r="W24" s="33">
        <v>0</v>
      </c>
      <c r="X24" s="33">
        <v>0</v>
      </c>
      <c r="Y24" s="33">
        <v>0</v>
      </c>
      <c r="Z24" s="33">
        <v>0</v>
      </c>
      <c r="AA24" s="33">
        <v>0</v>
      </c>
      <c r="AB24" s="33">
        <v>0</v>
      </c>
      <c r="AC24" s="33">
        <v>0</v>
      </c>
      <c r="AD24" s="33">
        <v>0</v>
      </c>
      <c r="AE24" s="33">
        <v>0</v>
      </c>
      <c r="AF24" s="33">
        <v>0</v>
      </c>
      <c r="AG24" s="33">
        <v>0</v>
      </c>
      <c r="AH24" s="33">
        <v>0</v>
      </c>
      <c r="AI24" s="33">
        <v>0</v>
      </c>
      <c r="AJ24" s="33">
        <v>0</v>
      </c>
      <c r="AK24" s="33">
        <v>0</v>
      </c>
      <c r="AL24" s="33">
        <v>0</v>
      </c>
      <c r="AM24" s="33">
        <v>0</v>
      </c>
      <c r="AN24" s="33">
        <v>0</v>
      </c>
      <c r="AO24" s="33">
        <v>0</v>
      </c>
      <c r="AP24" s="33">
        <v>0</v>
      </c>
      <c r="AQ24" s="33">
        <v>0</v>
      </c>
      <c r="AR24" s="33">
        <v>0</v>
      </c>
      <c r="AS24" s="33">
        <v>0</v>
      </c>
      <c r="AT24" s="33">
        <v>0</v>
      </c>
      <c r="AU24" s="33">
        <v>0</v>
      </c>
      <c r="AV24" s="33">
        <v>0</v>
      </c>
      <c r="AW24" s="33">
        <v>0</v>
      </c>
      <c r="AX24" s="33">
        <v>0</v>
      </c>
      <c r="AY24" s="33">
        <v>0</v>
      </c>
      <c r="AZ24" s="33">
        <v>0</v>
      </c>
      <c r="BA24" s="33">
        <v>0</v>
      </c>
      <c r="BB24" s="33">
        <v>0</v>
      </c>
      <c r="BC24" s="33">
        <v>64450299.826323226</v>
      </c>
      <c r="BD24" s="33">
        <v>42150449.61223457</v>
      </c>
      <c r="BE24" s="33">
        <v>30973772.785584562</v>
      </c>
      <c r="BF24" s="33">
        <v>30973772.785584562</v>
      </c>
      <c r="BG24" s="33">
        <v>5166474.3494666517</v>
      </c>
      <c r="BH24" s="33">
        <v>3378870.4990811185</v>
      </c>
      <c r="BI24" s="33">
        <v>2482924.0986334761</v>
      </c>
      <c r="BJ24" s="33">
        <v>2482924.0986334761</v>
      </c>
      <c r="BK24" s="33">
        <v>1231983.0297483746</v>
      </c>
      <c r="BL24" s="33">
        <v>805716.01309025881</v>
      </c>
      <c r="BM24" s="33">
        <v>592071.13918711361</v>
      </c>
      <c r="BN24" s="33">
        <v>592071.13918711361</v>
      </c>
      <c r="BO24" s="33">
        <v>0</v>
      </c>
      <c r="BP24" s="33">
        <v>0</v>
      </c>
      <c r="BQ24" s="33">
        <v>0</v>
      </c>
      <c r="BR24" s="33">
        <v>0</v>
      </c>
      <c r="BS24" s="33">
        <v>0</v>
      </c>
      <c r="BT24" s="33">
        <v>0</v>
      </c>
      <c r="BU24" s="33">
        <v>0</v>
      </c>
      <c r="BV24" s="33">
        <v>0</v>
      </c>
      <c r="BW24" s="33">
        <v>0</v>
      </c>
      <c r="BX24" s="33">
        <v>0</v>
      </c>
      <c r="BY24" s="33">
        <v>0</v>
      </c>
      <c r="BZ24" s="33">
        <v>0</v>
      </c>
      <c r="CA24" s="33">
        <v>0</v>
      </c>
      <c r="CB24" s="33">
        <v>0</v>
      </c>
      <c r="CC24" s="33">
        <v>0</v>
      </c>
      <c r="CD24" s="33">
        <v>0</v>
      </c>
      <c r="CE24" s="33">
        <v>0</v>
      </c>
      <c r="CF24" s="33">
        <v>0</v>
      </c>
      <c r="CG24" s="33">
        <v>0</v>
      </c>
      <c r="CH24" s="33">
        <v>0</v>
      </c>
      <c r="CI24" s="33">
        <v>0</v>
      </c>
      <c r="CJ24" s="33">
        <v>0</v>
      </c>
      <c r="CK24" s="33">
        <v>0</v>
      </c>
      <c r="CL24" s="33">
        <v>0</v>
      </c>
      <c r="CM24" s="33">
        <v>0</v>
      </c>
      <c r="CN24" s="33">
        <v>0</v>
      </c>
      <c r="CO24" s="33">
        <v>0</v>
      </c>
      <c r="CP24" s="33">
        <v>0</v>
      </c>
      <c r="CQ24" s="33">
        <v>0</v>
      </c>
      <c r="CR24" s="33">
        <v>0</v>
      </c>
      <c r="CS24" s="33">
        <v>0</v>
      </c>
      <c r="CT24" s="33">
        <v>0</v>
      </c>
      <c r="CU24" s="33">
        <v>0</v>
      </c>
      <c r="CV24" s="33">
        <v>0</v>
      </c>
      <c r="CW24" s="33">
        <v>0</v>
      </c>
      <c r="CX24" s="33">
        <v>0</v>
      </c>
      <c r="CY24" s="33">
        <v>0</v>
      </c>
      <c r="CZ24" s="33">
        <v>0</v>
      </c>
      <c r="DA24" s="33">
        <v>0</v>
      </c>
      <c r="DB24" s="33">
        <v>0</v>
      </c>
      <c r="DC24" s="33">
        <v>0</v>
      </c>
      <c r="DD24" s="33">
        <v>0</v>
      </c>
      <c r="DE24" s="33">
        <v>0</v>
      </c>
      <c r="DF24" s="33">
        <v>0</v>
      </c>
      <c r="DG24" s="33">
        <v>0</v>
      </c>
      <c r="DH24" s="33">
        <v>0</v>
      </c>
      <c r="DI24" s="33">
        <v>0</v>
      </c>
      <c r="DJ24" s="33">
        <v>0</v>
      </c>
      <c r="DK24" s="33">
        <v>0</v>
      </c>
      <c r="DL24" s="33">
        <v>0</v>
      </c>
      <c r="DM24" s="33">
        <v>0</v>
      </c>
      <c r="DN24" s="33">
        <v>0</v>
      </c>
      <c r="DO24" s="33">
        <v>0</v>
      </c>
      <c r="DP24" s="33">
        <v>0</v>
      </c>
      <c r="DQ24" s="33">
        <v>0</v>
      </c>
      <c r="DR24" s="33">
        <v>0</v>
      </c>
      <c r="DS24" s="33">
        <v>0</v>
      </c>
      <c r="DT24" s="33">
        <v>0</v>
      </c>
      <c r="DU24" s="33">
        <v>0</v>
      </c>
      <c r="DV24" s="33">
        <v>0</v>
      </c>
      <c r="DW24" s="33">
        <v>0</v>
      </c>
      <c r="DX24" s="33">
        <v>0</v>
      </c>
      <c r="DY24" s="33">
        <v>0</v>
      </c>
      <c r="DZ24" s="33">
        <v>0</v>
      </c>
      <c r="EA24" s="34">
        <v>0</v>
      </c>
      <c r="EB24" s="34">
        <v>0</v>
      </c>
      <c r="EC24" s="34">
        <v>0</v>
      </c>
      <c r="ED24" s="34">
        <v>0</v>
      </c>
      <c r="EE24" s="34">
        <v>0</v>
      </c>
      <c r="EF24" s="34">
        <v>0</v>
      </c>
      <c r="EG24" s="34">
        <v>0</v>
      </c>
      <c r="EH24" s="34">
        <v>0</v>
      </c>
      <c r="EI24" s="34">
        <v>0</v>
      </c>
      <c r="EJ24" s="34">
        <v>0</v>
      </c>
      <c r="EK24" s="34">
        <v>0</v>
      </c>
      <c r="EL24" s="34">
        <v>0</v>
      </c>
      <c r="EM24" s="34">
        <v>0</v>
      </c>
      <c r="EN24" s="34">
        <v>0</v>
      </c>
      <c r="EO24" s="34">
        <v>0</v>
      </c>
      <c r="EP24" s="34">
        <v>0</v>
      </c>
      <c r="EQ24" s="34">
        <v>0</v>
      </c>
      <c r="ER24" s="34">
        <v>0</v>
      </c>
      <c r="ES24" s="34">
        <v>0</v>
      </c>
      <c r="ET24" s="34">
        <v>0</v>
      </c>
      <c r="EU24" s="34">
        <v>0</v>
      </c>
      <c r="EV24" s="34">
        <v>0</v>
      </c>
      <c r="EW24" s="34">
        <v>0</v>
      </c>
      <c r="EX24" s="34">
        <v>0</v>
      </c>
      <c r="EY24" s="33">
        <v>0</v>
      </c>
      <c r="EZ24" s="33">
        <v>0</v>
      </c>
      <c r="FA24" s="33">
        <v>0</v>
      </c>
      <c r="FB24" s="33">
        <v>0</v>
      </c>
      <c r="FC24" s="33">
        <v>0</v>
      </c>
      <c r="FD24" s="33">
        <v>0</v>
      </c>
      <c r="FE24" s="33">
        <v>0</v>
      </c>
      <c r="FF24" s="33">
        <v>0</v>
      </c>
      <c r="FG24" s="33">
        <v>0</v>
      </c>
      <c r="FH24" s="33">
        <v>0</v>
      </c>
      <c r="FI24" s="33">
        <v>0</v>
      </c>
      <c r="FJ24" s="33">
        <v>0</v>
      </c>
      <c r="FK24" s="33">
        <v>0</v>
      </c>
      <c r="FL24" s="33">
        <v>0</v>
      </c>
      <c r="FM24" s="33">
        <v>0</v>
      </c>
      <c r="FN24" s="33">
        <v>0</v>
      </c>
      <c r="FO24" s="34">
        <v>219091.7944617474</v>
      </c>
      <c r="FP24" s="34">
        <v>143285.87559405254</v>
      </c>
      <c r="FQ24" s="34">
        <v>105291.97659484795</v>
      </c>
      <c r="FR24" s="34">
        <v>105291.97659484795</v>
      </c>
      <c r="FS24" s="34">
        <v>0</v>
      </c>
      <c r="FT24" s="34">
        <v>0</v>
      </c>
      <c r="FU24" s="34">
        <v>0</v>
      </c>
      <c r="FV24" s="34">
        <v>0</v>
      </c>
      <c r="FW24" s="34">
        <v>0</v>
      </c>
      <c r="FX24" s="34">
        <v>0</v>
      </c>
      <c r="FY24" s="34">
        <v>0</v>
      </c>
      <c r="FZ24" s="34">
        <v>0</v>
      </c>
      <c r="GA24" s="36">
        <f t="shared" si="33"/>
        <v>94177046</v>
      </c>
      <c r="GB24" s="36">
        <f t="shared" si="34"/>
        <v>65587519</v>
      </c>
      <c r="GC24" s="36">
        <f t="shared" si="35"/>
        <v>51306244</v>
      </c>
      <c r="GD24" s="36">
        <f t="shared" si="36"/>
        <v>51271704</v>
      </c>
      <c r="GE24" s="37"/>
      <c r="GF24" s="308"/>
    </row>
    <row r="25" spans="1:188" s="38" customFormat="1" ht="29.15" customHeight="1" thickTop="1" thickBot="1">
      <c r="A25" s="35" t="s">
        <v>717</v>
      </c>
      <c r="B25" s="34">
        <f t="shared" si="79"/>
        <v>106662339.99999999</v>
      </c>
      <c r="C25" s="33">
        <v>1433601.1442249718</v>
      </c>
      <c r="D25" s="33">
        <v>796445.08012498438</v>
      </c>
      <c r="E25" s="33">
        <v>0</v>
      </c>
      <c r="F25" s="382">
        <v>0</v>
      </c>
      <c r="G25" s="33">
        <v>1416186.5954354652</v>
      </c>
      <c r="H25" s="33">
        <v>786770.33079748065</v>
      </c>
      <c r="I25" s="33">
        <v>0</v>
      </c>
      <c r="J25" s="382">
        <v>0</v>
      </c>
      <c r="K25" s="382">
        <v>6150212.2603395628</v>
      </c>
      <c r="L25" s="382">
        <v>3416784.5890775351</v>
      </c>
      <c r="M25" s="382">
        <v>0</v>
      </c>
      <c r="N25" s="382">
        <v>0</v>
      </c>
      <c r="O25" s="382">
        <v>0</v>
      </c>
      <c r="P25" s="33">
        <v>0</v>
      </c>
      <c r="Q25" s="33">
        <v>0</v>
      </c>
      <c r="R25" s="33">
        <v>0</v>
      </c>
      <c r="S25" s="33">
        <v>0</v>
      </c>
      <c r="T25" s="33">
        <v>0</v>
      </c>
      <c r="U25" s="33">
        <v>0</v>
      </c>
      <c r="V25" s="33">
        <v>0</v>
      </c>
      <c r="W25" s="33">
        <v>0</v>
      </c>
      <c r="X25" s="33">
        <v>0</v>
      </c>
      <c r="Y25" s="33">
        <v>0</v>
      </c>
      <c r="Z25" s="33">
        <v>0</v>
      </c>
      <c r="AA25" s="33">
        <v>0</v>
      </c>
      <c r="AB25" s="33">
        <v>0</v>
      </c>
      <c r="AC25" s="33">
        <v>0</v>
      </c>
      <c r="AD25" s="33">
        <v>0</v>
      </c>
      <c r="AE25" s="33">
        <v>0</v>
      </c>
      <c r="AF25" s="33">
        <v>0</v>
      </c>
      <c r="AG25" s="33">
        <v>0</v>
      </c>
      <c r="AH25" s="33">
        <v>0</v>
      </c>
      <c r="AI25" s="33">
        <v>0</v>
      </c>
      <c r="AJ25" s="33">
        <v>0</v>
      </c>
      <c r="AK25" s="33">
        <v>0</v>
      </c>
      <c r="AL25" s="33">
        <v>0</v>
      </c>
      <c r="AM25" s="33">
        <v>0</v>
      </c>
      <c r="AN25" s="33">
        <v>0</v>
      </c>
      <c r="AO25" s="33">
        <v>0</v>
      </c>
      <c r="AP25" s="33">
        <v>0</v>
      </c>
      <c r="AQ25" s="33">
        <v>0</v>
      </c>
      <c r="AR25" s="33">
        <v>0</v>
      </c>
      <c r="AS25" s="33">
        <v>0</v>
      </c>
      <c r="AT25" s="33">
        <v>0</v>
      </c>
      <c r="AU25" s="33">
        <v>0</v>
      </c>
      <c r="AV25" s="33">
        <v>0</v>
      </c>
      <c r="AW25" s="33">
        <v>0</v>
      </c>
      <c r="AX25" s="33">
        <v>0</v>
      </c>
      <c r="AY25" s="33">
        <v>0</v>
      </c>
      <c r="AZ25" s="33">
        <v>0</v>
      </c>
      <c r="BA25" s="33">
        <v>0</v>
      </c>
      <c r="BB25" s="33">
        <v>0</v>
      </c>
      <c r="BC25" s="33">
        <v>88568419.943880945</v>
      </c>
      <c r="BD25" s="33">
        <v>25934530.001808483</v>
      </c>
      <c r="BE25" s="33">
        <v>17289686.667872321</v>
      </c>
      <c r="BF25" s="33">
        <v>17272465.846352845</v>
      </c>
      <c r="BG25" s="33">
        <v>7099834.6174638122</v>
      </c>
      <c r="BH25" s="33">
        <v>2078967.5824765011</v>
      </c>
      <c r="BI25" s="33">
        <v>1385978.3883176674</v>
      </c>
      <c r="BJ25" s="33">
        <v>1384597.9303074351</v>
      </c>
      <c r="BK25" s="33">
        <v>1693006.7142670362</v>
      </c>
      <c r="BL25" s="33">
        <v>495744.79766312172</v>
      </c>
      <c r="BM25" s="33">
        <v>330496.53177541448</v>
      </c>
      <c r="BN25" s="33">
        <v>330167.35161756433</v>
      </c>
      <c r="BO25" s="33">
        <v>0</v>
      </c>
      <c r="BP25" s="33">
        <v>0</v>
      </c>
      <c r="BQ25" s="33">
        <v>0</v>
      </c>
      <c r="BR25" s="33">
        <v>0</v>
      </c>
      <c r="BS25" s="33">
        <v>0</v>
      </c>
      <c r="BT25" s="33">
        <v>0</v>
      </c>
      <c r="BU25" s="33">
        <v>0</v>
      </c>
      <c r="BV25" s="33">
        <v>0</v>
      </c>
      <c r="BW25" s="33">
        <v>0</v>
      </c>
      <c r="BX25" s="33">
        <v>0</v>
      </c>
      <c r="BY25" s="33">
        <v>0</v>
      </c>
      <c r="BZ25" s="33">
        <v>0</v>
      </c>
      <c r="CA25" s="33">
        <v>0</v>
      </c>
      <c r="CB25" s="33">
        <v>0</v>
      </c>
      <c r="CC25" s="33">
        <v>0</v>
      </c>
      <c r="CD25" s="33">
        <v>0</v>
      </c>
      <c r="CE25" s="33">
        <v>0</v>
      </c>
      <c r="CF25" s="33">
        <v>0</v>
      </c>
      <c r="CG25" s="33">
        <v>0</v>
      </c>
      <c r="CH25" s="33">
        <v>0</v>
      </c>
      <c r="CI25" s="33">
        <v>0</v>
      </c>
      <c r="CJ25" s="33">
        <v>0</v>
      </c>
      <c r="CK25" s="33">
        <v>0</v>
      </c>
      <c r="CL25" s="33">
        <v>0</v>
      </c>
      <c r="CM25" s="33">
        <v>0</v>
      </c>
      <c r="CN25" s="33">
        <v>0</v>
      </c>
      <c r="CO25" s="33">
        <v>0</v>
      </c>
      <c r="CP25" s="33">
        <v>0</v>
      </c>
      <c r="CQ25" s="33">
        <v>0</v>
      </c>
      <c r="CR25" s="33">
        <v>0</v>
      </c>
      <c r="CS25" s="33">
        <v>0</v>
      </c>
      <c r="CT25" s="33">
        <v>0</v>
      </c>
      <c r="CU25" s="33">
        <v>0</v>
      </c>
      <c r="CV25" s="33">
        <v>0</v>
      </c>
      <c r="CW25" s="33">
        <v>0</v>
      </c>
      <c r="CX25" s="33">
        <v>0</v>
      </c>
      <c r="CY25" s="33">
        <v>0</v>
      </c>
      <c r="CZ25" s="33">
        <v>0</v>
      </c>
      <c r="DA25" s="33">
        <v>0</v>
      </c>
      <c r="DB25" s="33">
        <v>0</v>
      </c>
      <c r="DC25" s="33">
        <v>0</v>
      </c>
      <c r="DD25" s="33">
        <v>0</v>
      </c>
      <c r="DE25" s="33">
        <v>0</v>
      </c>
      <c r="DF25" s="33">
        <v>0</v>
      </c>
      <c r="DG25" s="33">
        <v>0</v>
      </c>
      <c r="DH25" s="33">
        <v>0</v>
      </c>
      <c r="DI25" s="33">
        <v>0</v>
      </c>
      <c r="DJ25" s="33">
        <v>0</v>
      </c>
      <c r="DK25" s="33">
        <v>0</v>
      </c>
      <c r="DL25" s="33">
        <v>0</v>
      </c>
      <c r="DM25" s="33">
        <v>0</v>
      </c>
      <c r="DN25" s="33">
        <v>0</v>
      </c>
      <c r="DO25" s="33">
        <v>0</v>
      </c>
      <c r="DP25" s="33">
        <v>0</v>
      </c>
      <c r="DQ25" s="33">
        <v>0</v>
      </c>
      <c r="DR25" s="33">
        <v>0</v>
      </c>
      <c r="DS25" s="33">
        <v>0</v>
      </c>
      <c r="DT25" s="33">
        <v>0</v>
      </c>
      <c r="DU25" s="33">
        <v>0</v>
      </c>
      <c r="DV25" s="33">
        <v>0</v>
      </c>
      <c r="DW25" s="33">
        <v>0</v>
      </c>
      <c r="DX25" s="33">
        <v>0</v>
      </c>
      <c r="DY25" s="33">
        <v>0</v>
      </c>
      <c r="DZ25" s="33">
        <v>0</v>
      </c>
      <c r="EA25" s="34">
        <v>0</v>
      </c>
      <c r="EB25" s="34">
        <v>0</v>
      </c>
      <c r="EC25" s="34">
        <v>0</v>
      </c>
      <c r="ED25" s="34">
        <v>0</v>
      </c>
      <c r="EE25" s="34">
        <v>0</v>
      </c>
      <c r="EF25" s="34">
        <v>0</v>
      </c>
      <c r="EG25" s="34">
        <v>0</v>
      </c>
      <c r="EH25" s="34">
        <v>0</v>
      </c>
      <c r="EI25" s="34">
        <v>0</v>
      </c>
      <c r="EJ25" s="34">
        <v>0</v>
      </c>
      <c r="EK25" s="34">
        <v>0</v>
      </c>
      <c r="EL25" s="34">
        <v>0</v>
      </c>
      <c r="EM25" s="34">
        <v>0</v>
      </c>
      <c r="EN25" s="34">
        <v>0</v>
      </c>
      <c r="EO25" s="34">
        <v>0</v>
      </c>
      <c r="EP25" s="34">
        <v>0</v>
      </c>
      <c r="EQ25" s="34">
        <v>0</v>
      </c>
      <c r="ER25" s="34">
        <v>0</v>
      </c>
      <c r="ES25" s="34">
        <v>0</v>
      </c>
      <c r="ET25" s="34">
        <v>0</v>
      </c>
      <c r="EU25" s="34">
        <v>0</v>
      </c>
      <c r="EV25" s="34">
        <v>0</v>
      </c>
      <c r="EW25" s="34">
        <v>0</v>
      </c>
      <c r="EX25" s="34">
        <v>0</v>
      </c>
      <c r="EY25" s="33">
        <v>0</v>
      </c>
      <c r="EZ25" s="33">
        <v>0</v>
      </c>
      <c r="FA25" s="33">
        <v>0</v>
      </c>
      <c r="FB25" s="33">
        <v>0</v>
      </c>
      <c r="FC25" s="33">
        <v>0</v>
      </c>
      <c r="FD25" s="33">
        <v>0</v>
      </c>
      <c r="FE25" s="33">
        <v>0</v>
      </c>
      <c r="FF25" s="33">
        <v>0</v>
      </c>
      <c r="FG25" s="33">
        <v>0</v>
      </c>
      <c r="FH25" s="33">
        <v>0</v>
      </c>
      <c r="FI25" s="33">
        <v>0</v>
      </c>
      <c r="FJ25" s="33">
        <v>0</v>
      </c>
      <c r="FK25" s="33">
        <v>0</v>
      </c>
      <c r="FL25" s="33">
        <v>0</v>
      </c>
      <c r="FM25" s="33">
        <v>0</v>
      </c>
      <c r="FN25" s="33">
        <v>0</v>
      </c>
      <c r="FO25" s="34">
        <v>301078.72438820108</v>
      </c>
      <c r="FP25" s="34">
        <v>88161.618051892263</v>
      </c>
      <c r="FQ25" s="34">
        <v>58774.412034594839</v>
      </c>
      <c r="FR25" s="34">
        <v>58715.87172215293</v>
      </c>
      <c r="FS25" s="34">
        <v>0</v>
      </c>
      <c r="FT25" s="34">
        <v>0</v>
      </c>
      <c r="FU25" s="34">
        <v>0</v>
      </c>
      <c r="FV25" s="34">
        <v>0</v>
      </c>
      <c r="FW25" s="34">
        <v>0</v>
      </c>
      <c r="FX25" s="34">
        <v>0</v>
      </c>
      <c r="FY25" s="34">
        <v>0</v>
      </c>
      <c r="FZ25" s="34">
        <v>0</v>
      </c>
      <c r="GA25" s="36">
        <f t="shared" si="33"/>
        <v>106662339.99999999</v>
      </c>
      <c r="GB25" s="36">
        <f t="shared" si="34"/>
        <v>33597404</v>
      </c>
      <c r="GC25" s="36">
        <f t="shared" si="35"/>
        <v>19064935.999999996</v>
      </c>
      <c r="GD25" s="36">
        <f t="shared" si="36"/>
        <v>19045947</v>
      </c>
      <c r="GE25" s="37"/>
      <c r="GF25" s="308"/>
    </row>
    <row r="26" spans="1:188" s="38" customFormat="1" ht="29.15" customHeight="1" thickTop="1" thickBot="1">
      <c r="A26" s="35" t="s">
        <v>718</v>
      </c>
      <c r="B26" s="34">
        <f t="shared" si="79"/>
        <v>41749405</v>
      </c>
      <c r="C26" s="33">
        <v>1752179.1762749655</v>
      </c>
      <c r="D26" s="33">
        <v>796445.08012498438</v>
      </c>
      <c r="E26" s="33">
        <v>0</v>
      </c>
      <c r="F26" s="382">
        <v>0</v>
      </c>
      <c r="G26" s="33">
        <v>1730894.7277544574</v>
      </c>
      <c r="H26" s="33">
        <v>786770.33079748065</v>
      </c>
      <c r="I26" s="33">
        <v>0</v>
      </c>
      <c r="J26" s="382">
        <v>0</v>
      </c>
      <c r="K26" s="382">
        <v>7516926.0959705766</v>
      </c>
      <c r="L26" s="382">
        <v>3416784.5890775351</v>
      </c>
      <c r="M26" s="382">
        <v>0</v>
      </c>
      <c r="N26" s="382">
        <v>0</v>
      </c>
      <c r="O26" s="382">
        <v>0</v>
      </c>
      <c r="P26" s="33">
        <v>0</v>
      </c>
      <c r="Q26" s="33">
        <v>0</v>
      </c>
      <c r="R26" s="33">
        <v>0</v>
      </c>
      <c r="S26" s="33">
        <v>0</v>
      </c>
      <c r="T26" s="33">
        <v>0</v>
      </c>
      <c r="U26" s="33">
        <v>0</v>
      </c>
      <c r="V26" s="33">
        <v>0</v>
      </c>
      <c r="W26" s="33">
        <v>0</v>
      </c>
      <c r="X26" s="33">
        <v>0</v>
      </c>
      <c r="Y26" s="33">
        <v>0</v>
      </c>
      <c r="Z26" s="33">
        <v>0</v>
      </c>
      <c r="AA26" s="33">
        <v>0</v>
      </c>
      <c r="AB26" s="33">
        <v>0</v>
      </c>
      <c r="AC26" s="33">
        <v>0</v>
      </c>
      <c r="AD26" s="33">
        <v>0</v>
      </c>
      <c r="AE26" s="33">
        <v>0</v>
      </c>
      <c r="AF26" s="33">
        <v>0</v>
      </c>
      <c r="AG26" s="33">
        <v>0</v>
      </c>
      <c r="AH26" s="33">
        <v>0</v>
      </c>
      <c r="AI26" s="33">
        <v>0</v>
      </c>
      <c r="AJ26" s="33">
        <v>0</v>
      </c>
      <c r="AK26" s="33">
        <v>0</v>
      </c>
      <c r="AL26" s="33">
        <v>0</v>
      </c>
      <c r="AM26" s="33">
        <v>0</v>
      </c>
      <c r="AN26" s="33">
        <v>0</v>
      </c>
      <c r="AO26" s="33">
        <v>0</v>
      </c>
      <c r="AP26" s="33">
        <v>0</v>
      </c>
      <c r="AQ26" s="33">
        <v>0</v>
      </c>
      <c r="AR26" s="33">
        <v>0</v>
      </c>
      <c r="AS26" s="33">
        <v>0</v>
      </c>
      <c r="AT26" s="33">
        <v>0</v>
      </c>
      <c r="AU26" s="33">
        <v>0</v>
      </c>
      <c r="AV26" s="33">
        <v>0</v>
      </c>
      <c r="AW26" s="33">
        <v>0</v>
      </c>
      <c r="AX26" s="33">
        <v>0</v>
      </c>
      <c r="AY26" s="33">
        <v>0</v>
      </c>
      <c r="AZ26" s="33">
        <v>0</v>
      </c>
      <c r="BA26" s="33">
        <v>0</v>
      </c>
      <c r="BB26" s="33">
        <v>0</v>
      </c>
      <c r="BC26" s="33">
        <v>27886145.417614125</v>
      </c>
      <c r="BD26" s="33">
        <v>11154457.260161584</v>
      </c>
      <c r="BE26" s="33">
        <v>11154457.260161584</v>
      </c>
      <c r="BF26" s="33">
        <v>11154457.260161584</v>
      </c>
      <c r="BG26" s="33">
        <v>2235413.2625269354</v>
      </c>
      <c r="BH26" s="33">
        <v>894165.23231300118</v>
      </c>
      <c r="BI26" s="33">
        <v>894165.23231300118</v>
      </c>
      <c r="BJ26" s="33">
        <v>894165.23231300118</v>
      </c>
      <c r="BK26" s="33">
        <v>533050.39716144803</v>
      </c>
      <c r="BL26" s="33">
        <v>213220.14152927152</v>
      </c>
      <c r="BM26" s="33">
        <v>213220.14152927152</v>
      </c>
      <c r="BN26" s="33">
        <v>213220.14152927152</v>
      </c>
      <c r="BO26" s="33">
        <v>0</v>
      </c>
      <c r="BP26" s="33">
        <v>0</v>
      </c>
      <c r="BQ26" s="33">
        <v>0</v>
      </c>
      <c r="BR26" s="33">
        <v>0</v>
      </c>
      <c r="BS26" s="33">
        <v>0</v>
      </c>
      <c r="BT26" s="33">
        <v>0</v>
      </c>
      <c r="BU26" s="33">
        <v>0</v>
      </c>
      <c r="BV26" s="33">
        <v>0</v>
      </c>
      <c r="BW26" s="33">
        <v>0</v>
      </c>
      <c r="BX26" s="33">
        <v>0</v>
      </c>
      <c r="BY26" s="33">
        <v>0</v>
      </c>
      <c r="BZ26" s="33">
        <v>0</v>
      </c>
      <c r="CA26" s="33">
        <v>0</v>
      </c>
      <c r="CB26" s="33">
        <v>0</v>
      </c>
      <c r="CC26" s="33">
        <v>0</v>
      </c>
      <c r="CD26" s="33">
        <v>0</v>
      </c>
      <c r="CE26" s="33">
        <v>0</v>
      </c>
      <c r="CF26" s="33">
        <v>0</v>
      </c>
      <c r="CG26" s="33">
        <v>0</v>
      </c>
      <c r="CH26" s="33">
        <v>0</v>
      </c>
      <c r="CI26" s="33">
        <v>0</v>
      </c>
      <c r="CJ26" s="33">
        <v>0</v>
      </c>
      <c r="CK26" s="33">
        <v>0</v>
      </c>
      <c r="CL26" s="33">
        <v>0</v>
      </c>
      <c r="CM26" s="33">
        <v>0</v>
      </c>
      <c r="CN26" s="33">
        <v>0</v>
      </c>
      <c r="CO26" s="33">
        <v>0</v>
      </c>
      <c r="CP26" s="33">
        <v>0</v>
      </c>
      <c r="CQ26" s="33">
        <v>0</v>
      </c>
      <c r="CR26" s="33">
        <v>0</v>
      </c>
      <c r="CS26" s="33">
        <v>0</v>
      </c>
      <c r="CT26" s="33">
        <v>0</v>
      </c>
      <c r="CU26" s="33">
        <v>0</v>
      </c>
      <c r="CV26" s="33">
        <v>0</v>
      </c>
      <c r="CW26" s="33">
        <v>0</v>
      </c>
      <c r="CX26" s="33">
        <v>0</v>
      </c>
      <c r="CY26" s="33">
        <v>0</v>
      </c>
      <c r="CZ26" s="33">
        <v>0</v>
      </c>
      <c r="DA26" s="33">
        <v>0</v>
      </c>
      <c r="DB26" s="33">
        <v>0</v>
      </c>
      <c r="DC26" s="33">
        <v>0</v>
      </c>
      <c r="DD26" s="33">
        <v>0</v>
      </c>
      <c r="DE26" s="33">
        <v>0</v>
      </c>
      <c r="DF26" s="33">
        <v>0</v>
      </c>
      <c r="DG26" s="33">
        <v>0</v>
      </c>
      <c r="DH26" s="33">
        <v>0</v>
      </c>
      <c r="DI26" s="33">
        <v>0</v>
      </c>
      <c r="DJ26" s="33">
        <v>0</v>
      </c>
      <c r="DK26" s="33">
        <v>0</v>
      </c>
      <c r="DL26" s="33">
        <v>0</v>
      </c>
      <c r="DM26" s="33">
        <v>0</v>
      </c>
      <c r="DN26" s="33">
        <v>0</v>
      </c>
      <c r="DO26" s="33">
        <v>0</v>
      </c>
      <c r="DP26" s="33">
        <v>0</v>
      </c>
      <c r="DQ26" s="33">
        <v>0</v>
      </c>
      <c r="DR26" s="33">
        <v>0</v>
      </c>
      <c r="DS26" s="33">
        <v>0</v>
      </c>
      <c r="DT26" s="33">
        <v>0</v>
      </c>
      <c r="DU26" s="33">
        <v>0</v>
      </c>
      <c r="DV26" s="33">
        <v>0</v>
      </c>
      <c r="DW26" s="33">
        <v>0</v>
      </c>
      <c r="DX26" s="33">
        <v>0</v>
      </c>
      <c r="DY26" s="33">
        <v>0</v>
      </c>
      <c r="DZ26" s="33">
        <v>0</v>
      </c>
      <c r="EA26" s="34">
        <v>0</v>
      </c>
      <c r="EB26" s="34">
        <v>0</v>
      </c>
      <c r="EC26" s="34">
        <v>0</v>
      </c>
      <c r="ED26" s="34">
        <v>0</v>
      </c>
      <c r="EE26" s="34">
        <v>0</v>
      </c>
      <c r="EF26" s="34">
        <v>0</v>
      </c>
      <c r="EG26" s="34">
        <v>0</v>
      </c>
      <c r="EH26" s="34">
        <v>0</v>
      </c>
      <c r="EI26" s="34">
        <v>0</v>
      </c>
      <c r="EJ26" s="34">
        <v>0</v>
      </c>
      <c r="EK26" s="34">
        <v>0</v>
      </c>
      <c r="EL26" s="34">
        <v>0</v>
      </c>
      <c r="EM26" s="34">
        <v>0</v>
      </c>
      <c r="EN26" s="34">
        <v>0</v>
      </c>
      <c r="EO26" s="34">
        <v>0</v>
      </c>
      <c r="EP26" s="34">
        <v>0</v>
      </c>
      <c r="EQ26" s="34">
        <v>0</v>
      </c>
      <c r="ER26" s="34">
        <v>0</v>
      </c>
      <c r="ES26" s="34">
        <v>0</v>
      </c>
      <c r="ET26" s="34">
        <v>0</v>
      </c>
      <c r="EU26" s="34">
        <v>0</v>
      </c>
      <c r="EV26" s="34">
        <v>0</v>
      </c>
      <c r="EW26" s="34">
        <v>0</v>
      </c>
      <c r="EX26" s="34">
        <v>0</v>
      </c>
      <c r="EY26" s="33">
        <v>0</v>
      </c>
      <c r="EZ26" s="33">
        <v>0</v>
      </c>
      <c r="FA26" s="33">
        <v>0</v>
      </c>
      <c r="FB26" s="33">
        <v>0</v>
      </c>
      <c r="FC26" s="33">
        <v>0</v>
      </c>
      <c r="FD26" s="33">
        <v>0</v>
      </c>
      <c r="FE26" s="33">
        <v>0</v>
      </c>
      <c r="FF26" s="33">
        <v>0</v>
      </c>
      <c r="FG26" s="33">
        <v>0</v>
      </c>
      <c r="FH26" s="33">
        <v>0</v>
      </c>
      <c r="FI26" s="33">
        <v>0</v>
      </c>
      <c r="FJ26" s="33">
        <v>0</v>
      </c>
      <c r="FK26" s="33">
        <v>0</v>
      </c>
      <c r="FL26" s="33">
        <v>0</v>
      </c>
      <c r="FM26" s="33">
        <v>0</v>
      </c>
      <c r="FN26" s="33">
        <v>0</v>
      </c>
      <c r="FO26" s="34">
        <v>94795.922697491915</v>
      </c>
      <c r="FP26" s="34">
        <v>37918.365996142878</v>
      </c>
      <c r="FQ26" s="34">
        <v>37918.365996142878</v>
      </c>
      <c r="FR26" s="34">
        <v>37918.365996142878</v>
      </c>
      <c r="FS26" s="34">
        <v>0</v>
      </c>
      <c r="FT26" s="34">
        <v>0</v>
      </c>
      <c r="FU26" s="34">
        <v>0</v>
      </c>
      <c r="FV26" s="34">
        <v>0</v>
      </c>
      <c r="FW26" s="34">
        <v>0</v>
      </c>
      <c r="FX26" s="34">
        <v>0</v>
      </c>
      <c r="FY26" s="34">
        <v>0</v>
      </c>
      <c r="FZ26" s="34">
        <v>0</v>
      </c>
      <c r="GA26" s="36">
        <f t="shared" si="33"/>
        <v>41749405</v>
      </c>
      <c r="GB26" s="36">
        <f t="shared" si="34"/>
        <v>17299761.000000004</v>
      </c>
      <c r="GC26" s="36">
        <f t="shared" si="35"/>
        <v>12299761</v>
      </c>
      <c r="GD26" s="36">
        <f t="shared" si="36"/>
        <v>12299761</v>
      </c>
      <c r="GE26" s="37"/>
      <c r="GF26" s="308"/>
    </row>
    <row r="27" spans="1:188" s="38" customFormat="1" ht="29.15" customHeight="1" thickTop="1" thickBot="1">
      <c r="A27" s="35" t="s">
        <v>719</v>
      </c>
      <c r="B27" s="34">
        <f t="shared" si="79"/>
        <v>19661148</v>
      </c>
      <c r="C27" s="33">
        <v>0</v>
      </c>
      <c r="D27" s="33">
        <v>0</v>
      </c>
      <c r="E27" s="33">
        <v>0</v>
      </c>
      <c r="F27" s="382">
        <v>0</v>
      </c>
      <c r="G27" s="33">
        <v>0</v>
      </c>
      <c r="H27" s="33">
        <v>0</v>
      </c>
      <c r="I27" s="33">
        <v>0</v>
      </c>
      <c r="J27" s="382">
        <v>0</v>
      </c>
      <c r="K27" s="382">
        <v>0</v>
      </c>
      <c r="L27" s="382">
        <v>0</v>
      </c>
      <c r="M27" s="382">
        <v>0</v>
      </c>
      <c r="N27" s="382">
        <v>0</v>
      </c>
      <c r="O27" s="382">
        <v>0</v>
      </c>
      <c r="P27" s="33">
        <v>0</v>
      </c>
      <c r="Q27" s="33">
        <v>0</v>
      </c>
      <c r="R27" s="33">
        <v>0</v>
      </c>
      <c r="S27" s="33">
        <v>0</v>
      </c>
      <c r="T27" s="33">
        <v>0</v>
      </c>
      <c r="U27" s="33">
        <v>0</v>
      </c>
      <c r="V27" s="33">
        <v>0</v>
      </c>
      <c r="W27" s="33">
        <v>0</v>
      </c>
      <c r="X27" s="33">
        <v>0</v>
      </c>
      <c r="Y27" s="33">
        <v>0</v>
      </c>
      <c r="Z27" s="33">
        <v>0</v>
      </c>
      <c r="AA27" s="33">
        <v>0</v>
      </c>
      <c r="AB27" s="33">
        <v>0</v>
      </c>
      <c r="AC27" s="33">
        <v>0</v>
      </c>
      <c r="AD27" s="33">
        <v>0</v>
      </c>
      <c r="AE27" s="33">
        <v>0</v>
      </c>
      <c r="AF27" s="33">
        <v>0</v>
      </c>
      <c r="AG27" s="33">
        <v>0</v>
      </c>
      <c r="AH27" s="33">
        <v>0</v>
      </c>
      <c r="AI27" s="33">
        <v>0</v>
      </c>
      <c r="AJ27" s="33">
        <v>0</v>
      </c>
      <c r="AK27" s="33">
        <v>0</v>
      </c>
      <c r="AL27" s="33">
        <v>0</v>
      </c>
      <c r="AM27" s="33">
        <v>0</v>
      </c>
      <c r="AN27" s="33">
        <v>0</v>
      </c>
      <c r="AO27" s="33">
        <v>0</v>
      </c>
      <c r="AP27" s="33">
        <v>0</v>
      </c>
      <c r="AQ27" s="33">
        <v>0</v>
      </c>
      <c r="AR27" s="33">
        <v>0</v>
      </c>
      <c r="AS27" s="33">
        <v>0</v>
      </c>
      <c r="AT27" s="33">
        <v>0</v>
      </c>
      <c r="AU27" s="33">
        <v>0</v>
      </c>
      <c r="AV27" s="33">
        <v>0</v>
      </c>
      <c r="AW27" s="33">
        <v>0</v>
      </c>
      <c r="AX27" s="33">
        <v>0</v>
      </c>
      <c r="AY27" s="33">
        <v>0</v>
      </c>
      <c r="AZ27" s="33">
        <v>0</v>
      </c>
      <c r="BA27" s="33">
        <v>0</v>
      </c>
      <c r="BB27" s="33">
        <v>0</v>
      </c>
      <c r="BC27" s="33">
        <v>17830381.830322672</v>
      </c>
      <c r="BD27" s="33">
        <v>14264305.10150451</v>
      </c>
      <c r="BE27" s="33">
        <v>14235889.703080701</v>
      </c>
      <c r="BF27" s="33">
        <v>14207474.304656889</v>
      </c>
      <c r="BG27" s="33">
        <v>1429321.6729138314</v>
      </c>
      <c r="BH27" s="33">
        <v>1143457.3092519559</v>
      </c>
      <c r="BI27" s="33">
        <v>1141179.4699326339</v>
      </c>
      <c r="BJ27" s="33">
        <v>1138901.6306133119</v>
      </c>
      <c r="BK27" s="33">
        <v>340832.05024780188</v>
      </c>
      <c r="BL27" s="33">
        <v>272665.6332641184</v>
      </c>
      <c r="BM27" s="33">
        <v>272122.46606806177</v>
      </c>
      <c r="BN27" s="33">
        <v>271579.29887200519</v>
      </c>
      <c r="BO27" s="33">
        <v>0</v>
      </c>
      <c r="BP27" s="33">
        <v>0</v>
      </c>
      <c r="BQ27" s="33">
        <v>0</v>
      </c>
      <c r="BR27" s="33">
        <v>0</v>
      </c>
      <c r="BS27" s="33">
        <v>0</v>
      </c>
      <c r="BT27" s="33">
        <v>0</v>
      </c>
      <c r="BU27" s="33">
        <v>0</v>
      </c>
      <c r="BV27" s="33">
        <v>0</v>
      </c>
      <c r="BW27" s="33">
        <v>0</v>
      </c>
      <c r="BX27" s="33">
        <v>0</v>
      </c>
      <c r="BY27" s="33">
        <v>0</v>
      </c>
      <c r="BZ27" s="33">
        <v>0</v>
      </c>
      <c r="CA27" s="33">
        <v>0</v>
      </c>
      <c r="CB27" s="33">
        <v>0</v>
      </c>
      <c r="CC27" s="33">
        <v>0</v>
      </c>
      <c r="CD27" s="33">
        <v>0</v>
      </c>
      <c r="CE27" s="33">
        <v>0</v>
      </c>
      <c r="CF27" s="33">
        <v>0</v>
      </c>
      <c r="CG27" s="33">
        <v>0</v>
      </c>
      <c r="CH27" s="33">
        <v>0</v>
      </c>
      <c r="CI27" s="33">
        <v>0</v>
      </c>
      <c r="CJ27" s="33">
        <v>0</v>
      </c>
      <c r="CK27" s="33">
        <v>0</v>
      </c>
      <c r="CL27" s="33">
        <v>0</v>
      </c>
      <c r="CM27" s="33">
        <v>0</v>
      </c>
      <c r="CN27" s="33">
        <v>0</v>
      </c>
      <c r="CO27" s="33">
        <v>0</v>
      </c>
      <c r="CP27" s="33">
        <v>0</v>
      </c>
      <c r="CQ27" s="33">
        <v>0</v>
      </c>
      <c r="CR27" s="33">
        <v>0</v>
      </c>
      <c r="CS27" s="33">
        <v>0</v>
      </c>
      <c r="CT27" s="33">
        <v>0</v>
      </c>
      <c r="CU27" s="33">
        <v>0</v>
      </c>
      <c r="CV27" s="33">
        <v>0</v>
      </c>
      <c r="CW27" s="33">
        <v>0</v>
      </c>
      <c r="CX27" s="33">
        <v>0</v>
      </c>
      <c r="CY27" s="33">
        <v>0</v>
      </c>
      <c r="CZ27" s="33">
        <v>0</v>
      </c>
      <c r="DA27" s="33">
        <v>0</v>
      </c>
      <c r="DB27" s="33">
        <v>0</v>
      </c>
      <c r="DC27" s="33">
        <v>0</v>
      </c>
      <c r="DD27" s="33">
        <v>0</v>
      </c>
      <c r="DE27" s="33">
        <v>0</v>
      </c>
      <c r="DF27" s="33">
        <v>0</v>
      </c>
      <c r="DG27" s="33">
        <v>0</v>
      </c>
      <c r="DH27" s="33">
        <v>0</v>
      </c>
      <c r="DI27" s="33">
        <v>0</v>
      </c>
      <c r="DJ27" s="33">
        <v>0</v>
      </c>
      <c r="DK27" s="33">
        <v>0</v>
      </c>
      <c r="DL27" s="33">
        <v>0</v>
      </c>
      <c r="DM27" s="33">
        <v>0</v>
      </c>
      <c r="DN27" s="33">
        <v>0</v>
      </c>
      <c r="DO27" s="33">
        <v>0</v>
      </c>
      <c r="DP27" s="33">
        <v>0</v>
      </c>
      <c r="DQ27" s="33">
        <v>0</v>
      </c>
      <c r="DR27" s="33">
        <v>0</v>
      </c>
      <c r="DS27" s="33">
        <v>0</v>
      </c>
      <c r="DT27" s="33">
        <v>0</v>
      </c>
      <c r="DU27" s="33">
        <v>0</v>
      </c>
      <c r="DV27" s="33">
        <v>0</v>
      </c>
      <c r="DW27" s="33">
        <v>0</v>
      </c>
      <c r="DX27" s="33">
        <v>0</v>
      </c>
      <c r="DY27" s="33">
        <v>0</v>
      </c>
      <c r="DZ27" s="33">
        <v>0</v>
      </c>
      <c r="EA27" s="34">
        <v>0</v>
      </c>
      <c r="EB27" s="34">
        <v>0</v>
      </c>
      <c r="EC27" s="34">
        <v>0</v>
      </c>
      <c r="ED27" s="34">
        <v>0</v>
      </c>
      <c r="EE27" s="34">
        <v>0</v>
      </c>
      <c r="EF27" s="34">
        <v>0</v>
      </c>
      <c r="EG27" s="34">
        <v>0</v>
      </c>
      <c r="EH27" s="34">
        <v>0</v>
      </c>
      <c r="EI27" s="34">
        <v>0</v>
      </c>
      <c r="EJ27" s="34">
        <v>0</v>
      </c>
      <c r="EK27" s="34">
        <v>0</v>
      </c>
      <c r="EL27" s="34">
        <v>0</v>
      </c>
      <c r="EM27" s="34">
        <v>0</v>
      </c>
      <c r="EN27" s="34">
        <v>0</v>
      </c>
      <c r="EO27" s="34">
        <v>0</v>
      </c>
      <c r="EP27" s="34">
        <v>0</v>
      </c>
      <c r="EQ27" s="34">
        <v>0</v>
      </c>
      <c r="ER27" s="34">
        <v>0</v>
      </c>
      <c r="ES27" s="34">
        <v>0</v>
      </c>
      <c r="ET27" s="34">
        <v>0</v>
      </c>
      <c r="EU27" s="34">
        <v>0</v>
      </c>
      <c r="EV27" s="34">
        <v>0</v>
      </c>
      <c r="EW27" s="34">
        <v>0</v>
      </c>
      <c r="EX27" s="34">
        <v>0</v>
      </c>
      <c r="EY27" s="33">
        <v>0</v>
      </c>
      <c r="EZ27" s="33">
        <v>0</v>
      </c>
      <c r="FA27" s="33">
        <v>0</v>
      </c>
      <c r="FB27" s="33">
        <v>0</v>
      </c>
      <c r="FC27" s="33">
        <v>0</v>
      </c>
      <c r="FD27" s="33">
        <v>0</v>
      </c>
      <c r="FE27" s="33">
        <v>0</v>
      </c>
      <c r="FF27" s="33">
        <v>0</v>
      </c>
      <c r="FG27" s="33">
        <v>0</v>
      </c>
      <c r="FH27" s="33">
        <v>0</v>
      </c>
      <c r="FI27" s="33">
        <v>0</v>
      </c>
      <c r="FJ27" s="33">
        <v>0</v>
      </c>
      <c r="FK27" s="33">
        <v>0</v>
      </c>
      <c r="FL27" s="33">
        <v>0</v>
      </c>
      <c r="FM27" s="33">
        <v>0</v>
      </c>
      <c r="FN27" s="33">
        <v>0</v>
      </c>
      <c r="FO27" s="34">
        <v>60612.446515695105</v>
      </c>
      <c r="FP27" s="34">
        <v>48489.955979414532</v>
      </c>
      <c r="FQ27" s="34">
        <v>48393.360918603423</v>
      </c>
      <c r="FR27" s="34">
        <v>48296.765857792307</v>
      </c>
      <c r="FS27" s="34">
        <v>0</v>
      </c>
      <c r="FT27" s="34">
        <v>0</v>
      </c>
      <c r="FU27" s="34">
        <v>0</v>
      </c>
      <c r="FV27" s="34">
        <v>0</v>
      </c>
      <c r="FW27" s="34">
        <v>0</v>
      </c>
      <c r="FX27" s="34">
        <v>0</v>
      </c>
      <c r="FY27" s="34">
        <v>0</v>
      </c>
      <c r="FZ27" s="34">
        <v>0</v>
      </c>
      <c r="GA27" s="36">
        <f t="shared" si="33"/>
        <v>19661148</v>
      </c>
      <c r="GB27" s="36">
        <f t="shared" si="34"/>
        <v>15728918</v>
      </c>
      <c r="GC27" s="36">
        <f t="shared" si="35"/>
        <v>15697585</v>
      </c>
      <c r="GD27" s="36">
        <f t="shared" si="36"/>
        <v>15666251.999999998</v>
      </c>
      <c r="GE27" s="37"/>
      <c r="GF27" s="308"/>
    </row>
    <row r="28" spans="1:188" s="38" customFormat="1" ht="29.15" customHeight="1" thickTop="1" thickBot="1">
      <c r="A28" s="35" t="s">
        <v>720</v>
      </c>
      <c r="B28" s="34">
        <f t="shared" si="79"/>
        <v>67879285</v>
      </c>
      <c r="C28" s="33">
        <v>2601465.6795529705</v>
      </c>
      <c r="D28" s="33">
        <v>1645731.424113973</v>
      </c>
      <c r="E28" s="33">
        <v>845902.72671058564</v>
      </c>
      <c r="F28" s="382">
        <v>845902.72671058564</v>
      </c>
      <c r="G28" s="33">
        <v>2569864.5949812261</v>
      </c>
      <c r="H28" s="33">
        <v>1625740.0406701833</v>
      </c>
      <c r="I28" s="33">
        <v>835627.19479934254</v>
      </c>
      <c r="J28" s="382">
        <v>835627.19479934254</v>
      </c>
      <c r="K28" s="382">
        <v>11160402.725465804</v>
      </c>
      <c r="L28" s="382">
        <v>7060260.5352158435</v>
      </c>
      <c r="M28" s="382">
        <v>3628960.0784900719</v>
      </c>
      <c r="N28" s="382">
        <v>3628960.0784900719</v>
      </c>
      <c r="O28" s="382">
        <v>0</v>
      </c>
      <c r="P28" s="33">
        <v>0</v>
      </c>
      <c r="Q28" s="33">
        <v>0</v>
      </c>
      <c r="R28" s="33">
        <v>0</v>
      </c>
      <c r="S28" s="33">
        <v>0</v>
      </c>
      <c r="T28" s="33">
        <v>0</v>
      </c>
      <c r="U28" s="33">
        <v>0</v>
      </c>
      <c r="V28" s="33">
        <v>0</v>
      </c>
      <c r="W28" s="33">
        <v>0</v>
      </c>
      <c r="X28" s="33">
        <v>0</v>
      </c>
      <c r="Y28" s="33">
        <v>0</v>
      </c>
      <c r="Z28" s="33">
        <v>0</v>
      </c>
      <c r="AA28" s="33">
        <v>0</v>
      </c>
      <c r="AB28" s="33">
        <v>0</v>
      </c>
      <c r="AC28" s="33">
        <v>0</v>
      </c>
      <c r="AD28" s="33">
        <v>0</v>
      </c>
      <c r="AE28" s="33">
        <v>0</v>
      </c>
      <c r="AF28" s="33">
        <v>0</v>
      </c>
      <c r="AG28" s="33">
        <v>0</v>
      </c>
      <c r="AH28" s="33">
        <v>0</v>
      </c>
      <c r="AI28" s="33">
        <v>0</v>
      </c>
      <c r="AJ28" s="33">
        <v>0</v>
      </c>
      <c r="AK28" s="33">
        <v>0</v>
      </c>
      <c r="AL28" s="33">
        <v>0</v>
      </c>
      <c r="AM28" s="33">
        <v>0</v>
      </c>
      <c r="AN28" s="33">
        <v>0</v>
      </c>
      <c r="AO28" s="33">
        <v>0</v>
      </c>
      <c r="AP28" s="33">
        <v>0</v>
      </c>
      <c r="AQ28" s="33">
        <v>0</v>
      </c>
      <c r="AR28" s="33">
        <v>0</v>
      </c>
      <c r="AS28" s="33">
        <v>0</v>
      </c>
      <c r="AT28" s="33">
        <v>0</v>
      </c>
      <c r="AU28" s="33">
        <v>0</v>
      </c>
      <c r="AV28" s="33">
        <v>0</v>
      </c>
      <c r="AW28" s="33">
        <v>0</v>
      </c>
      <c r="AX28" s="33">
        <v>0</v>
      </c>
      <c r="AY28" s="33">
        <v>0</v>
      </c>
      <c r="AZ28" s="33">
        <v>0</v>
      </c>
      <c r="BA28" s="33">
        <v>0</v>
      </c>
      <c r="BB28" s="33">
        <v>0</v>
      </c>
      <c r="BC28" s="33">
        <v>46747653.523508042</v>
      </c>
      <c r="BD28" s="33">
        <v>19196573.654684227</v>
      </c>
      <c r="BE28" s="33">
        <v>16855996.570076562</v>
      </c>
      <c r="BF28" s="33">
        <v>16855996.570076562</v>
      </c>
      <c r="BG28" s="33">
        <v>3747392.2305682614</v>
      </c>
      <c r="BH28" s="33">
        <v>1538838.5415092539</v>
      </c>
      <c r="BI28" s="33">
        <v>1351212.8593454603</v>
      </c>
      <c r="BJ28" s="33">
        <v>1351212.8593454603</v>
      </c>
      <c r="BK28" s="33">
        <v>893592.67492494232</v>
      </c>
      <c r="BL28" s="33">
        <v>366947.13656283828</v>
      </c>
      <c r="BM28" s="33">
        <v>322206.4409287608</v>
      </c>
      <c r="BN28" s="33">
        <v>322206.4409287608</v>
      </c>
      <c r="BO28" s="33">
        <v>0</v>
      </c>
      <c r="BP28" s="33">
        <v>0</v>
      </c>
      <c r="BQ28" s="33">
        <v>0</v>
      </c>
      <c r="BR28" s="33">
        <v>0</v>
      </c>
      <c r="BS28" s="33">
        <v>0</v>
      </c>
      <c r="BT28" s="33">
        <v>0</v>
      </c>
      <c r="BU28" s="33">
        <v>0</v>
      </c>
      <c r="BV28" s="33">
        <v>0</v>
      </c>
      <c r="BW28" s="33">
        <v>0</v>
      </c>
      <c r="BX28" s="33">
        <v>0</v>
      </c>
      <c r="BY28" s="33">
        <v>0</v>
      </c>
      <c r="BZ28" s="33">
        <v>0</v>
      </c>
      <c r="CA28" s="33">
        <v>0</v>
      </c>
      <c r="CB28" s="33">
        <v>0</v>
      </c>
      <c r="CC28" s="33">
        <v>0</v>
      </c>
      <c r="CD28" s="33">
        <v>0</v>
      </c>
      <c r="CE28" s="33">
        <v>0</v>
      </c>
      <c r="CF28" s="33">
        <v>0</v>
      </c>
      <c r="CG28" s="33">
        <v>0</v>
      </c>
      <c r="CH28" s="33">
        <v>0</v>
      </c>
      <c r="CI28" s="33">
        <v>0</v>
      </c>
      <c r="CJ28" s="33">
        <v>0</v>
      </c>
      <c r="CK28" s="33">
        <v>0</v>
      </c>
      <c r="CL28" s="33">
        <v>0</v>
      </c>
      <c r="CM28" s="33">
        <v>0</v>
      </c>
      <c r="CN28" s="33">
        <v>0</v>
      </c>
      <c r="CO28" s="33">
        <v>0</v>
      </c>
      <c r="CP28" s="33">
        <v>0</v>
      </c>
      <c r="CQ28" s="33">
        <v>0</v>
      </c>
      <c r="CR28" s="33">
        <v>0</v>
      </c>
      <c r="CS28" s="33">
        <v>0</v>
      </c>
      <c r="CT28" s="33">
        <v>0</v>
      </c>
      <c r="CU28" s="33">
        <v>0</v>
      </c>
      <c r="CV28" s="33">
        <v>0</v>
      </c>
      <c r="CW28" s="33">
        <v>0</v>
      </c>
      <c r="CX28" s="33">
        <v>0</v>
      </c>
      <c r="CY28" s="33">
        <v>0</v>
      </c>
      <c r="CZ28" s="33">
        <v>0</v>
      </c>
      <c r="DA28" s="33">
        <v>0</v>
      </c>
      <c r="DB28" s="33">
        <v>0</v>
      </c>
      <c r="DC28" s="33">
        <v>0</v>
      </c>
      <c r="DD28" s="33">
        <v>0</v>
      </c>
      <c r="DE28" s="33">
        <v>0</v>
      </c>
      <c r="DF28" s="33">
        <v>0</v>
      </c>
      <c r="DG28" s="33">
        <v>0</v>
      </c>
      <c r="DH28" s="33">
        <v>0</v>
      </c>
      <c r="DI28" s="33">
        <v>0</v>
      </c>
      <c r="DJ28" s="33">
        <v>0</v>
      </c>
      <c r="DK28" s="33">
        <v>0</v>
      </c>
      <c r="DL28" s="33">
        <v>0</v>
      </c>
      <c r="DM28" s="33">
        <v>0</v>
      </c>
      <c r="DN28" s="33">
        <v>0</v>
      </c>
      <c r="DO28" s="33">
        <v>0</v>
      </c>
      <c r="DP28" s="33">
        <v>0</v>
      </c>
      <c r="DQ28" s="33">
        <v>0</v>
      </c>
      <c r="DR28" s="33">
        <v>0</v>
      </c>
      <c r="DS28" s="33">
        <v>0</v>
      </c>
      <c r="DT28" s="33">
        <v>0</v>
      </c>
      <c r="DU28" s="33">
        <v>0</v>
      </c>
      <c r="DV28" s="33">
        <v>0</v>
      </c>
      <c r="DW28" s="33">
        <v>0</v>
      </c>
      <c r="DX28" s="33">
        <v>0</v>
      </c>
      <c r="DY28" s="33">
        <v>0</v>
      </c>
      <c r="DZ28" s="33">
        <v>0</v>
      </c>
      <c r="EA28" s="34">
        <v>0</v>
      </c>
      <c r="EB28" s="34">
        <v>0</v>
      </c>
      <c r="EC28" s="34">
        <v>0</v>
      </c>
      <c r="ED28" s="34">
        <v>0</v>
      </c>
      <c r="EE28" s="34">
        <v>0</v>
      </c>
      <c r="EF28" s="34">
        <v>0</v>
      </c>
      <c r="EG28" s="34">
        <v>0</v>
      </c>
      <c r="EH28" s="34">
        <v>0</v>
      </c>
      <c r="EI28" s="34">
        <v>0</v>
      </c>
      <c r="EJ28" s="34">
        <v>0</v>
      </c>
      <c r="EK28" s="34">
        <v>0</v>
      </c>
      <c r="EL28" s="34">
        <v>0</v>
      </c>
      <c r="EM28" s="34">
        <v>0</v>
      </c>
      <c r="EN28" s="34">
        <v>0</v>
      </c>
      <c r="EO28" s="34">
        <v>0</v>
      </c>
      <c r="EP28" s="34">
        <v>0</v>
      </c>
      <c r="EQ28" s="34">
        <v>0</v>
      </c>
      <c r="ER28" s="34">
        <v>0</v>
      </c>
      <c r="ES28" s="34">
        <v>0</v>
      </c>
      <c r="ET28" s="34">
        <v>0</v>
      </c>
      <c r="EU28" s="34">
        <v>0</v>
      </c>
      <c r="EV28" s="34">
        <v>0</v>
      </c>
      <c r="EW28" s="34">
        <v>0</v>
      </c>
      <c r="EX28" s="34">
        <v>0</v>
      </c>
      <c r="EY28" s="33">
        <v>0</v>
      </c>
      <c r="EZ28" s="33">
        <v>0</v>
      </c>
      <c r="FA28" s="33">
        <v>0</v>
      </c>
      <c r="FB28" s="33">
        <v>0</v>
      </c>
      <c r="FC28" s="33">
        <v>0</v>
      </c>
      <c r="FD28" s="33">
        <v>0</v>
      </c>
      <c r="FE28" s="33">
        <v>0</v>
      </c>
      <c r="FF28" s="33">
        <v>0</v>
      </c>
      <c r="FG28" s="33">
        <v>0</v>
      </c>
      <c r="FH28" s="33">
        <v>0</v>
      </c>
      <c r="FI28" s="33">
        <v>0</v>
      </c>
      <c r="FJ28" s="33">
        <v>0</v>
      </c>
      <c r="FK28" s="33">
        <v>0</v>
      </c>
      <c r="FL28" s="33">
        <v>0</v>
      </c>
      <c r="FM28" s="33">
        <v>0</v>
      </c>
      <c r="FN28" s="33">
        <v>0</v>
      </c>
      <c r="FO28" s="34">
        <v>158913.57099875412</v>
      </c>
      <c r="FP28" s="34">
        <v>65256.667243681397</v>
      </c>
      <c r="FQ28" s="34">
        <v>57300.129649215523</v>
      </c>
      <c r="FR28" s="34">
        <v>57300.129649215523</v>
      </c>
      <c r="FS28" s="34">
        <v>0</v>
      </c>
      <c r="FT28" s="34">
        <v>0</v>
      </c>
      <c r="FU28" s="34">
        <v>0</v>
      </c>
      <c r="FV28" s="34">
        <v>0</v>
      </c>
      <c r="FW28" s="34">
        <v>0</v>
      </c>
      <c r="FX28" s="34">
        <v>0</v>
      </c>
      <c r="FY28" s="34">
        <v>0</v>
      </c>
      <c r="FZ28" s="34">
        <v>0</v>
      </c>
      <c r="GA28" s="36">
        <f t="shared" si="33"/>
        <v>67879285</v>
      </c>
      <c r="GB28" s="36">
        <f t="shared" si="34"/>
        <v>31499348</v>
      </c>
      <c r="GC28" s="36">
        <f t="shared" si="35"/>
        <v>23897205.999999996</v>
      </c>
      <c r="GD28" s="36">
        <f t="shared" si="36"/>
        <v>23897205.999999996</v>
      </c>
      <c r="GE28" s="37"/>
      <c r="GF28" s="308"/>
    </row>
    <row r="29" spans="1:188" s="38" customFormat="1" ht="29.15" customHeight="1" thickTop="1" thickBot="1">
      <c r="A29" s="35" t="s">
        <v>721</v>
      </c>
      <c r="B29" s="34">
        <f t="shared" si="79"/>
        <v>65614998</v>
      </c>
      <c r="C29" s="33">
        <v>1752179.1762749655</v>
      </c>
      <c r="D29" s="33">
        <v>796445.08012498438</v>
      </c>
      <c r="E29" s="33">
        <v>0</v>
      </c>
      <c r="F29" s="382">
        <v>0</v>
      </c>
      <c r="G29" s="33">
        <v>1730894.7277544574</v>
      </c>
      <c r="H29" s="33">
        <v>786770.33079748065</v>
      </c>
      <c r="I29" s="33">
        <v>0</v>
      </c>
      <c r="J29" s="382">
        <v>0</v>
      </c>
      <c r="K29" s="382">
        <v>7516926.0959705766</v>
      </c>
      <c r="L29" s="382">
        <v>3416784.5890775351</v>
      </c>
      <c r="M29" s="382">
        <v>0</v>
      </c>
      <c r="N29" s="382">
        <v>0</v>
      </c>
      <c r="O29" s="382">
        <v>0</v>
      </c>
      <c r="P29" s="33">
        <v>0</v>
      </c>
      <c r="Q29" s="33">
        <v>0</v>
      </c>
      <c r="R29" s="33">
        <v>0</v>
      </c>
      <c r="S29" s="33">
        <v>0</v>
      </c>
      <c r="T29" s="33">
        <v>0</v>
      </c>
      <c r="U29" s="33">
        <v>0</v>
      </c>
      <c r="V29" s="33">
        <v>0</v>
      </c>
      <c r="W29" s="33">
        <v>0</v>
      </c>
      <c r="X29" s="33">
        <v>0</v>
      </c>
      <c r="Y29" s="33">
        <v>0</v>
      </c>
      <c r="Z29" s="33">
        <v>0</v>
      </c>
      <c r="AA29" s="33">
        <v>0</v>
      </c>
      <c r="AB29" s="33">
        <v>0</v>
      </c>
      <c r="AC29" s="33">
        <v>0</v>
      </c>
      <c r="AD29" s="33">
        <v>0</v>
      </c>
      <c r="AE29" s="33">
        <v>0</v>
      </c>
      <c r="AF29" s="33">
        <v>0</v>
      </c>
      <c r="AG29" s="33">
        <v>0</v>
      </c>
      <c r="AH29" s="33">
        <v>0</v>
      </c>
      <c r="AI29" s="33">
        <v>0</v>
      </c>
      <c r="AJ29" s="33">
        <v>0</v>
      </c>
      <c r="AK29" s="33">
        <v>0</v>
      </c>
      <c r="AL29" s="33">
        <v>0</v>
      </c>
      <c r="AM29" s="33">
        <v>0</v>
      </c>
      <c r="AN29" s="33">
        <v>0</v>
      </c>
      <c r="AO29" s="33">
        <v>0</v>
      </c>
      <c r="AP29" s="33">
        <v>0</v>
      </c>
      <c r="AQ29" s="33">
        <v>0</v>
      </c>
      <c r="AR29" s="33">
        <v>0</v>
      </c>
      <c r="AS29" s="33">
        <v>0</v>
      </c>
      <c r="AT29" s="33">
        <v>0</v>
      </c>
      <c r="AU29" s="33">
        <v>0</v>
      </c>
      <c r="AV29" s="33">
        <v>0</v>
      </c>
      <c r="AW29" s="33">
        <v>0</v>
      </c>
      <c r="AX29" s="33">
        <v>0</v>
      </c>
      <c r="AY29" s="33">
        <v>0</v>
      </c>
      <c r="AZ29" s="33">
        <v>0</v>
      </c>
      <c r="BA29" s="33">
        <v>0</v>
      </c>
      <c r="BB29" s="33">
        <v>0</v>
      </c>
      <c r="BC29" s="33">
        <v>49529471.422640681</v>
      </c>
      <c r="BD29" s="33">
        <v>30140255.640998214</v>
      </c>
      <c r="BE29" s="33">
        <v>22829721.715217452</v>
      </c>
      <c r="BF29" s="33">
        <v>22791347.82287056</v>
      </c>
      <c r="BG29" s="33">
        <v>3970388.7233617059</v>
      </c>
      <c r="BH29" s="33">
        <v>2416107.5755303949</v>
      </c>
      <c r="BI29" s="33">
        <v>1830079.4870617371</v>
      </c>
      <c r="BJ29" s="33">
        <v>1827003.3534978337</v>
      </c>
      <c r="BK29" s="33">
        <v>946767.79517755518</v>
      </c>
      <c r="BL29" s="33">
        <v>576138.25788319611</v>
      </c>
      <c r="BM29" s="33">
        <v>436395.63823314465</v>
      </c>
      <c r="BN29" s="33">
        <v>435662.11202327203</v>
      </c>
      <c r="BO29" s="33">
        <v>0</v>
      </c>
      <c r="BP29" s="33">
        <v>0</v>
      </c>
      <c r="BQ29" s="33">
        <v>0</v>
      </c>
      <c r="BR29" s="33">
        <v>0</v>
      </c>
      <c r="BS29" s="33">
        <v>0</v>
      </c>
      <c r="BT29" s="33">
        <v>0</v>
      </c>
      <c r="BU29" s="33">
        <v>0</v>
      </c>
      <c r="BV29" s="33">
        <v>0</v>
      </c>
      <c r="BW29" s="33">
        <v>0</v>
      </c>
      <c r="BX29" s="33">
        <v>0</v>
      </c>
      <c r="BY29" s="33">
        <v>0</v>
      </c>
      <c r="BZ29" s="33">
        <v>0</v>
      </c>
      <c r="CA29" s="33">
        <v>0</v>
      </c>
      <c r="CB29" s="33">
        <v>0</v>
      </c>
      <c r="CC29" s="33">
        <v>0</v>
      </c>
      <c r="CD29" s="33">
        <v>0</v>
      </c>
      <c r="CE29" s="33">
        <v>0</v>
      </c>
      <c r="CF29" s="33">
        <v>0</v>
      </c>
      <c r="CG29" s="33">
        <v>0</v>
      </c>
      <c r="CH29" s="33">
        <v>0</v>
      </c>
      <c r="CI29" s="33">
        <v>0</v>
      </c>
      <c r="CJ29" s="33">
        <v>0</v>
      </c>
      <c r="CK29" s="33">
        <v>0</v>
      </c>
      <c r="CL29" s="33">
        <v>0</v>
      </c>
      <c r="CM29" s="33">
        <v>0</v>
      </c>
      <c r="CN29" s="33">
        <v>0</v>
      </c>
      <c r="CO29" s="33">
        <v>0</v>
      </c>
      <c r="CP29" s="33">
        <v>0</v>
      </c>
      <c r="CQ29" s="33">
        <v>0</v>
      </c>
      <c r="CR29" s="33">
        <v>0</v>
      </c>
      <c r="CS29" s="33">
        <v>0</v>
      </c>
      <c r="CT29" s="33">
        <v>0</v>
      </c>
      <c r="CU29" s="33">
        <v>0</v>
      </c>
      <c r="CV29" s="33">
        <v>0</v>
      </c>
      <c r="CW29" s="33">
        <v>0</v>
      </c>
      <c r="CX29" s="33">
        <v>0</v>
      </c>
      <c r="CY29" s="33">
        <v>0</v>
      </c>
      <c r="CZ29" s="33">
        <v>0</v>
      </c>
      <c r="DA29" s="33">
        <v>0</v>
      </c>
      <c r="DB29" s="33">
        <v>0</v>
      </c>
      <c r="DC29" s="33">
        <v>0</v>
      </c>
      <c r="DD29" s="33">
        <v>0</v>
      </c>
      <c r="DE29" s="33">
        <v>0</v>
      </c>
      <c r="DF29" s="33">
        <v>0</v>
      </c>
      <c r="DG29" s="33">
        <v>0</v>
      </c>
      <c r="DH29" s="33">
        <v>0</v>
      </c>
      <c r="DI29" s="33">
        <v>0</v>
      </c>
      <c r="DJ29" s="33">
        <v>0</v>
      </c>
      <c r="DK29" s="33">
        <v>0</v>
      </c>
      <c r="DL29" s="33">
        <v>0</v>
      </c>
      <c r="DM29" s="33">
        <v>0</v>
      </c>
      <c r="DN29" s="33">
        <v>0</v>
      </c>
      <c r="DO29" s="33">
        <v>0</v>
      </c>
      <c r="DP29" s="33">
        <v>0</v>
      </c>
      <c r="DQ29" s="33">
        <v>0</v>
      </c>
      <c r="DR29" s="33">
        <v>0</v>
      </c>
      <c r="DS29" s="33">
        <v>0</v>
      </c>
      <c r="DT29" s="33">
        <v>0</v>
      </c>
      <c r="DU29" s="33">
        <v>0</v>
      </c>
      <c r="DV29" s="33">
        <v>0</v>
      </c>
      <c r="DW29" s="33">
        <v>0</v>
      </c>
      <c r="DX29" s="33">
        <v>0</v>
      </c>
      <c r="DY29" s="33">
        <v>0</v>
      </c>
      <c r="DZ29" s="33">
        <v>0</v>
      </c>
      <c r="EA29" s="34">
        <v>0</v>
      </c>
      <c r="EB29" s="34">
        <v>0</v>
      </c>
      <c r="EC29" s="34">
        <v>0</v>
      </c>
      <c r="ED29" s="34">
        <v>0</v>
      </c>
      <c r="EE29" s="34">
        <v>0</v>
      </c>
      <c r="EF29" s="34">
        <v>0</v>
      </c>
      <c r="EG29" s="34">
        <v>0</v>
      </c>
      <c r="EH29" s="34">
        <v>0</v>
      </c>
      <c r="EI29" s="34">
        <v>0</v>
      </c>
      <c r="EJ29" s="34">
        <v>0</v>
      </c>
      <c r="EK29" s="34">
        <v>0</v>
      </c>
      <c r="EL29" s="34">
        <v>0</v>
      </c>
      <c r="EM29" s="34">
        <v>0</v>
      </c>
      <c r="EN29" s="34">
        <v>0</v>
      </c>
      <c r="EO29" s="34">
        <v>0</v>
      </c>
      <c r="EP29" s="34">
        <v>0</v>
      </c>
      <c r="EQ29" s="34">
        <v>0</v>
      </c>
      <c r="ER29" s="34">
        <v>0</v>
      </c>
      <c r="ES29" s="34">
        <v>0</v>
      </c>
      <c r="ET29" s="34">
        <v>0</v>
      </c>
      <c r="EU29" s="34">
        <v>0</v>
      </c>
      <c r="EV29" s="34">
        <v>0</v>
      </c>
      <c r="EW29" s="34">
        <v>0</v>
      </c>
      <c r="EX29" s="34">
        <v>0</v>
      </c>
      <c r="EY29" s="33">
        <v>0</v>
      </c>
      <c r="EZ29" s="33">
        <v>0</v>
      </c>
      <c r="FA29" s="33">
        <v>0</v>
      </c>
      <c r="FB29" s="33">
        <v>0</v>
      </c>
      <c r="FC29" s="33">
        <v>0</v>
      </c>
      <c r="FD29" s="33">
        <v>0</v>
      </c>
      <c r="FE29" s="33">
        <v>0</v>
      </c>
      <c r="FF29" s="33">
        <v>0</v>
      </c>
      <c r="FG29" s="33">
        <v>0</v>
      </c>
      <c r="FH29" s="33">
        <v>0</v>
      </c>
      <c r="FI29" s="33">
        <v>0</v>
      </c>
      <c r="FJ29" s="33">
        <v>0</v>
      </c>
      <c r="FK29" s="33">
        <v>0</v>
      </c>
      <c r="FL29" s="33">
        <v>0</v>
      </c>
      <c r="FM29" s="33">
        <v>0</v>
      </c>
      <c r="FN29" s="33">
        <v>0</v>
      </c>
      <c r="FO29" s="34">
        <v>168370.05882005443</v>
      </c>
      <c r="FP29" s="34">
        <v>102458.52558819385</v>
      </c>
      <c r="FQ29" s="34">
        <v>77607.159487665296</v>
      </c>
      <c r="FR29" s="34">
        <v>77476.711608331636</v>
      </c>
      <c r="FS29" s="34">
        <v>0</v>
      </c>
      <c r="FT29" s="34">
        <v>0</v>
      </c>
      <c r="FU29" s="34">
        <v>0</v>
      </c>
      <c r="FV29" s="34">
        <v>0</v>
      </c>
      <c r="FW29" s="34">
        <v>0</v>
      </c>
      <c r="FX29" s="34">
        <v>0</v>
      </c>
      <c r="FY29" s="34">
        <v>0</v>
      </c>
      <c r="FZ29" s="34">
        <v>0</v>
      </c>
      <c r="GA29" s="36">
        <f t="shared" si="33"/>
        <v>65614998</v>
      </c>
      <c r="GB29" s="36">
        <f t="shared" si="34"/>
        <v>38234960</v>
      </c>
      <c r="GC29" s="36">
        <f t="shared" si="35"/>
        <v>25173803.999999996</v>
      </c>
      <c r="GD29" s="36">
        <f t="shared" si="36"/>
        <v>25131489.999999996</v>
      </c>
      <c r="GE29" s="37"/>
      <c r="GF29" s="308"/>
    </row>
    <row r="30" spans="1:188" s="38" customFormat="1" ht="29.15" customHeight="1" thickTop="1" thickBot="1">
      <c r="A30" s="35" t="s">
        <v>722</v>
      </c>
      <c r="B30" s="34">
        <f t="shared" si="79"/>
        <v>149600494</v>
      </c>
      <c r="C30" s="33">
        <v>2230046.224349956</v>
      </c>
      <c r="D30" s="33">
        <v>796445.08012498438</v>
      </c>
      <c r="E30" s="33">
        <v>0</v>
      </c>
      <c r="F30" s="382">
        <v>0</v>
      </c>
      <c r="G30" s="33">
        <v>2202956.9262329456</v>
      </c>
      <c r="H30" s="33">
        <v>786770.33079748065</v>
      </c>
      <c r="I30" s="33">
        <v>0</v>
      </c>
      <c r="J30" s="382">
        <v>0</v>
      </c>
      <c r="K30" s="382">
        <v>9566996.8494170979</v>
      </c>
      <c r="L30" s="382">
        <v>3416784.5890775351</v>
      </c>
      <c r="M30" s="382">
        <v>0</v>
      </c>
      <c r="N30" s="382">
        <v>0</v>
      </c>
      <c r="O30" s="382">
        <v>0</v>
      </c>
      <c r="P30" s="33">
        <v>0</v>
      </c>
      <c r="Q30" s="33">
        <v>0</v>
      </c>
      <c r="R30" s="33">
        <v>0</v>
      </c>
      <c r="S30" s="33">
        <v>0</v>
      </c>
      <c r="T30" s="33">
        <v>0</v>
      </c>
      <c r="U30" s="33">
        <v>0</v>
      </c>
      <c r="V30" s="33">
        <v>0</v>
      </c>
      <c r="W30" s="33">
        <v>0</v>
      </c>
      <c r="X30" s="33">
        <v>0</v>
      </c>
      <c r="Y30" s="33">
        <v>0</v>
      </c>
      <c r="Z30" s="33">
        <v>0</v>
      </c>
      <c r="AA30" s="33">
        <v>0</v>
      </c>
      <c r="AB30" s="33">
        <v>0</v>
      </c>
      <c r="AC30" s="33">
        <v>0</v>
      </c>
      <c r="AD30" s="33">
        <v>0</v>
      </c>
      <c r="AE30" s="33">
        <v>0</v>
      </c>
      <c r="AF30" s="33">
        <v>0</v>
      </c>
      <c r="AG30" s="33">
        <v>0</v>
      </c>
      <c r="AH30" s="33">
        <v>0</v>
      </c>
      <c r="AI30" s="33">
        <v>0</v>
      </c>
      <c r="AJ30" s="33">
        <v>0</v>
      </c>
      <c r="AK30" s="33">
        <v>0</v>
      </c>
      <c r="AL30" s="33">
        <v>0</v>
      </c>
      <c r="AM30" s="33">
        <v>0</v>
      </c>
      <c r="AN30" s="33">
        <v>0</v>
      </c>
      <c r="AO30" s="33">
        <v>0</v>
      </c>
      <c r="AP30" s="33">
        <v>0</v>
      </c>
      <c r="AQ30" s="33">
        <v>0</v>
      </c>
      <c r="AR30" s="33">
        <v>0</v>
      </c>
      <c r="AS30" s="33">
        <v>0</v>
      </c>
      <c r="AT30" s="33">
        <v>0</v>
      </c>
      <c r="AU30" s="33">
        <v>0</v>
      </c>
      <c r="AV30" s="33">
        <v>0</v>
      </c>
      <c r="AW30" s="33">
        <v>0</v>
      </c>
      <c r="AX30" s="33">
        <v>0</v>
      </c>
      <c r="AY30" s="33">
        <v>0</v>
      </c>
      <c r="AZ30" s="33">
        <v>0</v>
      </c>
      <c r="BA30" s="33">
        <v>0</v>
      </c>
      <c r="BB30" s="33">
        <v>0</v>
      </c>
      <c r="BC30" s="33">
        <v>122973927.28035913</v>
      </c>
      <c r="BD30" s="33">
        <v>71921019.405242622</v>
      </c>
      <c r="BE30" s="33">
        <v>37472325.342682026</v>
      </c>
      <c r="BF30" s="33">
        <v>37409529.969335712</v>
      </c>
      <c r="BG30" s="33">
        <v>9857853.9224679023</v>
      </c>
      <c r="BH30" s="33">
        <v>5765343.263661853</v>
      </c>
      <c r="BI30" s="33">
        <v>3003862.0180129018</v>
      </c>
      <c r="BJ30" s="33">
        <v>2998828.2061216747</v>
      </c>
      <c r="BK30" s="33">
        <v>2350676.287296894</v>
      </c>
      <c r="BL30" s="33">
        <v>1374787.6368027944</v>
      </c>
      <c r="BM30" s="33">
        <v>716292.53908511798</v>
      </c>
      <c r="BN30" s="33">
        <v>715092.1903742844</v>
      </c>
      <c r="BO30" s="33">
        <v>0</v>
      </c>
      <c r="BP30" s="33">
        <v>0</v>
      </c>
      <c r="BQ30" s="33">
        <v>0</v>
      </c>
      <c r="BR30" s="33">
        <v>0</v>
      </c>
      <c r="BS30" s="33">
        <v>0</v>
      </c>
      <c r="BT30" s="33">
        <v>0</v>
      </c>
      <c r="BU30" s="33">
        <v>0</v>
      </c>
      <c r="BV30" s="33">
        <v>0</v>
      </c>
      <c r="BW30" s="33">
        <v>0</v>
      </c>
      <c r="BX30" s="33">
        <v>0</v>
      </c>
      <c r="BY30" s="33">
        <v>0</v>
      </c>
      <c r="BZ30" s="33">
        <v>0</v>
      </c>
      <c r="CA30" s="33">
        <v>0</v>
      </c>
      <c r="CB30" s="33">
        <v>0</v>
      </c>
      <c r="CC30" s="33">
        <v>0</v>
      </c>
      <c r="CD30" s="33">
        <v>0</v>
      </c>
      <c r="CE30" s="33">
        <v>0</v>
      </c>
      <c r="CF30" s="33">
        <v>0</v>
      </c>
      <c r="CG30" s="33">
        <v>0</v>
      </c>
      <c r="CH30" s="33">
        <v>0</v>
      </c>
      <c r="CI30" s="33">
        <v>0</v>
      </c>
      <c r="CJ30" s="33">
        <v>0</v>
      </c>
      <c r="CK30" s="33">
        <v>0</v>
      </c>
      <c r="CL30" s="33">
        <v>0</v>
      </c>
      <c r="CM30" s="33">
        <v>0</v>
      </c>
      <c r="CN30" s="33">
        <v>0</v>
      </c>
      <c r="CO30" s="33">
        <v>0</v>
      </c>
      <c r="CP30" s="33">
        <v>0</v>
      </c>
      <c r="CQ30" s="33">
        <v>0</v>
      </c>
      <c r="CR30" s="33">
        <v>0</v>
      </c>
      <c r="CS30" s="33">
        <v>0</v>
      </c>
      <c r="CT30" s="33">
        <v>0</v>
      </c>
      <c r="CU30" s="33">
        <v>0</v>
      </c>
      <c r="CV30" s="33">
        <v>0</v>
      </c>
      <c r="CW30" s="33">
        <v>0</v>
      </c>
      <c r="CX30" s="33">
        <v>0</v>
      </c>
      <c r="CY30" s="33">
        <v>0</v>
      </c>
      <c r="CZ30" s="33">
        <v>0</v>
      </c>
      <c r="DA30" s="33">
        <v>0</v>
      </c>
      <c r="DB30" s="33">
        <v>0</v>
      </c>
      <c r="DC30" s="33">
        <v>0</v>
      </c>
      <c r="DD30" s="33">
        <v>0</v>
      </c>
      <c r="DE30" s="33">
        <v>0</v>
      </c>
      <c r="DF30" s="33">
        <v>0</v>
      </c>
      <c r="DG30" s="33">
        <v>0</v>
      </c>
      <c r="DH30" s="33">
        <v>0</v>
      </c>
      <c r="DI30" s="33">
        <v>0</v>
      </c>
      <c r="DJ30" s="33">
        <v>0</v>
      </c>
      <c r="DK30" s="33">
        <v>0</v>
      </c>
      <c r="DL30" s="33">
        <v>0</v>
      </c>
      <c r="DM30" s="33">
        <v>0</v>
      </c>
      <c r="DN30" s="33">
        <v>0</v>
      </c>
      <c r="DO30" s="33">
        <v>0</v>
      </c>
      <c r="DP30" s="33">
        <v>0</v>
      </c>
      <c r="DQ30" s="33">
        <v>0</v>
      </c>
      <c r="DR30" s="33">
        <v>0</v>
      </c>
      <c r="DS30" s="33">
        <v>0</v>
      </c>
      <c r="DT30" s="33">
        <v>0</v>
      </c>
      <c r="DU30" s="33">
        <v>0</v>
      </c>
      <c r="DV30" s="33">
        <v>0</v>
      </c>
      <c r="DW30" s="33">
        <v>0</v>
      </c>
      <c r="DX30" s="33">
        <v>0</v>
      </c>
      <c r="DY30" s="33">
        <v>0</v>
      </c>
      <c r="DZ30" s="33">
        <v>0</v>
      </c>
      <c r="EA30" s="34">
        <v>0</v>
      </c>
      <c r="EB30" s="34">
        <v>0</v>
      </c>
      <c r="EC30" s="34">
        <v>0</v>
      </c>
      <c r="ED30" s="34">
        <v>0</v>
      </c>
      <c r="EE30" s="34">
        <v>0</v>
      </c>
      <c r="EF30" s="34">
        <v>0</v>
      </c>
      <c r="EG30" s="34">
        <v>0</v>
      </c>
      <c r="EH30" s="34">
        <v>0</v>
      </c>
      <c r="EI30" s="34">
        <v>0</v>
      </c>
      <c r="EJ30" s="34">
        <v>0</v>
      </c>
      <c r="EK30" s="34">
        <v>0</v>
      </c>
      <c r="EL30" s="34">
        <v>0</v>
      </c>
      <c r="EM30" s="34">
        <v>0</v>
      </c>
      <c r="EN30" s="34">
        <v>0</v>
      </c>
      <c r="EO30" s="34">
        <v>0</v>
      </c>
      <c r="EP30" s="34">
        <v>0</v>
      </c>
      <c r="EQ30" s="34">
        <v>0</v>
      </c>
      <c r="ER30" s="34">
        <v>0</v>
      </c>
      <c r="ES30" s="34">
        <v>0</v>
      </c>
      <c r="ET30" s="34">
        <v>0</v>
      </c>
      <c r="EU30" s="34">
        <v>0</v>
      </c>
      <c r="EV30" s="34">
        <v>0</v>
      </c>
      <c r="EW30" s="34">
        <v>0</v>
      </c>
      <c r="EX30" s="34">
        <v>0</v>
      </c>
      <c r="EY30" s="33">
        <v>0</v>
      </c>
      <c r="EZ30" s="33">
        <v>0</v>
      </c>
      <c r="FA30" s="33">
        <v>0</v>
      </c>
      <c r="FB30" s="33">
        <v>0</v>
      </c>
      <c r="FC30" s="33">
        <v>0</v>
      </c>
      <c r="FD30" s="33">
        <v>0</v>
      </c>
      <c r="FE30" s="33">
        <v>0</v>
      </c>
      <c r="FF30" s="33">
        <v>0</v>
      </c>
      <c r="FG30" s="33">
        <v>0</v>
      </c>
      <c r="FH30" s="33">
        <v>0</v>
      </c>
      <c r="FI30" s="33">
        <v>0</v>
      </c>
      <c r="FJ30" s="33">
        <v>0</v>
      </c>
      <c r="FK30" s="33">
        <v>0</v>
      </c>
      <c r="FL30" s="33">
        <v>0</v>
      </c>
      <c r="FM30" s="33">
        <v>0</v>
      </c>
      <c r="FN30" s="33">
        <v>0</v>
      </c>
      <c r="FO30" s="34">
        <v>418036.50987606804</v>
      </c>
      <c r="FP30" s="34">
        <v>244487.69429272786</v>
      </c>
      <c r="FQ30" s="34">
        <v>127383.10021995405</v>
      </c>
      <c r="FR30" s="34">
        <v>127169.63416832338</v>
      </c>
      <c r="FS30" s="34">
        <v>0</v>
      </c>
      <c r="FT30" s="34">
        <v>0</v>
      </c>
      <c r="FU30" s="34">
        <v>0</v>
      </c>
      <c r="FV30" s="34">
        <v>0</v>
      </c>
      <c r="FW30" s="34">
        <v>0</v>
      </c>
      <c r="FX30" s="34">
        <v>0</v>
      </c>
      <c r="FY30" s="34">
        <v>0</v>
      </c>
      <c r="FZ30" s="34">
        <v>0</v>
      </c>
      <c r="GA30" s="36">
        <f t="shared" si="33"/>
        <v>149600494</v>
      </c>
      <c r="GB30" s="36">
        <f t="shared" si="34"/>
        <v>84305637.999999985</v>
      </c>
      <c r="GC30" s="36">
        <f t="shared" si="35"/>
        <v>41319863.000000007</v>
      </c>
      <c r="GD30" s="36">
        <f t="shared" si="36"/>
        <v>41250620</v>
      </c>
      <c r="GE30" s="37"/>
      <c r="GF30" s="308"/>
    </row>
    <row r="31" spans="1:188" s="47" customFormat="1" ht="27" thickTop="1" thickBot="1">
      <c r="A31" s="54" t="s">
        <v>723</v>
      </c>
      <c r="B31" s="55">
        <f>SUM(B32:B35)</f>
        <v>784214359</v>
      </c>
      <c r="C31" s="55">
        <f t="shared" ref="C31:EL31" si="80">SUM(C32:C35)</f>
        <v>17205079.164366331</v>
      </c>
      <c r="D31" s="55">
        <f t="shared" si="80"/>
        <v>7520445.4122014474</v>
      </c>
      <c r="E31" s="55">
        <f t="shared" si="80"/>
        <v>5286344.8045266066</v>
      </c>
      <c r="F31" s="381">
        <f t="shared" si="80"/>
        <v>5282780.4923984054</v>
      </c>
      <c r="G31" s="55">
        <f>SUM(G32:G35)</f>
        <v>16996081.918694377</v>
      </c>
      <c r="H31" s="55">
        <f>SUM(H32:H35)</f>
        <v>7429091.4368805028</v>
      </c>
      <c r="I31" s="55">
        <f>SUM(I32:I35)</f>
        <v>5222129.3776016003</v>
      </c>
      <c r="J31" s="55">
        <f>SUM(J32:J35)</f>
        <v>5220870.5450723246</v>
      </c>
      <c r="K31" s="55">
        <f t="shared" si="80"/>
        <v>73810549.916939288</v>
      </c>
      <c r="L31" s="55">
        <f t="shared" si="80"/>
        <v>32263043.150918048</v>
      </c>
      <c r="M31" s="55">
        <f t="shared" si="80"/>
        <v>22678652.817871794</v>
      </c>
      <c r="N31" s="55">
        <f t="shared" si="80"/>
        <v>22673185.962529268</v>
      </c>
      <c r="O31" s="55">
        <f t="shared" ref="O31:Z31" si="81">SUM(O32:O35)</f>
        <v>122577894.68551712</v>
      </c>
      <c r="P31" s="55">
        <f t="shared" si="81"/>
        <v>0</v>
      </c>
      <c r="Q31" s="55">
        <f t="shared" si="81"/>
        <v>0</v>
      </c>
      <c r="R31" s="55">
        <f t="shared" si="81"/>
        <v>0</v>
      </c>
      <c r="S31" s="55">
        <f t="shared" si="81"/>
        <v>3720644.6912690899</v>
      </c>
      <c r="T31" s="55">
        <f t="shared" si="81"/>
        <v>0</v>
      </c>
      <c r="U31" s="55">
        <f t="shared" si="81"/>
        <v>0</v>
      </c>
      <c r="V31" s="55">
        <f t="shared" si="81"/>
        <v>0</v>
      </c>
      <c r="W31" s="55">
        <f t="shared" si="81"/>
        <v>3720644.703986384</v>
      </c>
      <c r="X31" s="55">
        <f t="shared" si="81"/>
        <v>0</v>
      </c>
      <c r="Y31" s="55">
        <f t="shared" si="81"/>
        <v>0</v>
      </c>
      <c r="Z31" s="55">
        <f t="shared" si="81"/>
        <v>0</v>
      </c>
      <c r="AA31" s="55">
        <f t="shared" si="80"/>
        <v>4696163.4370890697</v>
      </c>
      <c r="AB31" s="55">
        <f t="shared" si="80"/>
        <v>0</v>
      </c>
      <c r="AC31" s="55">
        <f t="shared" si="80"/>
        <v>0</v>
      </c>
      <c r="AD31" s="55">
        <f t="shared" si="80"/>
        <v>0</v>
      </c>
      <c r="AE31" s="55">
        <f t="shared" si="80"/>
        <v>4696163.4498063643</v>
      </c>
      <c r="AF31" s="55">
        <f t="shared" si="80"/>
        <v>0</v>
      </c>
      <c r="AG31" s="55">
        <f t="shared" si="80"/>
        <v>0</v>
      </c>
      <c r="AH31" s="55">
        <f t="shared" si="80"/>
        <v>0</v>
      </c>
      <c r="AI31" s="55">
        <f t="shared" ref="AI31:AP31" si="82">SUM(AI32:AI35)</f>
        <v>0</v>
      </c>
      <c r="AJ31" s="55">
        <f t="shared" si="82"/>
        <v>0</v>
      </c>
      <c r="AK31" s="55">
        <f t="shared" si="82"/>
        <v>0</v>
      </c>
      <c r="AL31" s="55">
        <f t="shared" si="82"/>
        <v>0</v>
      </c>
      <c r="AM31" s="55">
        <f t="shared" si="82"/>
        <v>0</v>
      </c>
      <c r="AN31" s="55">
        <f t="shared" si="82"/>
        <v>0</v>
      </c>
      <c r="AO31" s="55">
        <f t="shared" si="82"/>
        <v>0</v>
      </c>
      <c r="AP31" s="55">
        <f t="shared" si="82"/>
        <v>0</v>
      </c>
      <c r="AQ31" s="55">
        <f t="shared" si="80"/>
        <v>0</v>
      </c>
      <c r="AR31" s="55">
        <f t="shared" si="80"/>
        <v>0</v>
      </c>
      <c r="AS31" s="55">
        <f t="shared" si="80"/>
        <v>0</v>
      </c>
      <c r="AT31" s="55">
        <f t="shared" si="80"/>
        <v>0</v>
      </c>
      <c r="AU31" s="55">
        <f t="shared" ref="AU31:BB31" si="83">SUM(AU32:AU35)</f>
        <v>0</v>
      </c>
      <c r="AV31" s="55">
        <f t="shared" si="83"/>
        <v>0</v>
      </c>
      <c r="AW31" s="55">
        <f t="shared" si="83"/>
        <v>0</v>
      </c>
      <c r="AX31" s="55">
        <f t="shared" si="83"/>
        <v>0</v>
      </c>
      <c r="AY31" s="55">
        <f t="shared" si="83"/>
        <v>0</v>
      </c>
      <c r="AZ31" s="55">
        <f t="shared" si="83"/>
        <v>0</v>
      </c>
      <c r="BA31" s="55">
        <f t="shared" si="83"/>
        <v>0</v>
      </c>
      <c r="BB31" s="55">
        <f t="shared" si="83"/>
        <v>0</v>
      </c>
      <c r="BC31" s="55">
        <f t="shared" si="80"/>
        <v>482462321.93060547</v>
      </c>
      <c r="BD31" s="55">
        <f t="shared" si="80"/>
        <v>279941885.92458475</v>
      </c>
      <c r="BE31" s="55">
        <f t="shared" si="80"/>
        <v>161644562.06920034</v>
      </c>
      <c r="BF31" s="55">
        <f t="shared" si="80"/>
        <v>157327029.41422924</v>
      </c>
      <c r="BG31" s="55">
        <f t="shared" ref="BG31:BN31" si="84">SUM(BG32:BG35)</f>
        <v>38675215.127867237</v>
      </c>
      <c r="BH31" s="55">
        <f t="shared" si="84"/>
        <v>22440742.352915689</v>
      </c>
      <c r="BI31" s="55">
        <f t="shared" si="84"/>
        <v>12957774.997350797</v>
      </c>
      <c r="BJ31" s="55">
        <f t="shared" si="84"/>
        <v>12611672.313965263</v>
      </c>
      <c r="BK31" s="55">
        <f t="shared" si="84"/>
        <v>9222383.677239934</v>
      </c>
      <c r="BL31" s="55">
        <f t="shared" si="84"/>
        <v>5351156.68513902</v>
      </c>
      <c r="BM31" s="55">
        <f t="shared" si="84"/>
        <v>3089874.8005362595</v>
      </c>
      <c r="BN31" s="55">
        <f t="shared" si="84"/>
        <v>3007344.1222361983</v>
      </c>
      <c r="BO31" s="55">
        <f t="shared" si="80"/>
        <v>0</v>
      </c>
      <c r="BP31" s="55">
        <f t="shared" si="80"/>
        <v>0</v>
      </c>
      <c r="BQ31" s="55">
        <f t="shared" si="80"/>
        <v>0</v>
      </c>
      <c r="BR31" s="55">
        <f t="shared" si="80"/>
        <v>0</v>
      </c>
      <c r="BS31" s="55">
        <f t="shared" si="80"/>
        <v>0</v>
      </c>
      <c r="BT31" s="55">
        <f t="shared" si="80"/>
        <v>0</v>
      </c>
      <c r="BU31" s="55">
        <f t="shared" si="80"/>
        <v>0</v>
      </c>
      <c r="BV31" s="55">
        <f t="shared" si="80"/>
        <v>0</v>
      </c>
      <c r="BW31" s="55">
        <f t="shared" si="80"/>
        <v>0</v>
      </c>
      <c r="BX31" s="55">
        <f t="shared" si="80"/>
        <v>0</v>
      </c>
      <c r="BY31" s="55">
        <f t="shared" si="80"/>
        <v>0</v>
      </c>
      <c r="BZ31" s="55">
        <f t="shared" si="80"/>
        <v>0</v>
      </c>
      <c r="CA31" s="55">
        <f t="shared" ref="CA31:CH31" si="85">SUM(CA32:CA35)</f>
        <v>0</v>
      </c>
      <c r="CB31" s="55">
        <f t="shared" si="85"/>
        <v>0</v>
      </c>
      <c r="CC31" s="55">
        <f t="shared" si="85"/>
        <v>0</v>
      </c>
      <c r="CD31" s="55">
        <f t="shared" si="85"/>
        <v>0</v>
      </c>
      <c r="CE31" s="55">
        <f t="shared" si="85"/>
        <v>0</v>
      </c>
      <c r="CF31" s="55">
        <f t="shared" si="85"/>
        <v>0</v>
      </c>
      <c r="CG31" s="55">
        <f t="shared" si="85"/>
        <v>0</v>
      </c>
      <c r="CH31" s="55">
        <f t="shared" si="85"/>
        <v>0</v>
      </c>
      <c r="CI31" s="55">
        <f t="shared" si="80"/>
        <v>0</v>
      </c>
      <c r="CJ31" s="55">
        <f t="shared" si="80"/>
        <v>0</v>
      </c>
      <c r="CK31" s="55">
        <f t="shared" si="80"/>
        <v>0</v>
      </c>
      <c r="CL31" s="55">
        <f t="shared" si="80"/>
        <v>0</v>
      </c>
      <c r="CM31" s="55">
        <f t="shared" ref="CM31:CP31" si="86">SUM(CM32:CM35)</f>
        <v>0</v>
      </c>
      <c r="CN31" s="55">
        <f t="shared" si="86"/>
        <v>0</v>
      </c>
      <c r="CO31" s="55">
        <f t="shared" si="86"/>
        <v>0</v>
      </c>
      <c r="CP31" s="55">
        <f t="shared" si="86"/>
        <v>0</v>
      </c>
      <c r="CQ31" s="55">
        <f t="shared" si="80"/>
        <v>0</v>
      </c>
      <c r="CR31" s="55">
        <f t="shared" si="80"/>
        <v>0</v>
      </c>
      <c r="CS31" s="55">
        <f t="shared" si="80"/>
        <v>0</v>
      </c>
      <c r="CT31" s="55">
        <f t="shared" si="80"/>
        <v>0</v>
      </c>
      <c r="CU31" s="55">
        <f t="shared" si="80"/>
        <v>0</v>
      </c>
      <c r="CV31" s="55">
        <f t="shared" si="80"/>
        <v>0</v>
      </c>
      <c r="CW31" s="55">
        <f t="shared" si="80"/>
        <v>0</v>
      </c>
      <c r="CX31" s="55">
        <f t="shared" si="80"/>
        <v>0</v>
      </c>
      <c r="CY31" s="55">
        <f t="shared" ref="CY31:DB31" si="87">SUM(CY32:CY35)</f>
        <v>2533990.8030092558</v>
      </c>
      <c r="CZ31" s="55">
        <f t="shared" si="87"/>
        <v>0</v>
      </c>
      <c r="DA31" s="55">
        <f t="shared" si="87"/>
        <v>0</v>
      </c>
      <c r="DB31" s="55">
        <f t="shared" si="87"/>
        <v>0</v>
      </c>
      <c r="DC31" s="55">
        <f t="shared" si="80"/>
        <v>460572.36010202882</v>
      </c>
      <c r="DD31" s="55">
        <f t="shared" si="80"/>
        <v>0</v>
      </c>
      <c r="DE31" s="55">
        <f t="shared" si="80"/>
        <v>0</v>
      </c>
      <c r="DF31" s="55">
        <f t="shared" si="80"/>
        <v>0</v>
      </c>
      <c r="DG31" s="55">
        <f>SUM(DG32:DG35)</f>
        <v>1170075.9649991002</v>
      </c>
      <c r="DH31" s="55">
        <f>SUM(DH32:DH35)</f>
        <v>0</v>
      </c>
      <c r="DI31" s="55">
        <f>SUM(DI32:DI35)</f>
        <v>0</v>
      </c>
      <c r="DJ31" s="55">
        <f>SUM(DJ32:DJ35)</f>
        <v>0</v>
      </c>
      <c r="DK31" s="55">
        <f t="shared" si="80"/>
        <v>0</v>
      </c>
      <c r="DL31" s="55">
        <f t="shared" si="80"/>
        <v>0</v>
      </c>
      <c r="DM31" s="55">
        <f t="shared" si="80"/>
        <v>0</v>
      </c>
      <c r="DN31" s="55">
        <f t="shared" si="80"/>
        <v>0</v>
      </c>
      <c r="DO31" s="55">
        <f t="shared" si="80"/>
        <v>0</v>
      </c>
      <c r="DP31" s="55">
        <f t="shared" si="80"/>
        <v>0</v>
      </c>
      <c r="DQ31" s="55">
        <f t="shared" si="80"/>
        <v>0</v>
      </c>
      <c r="DR31" s="55">
        <f t="shared" si="80"/>
        <v>0</v>
      </c>
      <c r="DS31" s="55">
        <f t="shared" ref="DS31:DV31" si="88">SUM(DS32:DS35)</f>
        <v>0</v>
      </c>
      <c r="DT31" s="55">
        <f t="shared" si="88"/>
        <v>0</v>
      </c>
      <c r="DU31" s="55">
        <f t="shared" si="88"/>
        <v>0</v>
      </c>
      <c r="DV31" s="55">
        <f t="shared" si="88"/>
        <v>0</v>
      </c>
      <c r="DW31" s="55">
        <f t="shared" si="80"/>
        <v>0</v>
      </c>
      <c r="DX31" s="55">
        <f t="shared" si="80"/>
        <v>0</v>
      </c>
      <c r="DY31" s="55">
        <f t="shared" si="80"/>
        <v>0</v>
      </c>
      <c r="DZ31" s="55">
        <f t="shared" si="80"/>
        <v>0</v>
      </c>
      <c r="EA31" s="55">
        <f t="shared" si="80"/>
        <v>0</v>
      </c>
      <c r="EB31" s="55">
        <f t="shared" si="80"/>
        <v>0</v>
      </c>
      <c r="EC31" s="55">
        <f t="shared" si="80"/>
        <v>0</v>
      </c>
      <c r="ED31" s="55">
        <f t="shared" si="80"/>
        <v>0</v>
      </c>
      <c r="EE31" s="55">
        <f t="shared" si="80"/>
        <v>0</v>
      </c>
      <c r="EF31" s="55">
        <f t="shared" si="80"/>
        <v>0</v>
      </c>
      <c r="EG31" s="55">
        <f t="shared" si="80"/>
        <v>0</v>
      </c>
      <c r="EH31" s="55">
        <f t="shared" si="80"/>
        <v>0</v>
      </c>
      <c r="EI31" s="55">
        <f t="shared" si="80"/>
        <v>0</v>
      </c>
      <c r="EJ31" s="55">
        <f t="shared" si="80"/>
        <v>0</v>
      </c>
      <c r="EK31" s="55">
        <f t="shared" si="80"/>
        <v>0</v>
      </c>
      <c r="EL31" s="55">
        <f t="shared" si="80"/>
        <v>0</v>
      </c>
      <c r="EM31" s="55">
        <f t="shared" ref="EM31:FR31" si="89">SUM(EM32:EM35)</f>
        <v>0</v>
      </c>
      <c r="EN31" s="55">
        <f t="shared" si="89"/>
        <v>0</v>
      </c>
      <c r="EO31" s="55">
        <f t="shared" si="89"/>
        <v>0</v>
      </c>
      <c r="EP31" s="55">
        <f t="shared" si="89"/>
        <v>0</v>
      </c>
      <c r="EQ31" s="55">
        <f t="shared" si="89"/>
        <v>0</v>
      </c>
      <c r="ER31" s="55">
        <f t="shared" si="89"/>
        <v>0</v>
      </c>
      <c r="ES31" s="55">
        <f t="shared" si="89"/>
        <v>0</v>
      </c>
      <c r="ET31" s="55">
        <f t="shared" si="89"/>
        <v>0</v>
      </c>
      <c r="EU31" s="55">
        <f t="shared" si="89"/>
        <v>0</v>
      </c>
      <c r="EV31" s="55">
        <f t="shared" si="89"/>
        <v>0</v>
      </c>
      <c r="EW31" s="55">
        <f t="shared" si="89"/>
        <v>0</v>
      </c>
      <c r="EX31" s="55">
        <f t="shared" si="89"/>
        <v>0</v>
      </c>
      <c r="EY31" s="55">
        <f t="shared" ref="EY31:FB31" si="90">SUM(EY32:EY35)</f>
        <v>0</v>
      </c>
      <c r="EZ31" s="55">
        <f t="shared" si="90"/>
        <v>0</v>
      </c>
      <c r="FA31" s="55">
        <f t="shared" si="90"/>
        <v>0</v>
      </c>
      <c r="FB31" s="55">
        <f t="shared" si="90"/>
        <v>0</v>
      </c>
      <c r="FC31" s="55">
        <f t="shared" si="89"/>
        <v>0</v>
      </c>
      <c r="FD31" s="55">
        <f t="shared" si="89"/>
        <v>0</v>
      </c>
      <c r="FE31" s="55">
        <f t="shared" si="89"/>
        <v>0</v>
      </c>
      <c r="FF31" s="55">
        <f t="shared" si="89"/>
        <v>0</v>
      </c>
      <c r="FG31" s="55">
        <f t="shared" si="89"/>
        <v>0</v>
      </c>
      <c r="FH31" s="55">
        <f t="shared" si="89"/>
        <v>0</v>
      </c>
      <c r="FI31" s="55">
        <f t="shared" si="89"/>
        <v>0</v>
      </c>
      <c r="FJ31" s="55">
        <f t="shared" si="89"/>
        <v>0</v>
      </c>
      <c r="FK31" s="55">
        <f t="shared" si="89"/>
        <v>0</v>
      </c>
      <c r="FL31" s="55">
        <f t="shared" si="89"/>
        <v>0</v>
      </c>
      <c r="FM31" s="55">
        <f t="shared" si="89"/>
        <v>0</v>
      </c>
      <c r="FN31" s="55">
        <f t="shared" si="89"/>
        <v>0</v>
      </c>
      <c r="FO31" s="55">
        <f t="shared" si="89"/>
        <v>2266577.168508966</v>
      </c>
      <c r="FP31" s="55">
        <f t="shared" si="89"/>
        <v>951632.03736056213</v>
      </c>
      <c r="FQ31" s="55">
        <f t="shared" si="89"/>
        <v>549493.13291262579</v>
      </c>
      <c r="FR31" s="55">
        <f t="shared" si="89"/>
        <v>534816.1495692766</v>
      </c>
      <c r="FS31" s="55">
        <f t="shared" ref="FS31:GD31" si="91">SUM(FS32:FS35)</f>
        <v>0</v>
      </c>
      <c r="FT31" s="55">
        <f t="shared" si="91"/>
        <v>0</v>
      </c>
      <c r="FU31" s="55">
        <f t="shared" si="91"/>
        <v>0</v>
      </c>
      <c r="FV31" s="55">
        <f t="shared" si="91"/>
        <v>0</v>
      </c>
      <c r="FW31" s="55">
        <f t="shared" si="91"/>
        <v>0</v>
      </c>
      <c r="FX31" s="55">
        <f t="shared" si="91"/>
        <v>0</v>
      </c>
      <c r="FY31" s="55">
        <f t="shared" si="91"/>
        <v>0</v>
      </c>
      <c r="FZ31" s="55">
        <f t="shared" si="91"/>
        <v>0</v>
      </c>
      <c r="GA31" s="55">
        <f t="shared" si="91"/>
        <v>784214359</v>
      </c>
      <c r="GB31" s="55">
        <f t="shared" si="91"/>
        <v>355897997</v>
      </c>
      <c r="GC31" s="55">
        <f t="shared" si="91"/>
        <v>211428832</v>
      </c>
      <c r="GD31" s="55">
        <f t="shared" si="91"/>
        <v>206657699</v>
      </c>
      <c r="GE31" s="37"/>
      <c r="GF31" s="308"/>
    </row>
    <row r="32" spans="1:188" s="38" customFormat="1" ht="14" thickTop="1" thickBot="1">
      <c r="A32" s="35" t="s">
        <v>724</v>
      </c>
      <c r="B32" s="34">
        <f t="shared" ref="B32:B35" si="92">+C32+G32+K32+O32+S32+W32+AA32+AE32+AI32+AM32+AQ32+AU32+AY32+BC32+BG32+BK32+BO32+BS32+BW32+CA32+CE32+CI32+CM32+CQ32+CU32+CY32+DC32+DG32+DK32+DO32+DS32+DW32+EA32+EE32+EI32+EM32+EQ32+EU32+EY32+FC32+FG32+FK32+FO32+FS32+FW32</f>
        <v>101017292.99999999</v>
      </c>
      <c r="C32" s="33">
        <v>955734.09614998125</v>
      </c>
      <c r="D32" s="33">
        <v>477867.04807499063</v>
      </c>
      <c r="E32" s="33">
        <v>0</v>
      </c>
      <c r="F32" s="382">
        <v>0</v>
      </c>
      <c r="G32" s="33">
        <v>944124.39695697674</v>
      </c>
      <c r="H32" s="33">
        <v>472062.19847848837</v>
      </c>
      <c r="I32" s="33">
        <v>0</v>
      </c>
      <c r="J32" s="33">
        <v>0</v>
      </c>
      <c r="K32" s="33">
        <v>4100141.506893042</v>
      </c>
      <c r="L32" s="33">
        <v>2050070.753446521</v>
      </c>
      <c r="M32" s="33">
        <v>0</v>
      </c>
      <c r="N32" s="33">
        <v>0</v>
      </c>
      <c r="O32" s="33">
        <v>28290659.950661305</v>
      </c>
      <c r="P32" s="33">
        <v>0</v>
      </c>
      <c r="Q32" s="33">
        <v>0</v>
      </c>
      <c r="R32" s="33">
        <v>0</v>
      </c>
      <c r="S32" s="33">
        <v>858715.13805958442</v>
      </c>
      <c r="T32" s="33">
        <v>0</v>
      </c>
      <c r="U32" s="33">
        <v>0</v>
      </c>
      <c r="V32" s="33">
        <v>0</v>
      </c>
      <c r="W32" s="33">
        <v>858715.14099470305</v>
      </c>
      <c r="X32" s="33">
        <v>0</v>
      </c>
      <c r="Y32" s="33">
        <v>0</v>
      </c>
      <c r="Z32" s="33">
        <v>0</v>
      </c>
      <c r="AA32" s="33">
        <v>1083862.3327009478</v>
      </c>
      <c r="AB32" s="33">
        <v>0</v>
      </c>
      <c r="AC32" s="33">
        <v>0</v>
      </c>
      <c r="AD32" s="33">
        <v>0</v>
      </c>
      <c r="AE32" s="33">
        <v>1083862.3356360663</v>
      </c>
      <c r="AF32" s="33">
        <v>0</v>
      </c>
      <c r="AG32" s="33">
        <v>0</v>
      </c>
      <c r="AH32" s="33">
        <v>0</v>
      </c>
      <c r="AI32" s="33">
        <v>0</v>
      </c>
      <c r="AJ32" s="33">
        <v>0</v>
      </c>
      <c r="AK32" s="33">
        <v>0</v>
      </c>
      <c r="AL32" s="33">
        <v>0</v>
      </c>
      <c r="AM32" s="33">
        <v>0</v>
      </c>
      <c r="AN32" s="33">
        <v>0</v>
      </c>
      <c r="AO32" s="33">
        <v>0</v>
      </c>
      <c r="AP32" s="33">
        <v>0</v>
      </c>
      <c r="AQ32" s="33">
        <v>0</v>
      </c>
      <c r="AR32" s="33">
        <v>0</v>
      </c>
      <c r="AS32" s="33">
        <v>0</v>
      </c>
      <c r="AT32" s="33">
        <v>0</v>
      </c>
      <c r="AU32" s="33">
        <v>0</v>
      </c>
      <c r="AV32" s="33">
        <v>0</v>
      </c>
      <c r="AW32" s="33">
        <v>0</v>
      </c>
      <c r="AX32" s="33">
        <v>0</v>
      </c>
      <c r="AY32" s="33">
        <v>0</v>
      </c>
      <c r="AZ32" s="33">
        <v>0</v>
      </c>
      <c r="BA32" s="33">
        <v>0</v>
      </c>
      <c r="BB32" s="33">
        <v>0</v>
      </c>
      <c r="BC32" s="33">
        <v>55772290.835228249</v>
      </c>
      <c r="BD32" s="33">
        <v>33463375.408021014</v>
      </c>
      <c r="BE32" s="33">
        <v>22286699.488255072</v>
      </c>
      <c r="BF32" s="33">
        <v>22264479.014882583</v>
      </c>
      <c r="BG32" s="33">
        <v>4470826.5250538709</v>
      </c>
      <c r="BH32" s="33">
        <v>2682495.9877300956</v>
      </c>
      <c r="BI32" s="33">
        <v>1786549.6599802261</v>
      </c>
      <c r="BJ32" s="33">
        <v>1784768.4191478121</v>
      </c>
      <c r="BK32" s="33">
        <v>1066100.7943228961</v>
      </c>
      <c r="BL32" s="33">
        <v>639660.49392904539</v>
      </c>
      <c r="BM32" s="33">
        <v>426015.63736120786</v>
      </c>
      <c r="BN32" s="33">
        <v>425590.88765202655</v>
      </c>
      <c r="BO32" s="33">
        <v>0</v>
      </c>
      <c r="BP32" s="33">
        <v>0</v>
      </c>
      <c r="BQ32" s="33">
        <v>0</v>
      </c>
      <c r="BR32" s="33">
        <v>0</v>
      </c>
      <c r="BS32" s="33">
        <v>0</v>
      </c>
      <c r="BT32" s="33">
        <v>0</v>
      </c>
      <c r="BU32" s="33">
        <v>0</v>
      </c>
      <c r="BV32" s="33">
        <v>0</v>
      </c>
      <c r="BW32" s="33">
        <v>0</v>
      </c>
      <c r="BX32" s="33">
        <v>0</v>
      </c>
      <c r="BY32" s="33">
        <v>0</v>
      </c>
      <c r="BZ32" s="33">
        <v>0</v>
      </c>
      <c r="CA32" s="33">
        <v>0</v>
      </c>
      <c r="CB32" s="33">
        <v>0</v>
      </c>
      <c r="CC32" s="33">
        <v>0</v>
      </c>
      <c r="CD32" s="33">
        <v>0</v>
      </c>
      <c r="CE32" s="33">
        <v>0</v>
      </c>
      <c r="CF32" s="33">
        <v>0</v>
      </c>
      <c r="CG32" s="33">
        <v>0</v>
      </c>
      <c r="CH32" s="33">
        <v>0</v>
      </c>
      <c r="CI32" s="33">
        <v>0</v>
      </c>
      <c r="CJ32" s="33">
        <v>0</v>
      </c>
      <c r="CK32" s="33">
        <v>0</v>
      </c>
      <c r="CL32" s="33">
        <v>0</v>
      </c>
      <c r="CM32" s="33">
        <v>0</v>
      </c>
      <c r="CN32" s="33">
        <v>0</v>
      </c>
      <c r="CO32" s="33">
        <v>0</v>
      </c>
      <c r="CP32" s="33">
        <v>0</v>
      </c>
      <c r="CQ32" s="33">
        <v>0</v>
      </c>
      <c r="CR32" s="33">
        <v>0</v>
      </c>
      <c r="CS32" s="33">
        <v>0</v>
      </c>
      <c r="CT32" s="33">
        <v>0</v>
      </c>
      <c r="CU32" s="33">
        <v>0</v>
      </c>
      <c r="CV32" s="33">
        <v>0</v>
      </c>
      <c r="CW32" s="33">
        <v>0</v>
      </c>
      <c r="CX32" s="33">
        <v>0</v>
      </c>
      <c r="CY32" s="33">
        <v>726718.6072254061</v>
      </c>
      <c r="CZ32" s="33">
        <v>0</v>
      </c>
      <c r="DA32" s="33">
        <v>0</v>
      </c>
      <c r="DB32" s="33">
        <v>0</v>
      </c>
      <c r="DC32" s="33">
        <v>132086.7083110096</v>
      </c>
      <c r="DD32" s="33">
        <v>0</v>
      </c>
      <c r="DE32" s="33">
        <v>0</v>
      </c>
      <c r="DF32" s="33">
        <v>0</v>
      </c>
      <c r="DG32" s="33">
        <v>335563.95493711787</v>
      </c>
      <c r="DH32" s="33">
        <v>0</v>
      </c>
      <c r="DI32" s="33">
        <v>0</v>
      </c>
      <c r="DJ32" s="33">
        <v>0</v>
      </c>
      <c r="DK32" s="33">
        <v>0</v>
      </c>
      <c r="DL32" s="33">
        <v>0</v>
      </c>
      <c r="DM32" s="33">
        <v>0</v>
      </c>
      <c r="DN32" s="33">
        <v>0</v>
      </c>
      <c r="DO32" s="33">
        <v>0</v>
      </c>
      <c r="DP32" s="33">
        <v>0</v>
      </c>
      <c r="DQ32" s="33">
        <v>0</v>
      </c>
      <c r="DR32" s="33">
        <v>0</v>
      </c>
      <c r="DS32" s="33">
        <v>0</v>
      </c>
      <c r="DT32" s="33">
        <v>0</v>
      </c>
      <c r="DU32" s="33">
        <v>0</v>
      </c>
      <c r="DV32" s="33">
        <v>0</v>
      </c>
      <c r="DW32" s="33">
        <v>0</v>
      </c>
      <c r="DX32" s="33">
        <v>0</v>
      </c>
      <c r="DY32" s="33">
        <v>0</v>
      </c>
      <c r="DZ32" s="33">
        <v>0</v>
      </c>
      <c r="EA32" s="34">
        <v>0</v>
      </c>
      <c r="EB32" s="34">
        <v>0</v>
      </c>
      <c r="EC32" s="34">
        <v>0</v>
      </c>
      <c r="ED32" s="34">
        <v>0</v>
      </c>
      <c r="EE32" s="34">
        <v>0</v>
      </c>
      <c r="EF32" s="34">
        <v>0</v>
      </c>
      <c r="EG32" s="34">
        <v>0</v>
      </c>
      <c r="EH32" s="34">
        <v>0</v>
      </c>
      <c r="EI32" s="34">
        <v>0</v>
      </c>
      <c r="EJ32" s="34">
        <v>0</v>
      </c>
      <c r="EK32" s="34">
        <v>0</v>
      </c>
      <c r="EL32" s="34">
        <v>0</v>
      </c>
      <c r="EM32" s="34">
        <v>0</v>
      </c>
      <c r="EN32" s="34">
        <v>0</v>
      </c>
      <c r="EO32" s="34">
        <v>0</v>
      </c>
      <c r="EP32" s="34">
        <v>0</v>
      </c>
      <c r="EQ32" s="34">
        <v>0</v>
      </c>
      <c r="ER32" s="34">
        <v>0</v>
      </c>
      <c r="ES32" s="34">
        <v>0</v>
      </c>
      <c r="ET32" s="34">
        <v>0</v>
      </c>
      <c r="EU32" s="34">
        <v>0</v>
      </c>
      <c r="EV32" s="34">
        <v>0</v>
      </c>
      <c r="EW32" s="34">
        <v>0</v>
      </c>
      <c r="EX32" s="34">
        <v>0</v>
      </c>
      <c r="EY32" s="33">
        <v>0</v>
      </c>
      <c r="EZ32" s="33">
        <v>0</v>
      </c>
      <c r="FA32" s="33">
        <v>0</v>
      </c>
      <c r="FB32" s="33">
        <v>0</v>
      </c>
      <c r="FC32" s="33">
        <v>0</v>
      </c>
      <c r="FD32" s="33">
        <v>0</v>
      </c>
      <c r="FE32" s="33">
        <v>0</v>
      </c>
      <c r="FF32" s="33">
        <v>0</v>
      </c>
      <c r="FG32" s="33">
        <v>0</v>
      </c>
      <c r="FH32" s="33">
        <v>0</v>
      </c>
      <c r="FI32" s="33">
        <v>0</v>
      </c>
      <c r="FJ32" s="33">
        <v>0</v>
      </c>
      <c r="FK32" s="33">
        <v>0</v>
      </c>
      <c r="FL32" s="33">
        <v>0</v>
      </c>
      <c r="FM32" s="33">
        <v>0</v>
      </c>
      <c r="FN32" s="33">
        <v>0</v>
      </c>
      <c r="FO32" s="34">
        <v>337890.67686884198</v>
      </c>
      <c r="FP32" s="34">
        <v>113755.11031984419</v>
      </c>
      <c r="FQ32" s="34">
        <v>75761.214403493461</v>
      </c>
      <c r="FR32" s="34">
        <v>75685.678317577855</v>
      </c>
      <c r="FS32" s="34">
        <v>0</v>
      </c>
      <c r="FT32" s="34">
        <v>0</v>
      </c>
      <c r="FU32" s="34">
        <v>0</v>
      </c>
      <c r="FV32" s="34">
        <v>0</v>
      </c>
      <c r="FW32" s="34">
        <v>0</v>
      </c>
      <c r="FX32" s="34">
        <v>0</v>
      </c>
      <c r="FY32" s="34">
        <v>0</v>
      </c>
      <c r="FZ32" s="34">
        <v>0</v>
      </c>
      <c r="GA32" s="36">
        <f t="shared" si="33"/>
        <v>101017292.99999999</v>
      </c>
      <c r="GB32" s="36">
        <f t="shared" si="34"/>
        <v>39899287</v>
      </c>
      <c r="GC32" s="36">
        <f t="shared" si="35"/>
        <v>24575026</v>
      </c>
      <c r="GD32" s="36">
        <f t="shared" si="36"/>
        <v>24550524</v>
      </c>
      <c r="GE32" s="37"/>
      <c r="GF32" s="308"/>
    </row>
    <row r="33" spans="1:188" s="38" customFormat="1" ht="14" thickTop="1" thickBot="1">
      <c r="A33" s="35" t="s">
        <v>725</v>
      </c>
      <c r="B33" s="34">
        <f t="shared" si="92"/>
        <v>384148617</v>
      </c>
      <c r="C33" s="33">
        <v>13055918.874947213</v>
      </c>
      <c r="D33" s="33">
        <v>4486308.2349573066</v>
      </c>
      <c r="E33" s="33">
        <v>4008209.7399420314</v>
      </c>
      <c r="F33" s="382">
        <v>4005919.73994203</v>
      </c>
      <c r="G33" s="33">
        <v>12897323.203371821</v>
      </c>
      <c r="H33" s="33">
        <v>4431811.1846744213</v>
      </c>
      <c r="I33" s="33">
        <v>3959520.3507378031</v>
      </c>
      <c r="J33" s="382">
        <v>3959520.3507378031</v>
      </c>
      <c r="K33" s="382">
        <v>56010468.921680965</v>
      </c>
      <c r="L33" s="382">
        <v>19246460.580368273</v>
      </c>
      <c r="M33" s="382">
        <v>17195396.909320164</v>
      </c>
      <c r="N33" s="382">
        <v>17195396.909320164</v>
      </c>
      <c r="O33" s="382">
        <v>74479297.163334996</v>
      </c>
      <c r="P33" s="33">
        <v>0</v>
      </c>
      <c r="Q33" s="33">
        <v>0</v>
      </c>
      <c r="R33" s="33">
        <v>0</v>
      </c>
      <c r="S33" s="33">
        <v>2260693.107114987</v>
      </c>
      <c r="T33" s="33">
        <v>0</v>
      </c>
      <c r="U33" s="33">
        <v>0</v>
      </c>
      <c r="V33" s="33">
        <v>0</v>
      </c>
      <c r="W33" s="33">
        <v>2260693.1148421154</v>
      </c>
      <c r="X33" s="33">
        <v>0</v>
      </c>
      <c r="Y33" s="33">
        <v>0</v>
      </c>
      <c r="Z33" s="33">
        <v>0</v>
      </c>
      <c r="AA33" s="33">
        <v>2853426.0035702125</v>
      </c>
      <c r="AB33" s="33">
        <v>0</v>
      </c>
      <c r="AC33" s="33">
        <v>0</v>
      </c>
      <c r="AD33" s="33">
        <v>0</v>
      </c>
      <c r="AE33" s="33">
        <v>2853426.011297341</v>
      </c>
      <c r="AF33" s="33">
        <v>0</v>
      </c>
      <c r="AG33" s="33">
        <v>0</v>
      </c>
      <c r="AH33" s="33">
        <v>0</v>
      </c>
      <c r="AI33" s="33">
        <v>0</v>
      </c>
      <c r="AJ33" s="33">
        <v>0</v>
      </c>
      <c r="AK33" s="33">
        <v>0</v>
      </c>
      <c r="AL33" s="33">
        <v>0</v>
      </c>
      <c r="AM33" s="33">
        <v>0</v>
      </c>
      <c r="AN33" s="33">
        <v>0</v>
      </c>
      <c r="AO33" s="33">
        <v>0</v>
      </c>
      <c r="AP33" s="33">
        <v>0</v>
      </c>
      <c r="AQ33" s="33">
        <v>0</v>
      </c>
      <c r="AR33" s="33">
        <v>0</v>
      </c>
      <c r="AS33" s="33">
        <v>0</v>
      </c>
      <c r="AT33" s="33">
        <v>0</v>
      </c>
      <c r="AU33" s="33">
        <v>0</v>
      </c>
      <c r="AV33" s="33">
        <v>0</v>
      </c>
      <c r="AW33" s="33">
        <v>0</v>
      </c>
      <c r="AX33" s="33">
        <v>0</v>
      </c>
      <c r="AY33" s="33">
        <v>0</v>
      </c>
      <c r="AZ33" s="33">
        <v>0</v>
      </c>
      <c r="BA33" s="33">
        <v>0</v>
      </c>
      <c r="BB33" s="33">
        <v>0</v>
      </c>
      <c r="BC33" s="33">
        <v>196918000.07989776</v>
      </c>
      <c r="BD33" s="33">
        <v>113207311.8878544</v>
      </c>
      <c r="BE33" s="33">
        <v>63096576.750978008</v>
      </c>
      <c r="BF33" s="33">
        <v>63039853.873334177</v>
      </c>
      <c r="BG33" s="33">
        <v>15785369.487847472</v>
      </c>
      <c r="BH33" s="33">
        <v>9074941.0726835616</v>
      </c>
      <c r="BI33" s="33">
        <v>5057957.0025512902</v>
      </c>
      <c r="BJ33" s="33">
        <v>5053409.9749476258</v>
      </c>
      <c r="BK33" s="33">
        <v>3764135.0777911968</v>
      </c>
      <c r="BL33" s="33">
        <v>2163985.0778832994</v>
      </c>
      <c r="BM33" s="33">
        <v>1206106.2865788583</v>
      </c>
      <c r="BN33" s="33">
        <v>1205022.015088361</v>
      </c>
      <c r="BO33" s="33">
        <v>0</v>
      </c>
      <c r="BP33" s="33">
        <v>0</v>
      </c>
      <c r="BQ33" s="33">
        <v>0</v>
      </c>
      <c r="BR33" s="33">
        <v>0</v>
      </c>
      <c r="BS33" s="33">
        <v>0</v>
      </c>
      <c r="BT33" s="33">
        <v>0</v>
      </c>
      <c r="BU33" s="33">
        <v>0</v>
      </c>
      <c r="BV33" s="33">
        <v>0</v>
      </c>
      <c r="BW33" s="33">
        <v>0</v>
      </c>
      <c r="BX33" s="33">
        <v>0</v>
      </c>
      <c r="BY33" s="33">
        <v>0</v>
      </c>
      <c r="BZ33" s="33">
        <v>0</v>
      </c>
      <c r="CA33" s="33">
        <v>0</v>
      </c>
      <c r="CB33" s="33">
        <v>0</v>
      </c>
      <c r="CC33" s="33">
        <v>0</v>
      </c>
      <c r="CD33" s="33">
        <v>0</v>
      </c>
      <c r="CE33" s="33">
        <v>0</v>
      </c>
      <c r="CF33" s="33">
        <v>0</v>
      </c>
      <c r="CG33" s="33">
        <v>0</v>
      </c>
      <c r="CH33" s="33">
        <v>0</v>
      </c>
      <c r="CI33" s="33">
        <v>0</v>
      </c>
      <c r="CJ33" s="33">
        <v>0</v>
      </c>
      <c r="CK33" s="33">
        <v>0</v>
      </c>
      <c r="CL33" s="33">
        <v>0</v>
      </c>
      <c r="CM33" s="33">
        <v>0</v>
      </c>
      <c r="CN33" s="33">
        <v>0</v>
      </c>
      <c r="CO33" s="33">
        <v>0</v>
      </c>
      <c r="CP33" s="33">
        <v>0</v>
      </c>
      <c r="CQ33" s="33">
        <v>0</v>
      </c>
      <c r="CR33" s="33">
        <v>0</v>
      </c>
      <c r="CS33" s="33">
        <v>0</v>
      </c>
      <c r="CT33" s="33">
        <v>0</v>
      </c>
      <c r="CU33" s="33">
        <v>0</v>
      </c>
      <c r="CV33" s="33">
        <v>0</v>
      </c>
      <c r="CW33" s="33">
        <v>0</v>
      </c>
      <c r="CX33" s="33">
        <v>0</v>
      </c>
      <c r="CY33" s="33">
        <v>0</v>
      </c>
      <c r="CZ33" s="33">
        <v>0</v>
      </c>
      <c r="DA33" s="33">
        <v>0</v>
      </c>
      <c r="DB33" s="33">
        <v>0</v>
      </c>
      <c r="DC33" s="33">
        <v>0</v>
      </c>
      <c r="DD33" s="33">
        <v>0</v>
      </c>
      <c r="DE33" s="33">
        <v>0</v>
      </c>
      <c r="DF33" s="33">
        <v>0</v>
      </c>
      <c r="DG33" s="33">
        <v>0</v>
      </c>
      <c r="DH33" s="33">
        <v>0</v>
      </c>
      <c r="DI33" s="33">
        <v>0</v>
      </c>
      <c r="DJ33" s="33">
        <v>0</v>
      </c>
      <c r="DK33" s="33">
        <v>0</v>
      </c>
      <c r="DL33" s="33">
        <v>0</v>
      </c>
      <c r="DM33" s="33">
        <v>0</v>
      </c>
      <c r="DN33" s="33">
        <v>0</v>
      </c>
      <c r="DO33" s="33">
        <v>0</v>
      </c>
      <c r="DP33" s="33">
        <v>0</v>
      </c>
      <c r="DQ33" s="33">
        <v>0</v>
      </c>
      <c r="DR33" s="33">
        <v>0</v>
      </c>
      <c r="DS33" s="33">
        <v>0</v>
      </c>
      <c r="DT33" s="33">
        <v>0</v>
      </c>
      <c r="DU33" s="33">
        <v>0</v>
      </c>
      <c r="DV33" s="33">
        <v>0</v>
      </c>
      <c r="DW33" s="33">
        <v>0</v>
      </c>
      <c r="DX33" s="33">
        <v>0</v>
      </c>
      <c r="DY33" s="33">
        <v>0</v>
      </c>
      <c r="DZ33" s="33">
        <v>0</v>
      </c>
      <c r="EA33" s="34">
        <v>0</v>
      </c>
      <c r="EB33" s="34">
        <v>0</v>
      </c>
      <c r="EC33" s="34">
        <v>0</v>
      </c>
      <c r="ED33" s="34">
        <v>0</v>
      </c>
      <c r="EE33" s="34">
        <v>0</v>
      </c>
      <c r="EF33" s="34">
        <v>0</v>
      </c>
      <c r="EG33" s="34">
        <v>0</v>
      </c>
      <c r="EH33" s="34">
        <v>0</v>
      </c>
      <c r="EI33" s="34">
        <v>0</v>
      </c>
      <c r="EJ33" s="34">
        <v>0</v>
      </c>
      <c r="EK33" s="34">
        <v>0</v>
      </c>
      <c r="EL33" s="34">
        <v>0</v>
      </c>
      <c r="EM33" s="34">
        <v>0</v>
      </c>
      <c r="EN33" s="34">
        <v>0</v>
      </c>
      <c r="EO33" s="34">
        <v>0</v>
      </c>
      <c r="EP33" s="34">
        <v>0</v>
      </c>
      <c r="EQ33" s="34">
        <v>0</v>
      </c>
      <c r="ER33" s="34">
        <v>0</v>
      </c>
      <c r="ES33" s="34">
        <v>0</v>
      </c>
      <c r="ET33" s="34">
        <v>0</v>
      </c>
      <c r="EU33" s="34">
        <v>0</v>
      </c>
      <c r="EV33" s="34">
        <v>0</v>
      </c>
      <c r="EW33" s="34">
        <v>0</v>
      </c>
      <c r="EX33" s="34">
        <v>0</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4">
        <v>1009865.9543039065</v>
      </c>
      <c r="FP33" s="34">
        <v>384835.96157873276</v>
      </c>
      <c r="FQ33" s="34">
        <v>214489.9598918402</v>
      </c>
      <c r="FR33" s="34">
        <v>214297.13662983041</v>
      </c>
      <c r="FS33" s="34">
        <v>0</v>
      </c>
      <c r="FT33" s="34">
        <v>0</v>
      </c>
      <c r="FU33" s="34">
        <v>0</v>
      </c>
      <c r="FV33" s="34">
        <v>0</v>
      </c>
      <c r="FW33" s="34">
        <v>0</v>
      </c>
      <c r="FX33" s="34">
        <v>0</v>
      </c>
      <c r="FY33" s="34">
        <v>0</v>
      </c>
      <c r="FZ33" s="34">
        <v>0</v>
      </c>
      <c r="GA33" s="36">
        <f t="shared" si="33"/>
        <v>384148617</v>
      </c>
      <c r="GB33" s="36">
        <f t="shared" si="34"/>
        <v>152995654</v>
      </c>
      <c r="GC33" s="36">
        <f t="shared" si="35"/>
        <v>94738257</v>
      </c>
      <c r="GD33" s="36">
        <f t="shared" si="36"/>
        <v>94673420</v>
      </c>
      <c r="GE33" s="37"/>
      <c r="GF33" s="308"/>
    </row>
    <row r="34" spans="1:188" s="38" customFormat="1" ht="30" customHeight="1" thickTop="1" thickBot="1">
      <c r="A34" s="35" t="s">
        <v>726</v>
      </c>
      <c r="B34" s="34">
        <f t="shared" si="92"/>
        <v>223085484</v>
      </c>
      <c r="C34" s="33">
        <v>2556270.1291691498</v>
      </c>
      <c r="D34" s="33">
        <v>2237692.0971191563</v>
      </c>
      <c r="E34" s="33">
        <v>1278135.0645845749</v>
      </c>
      <c r="F34" s="382">
        <v>1276860.7524563749</v>
      </c>
      <c r="G34" s="33">
        <v>2525218.0537275937</v>
      </c>
      <c r="H34" s="33">
        <v>2210509.9214086016</v>
      </c>
      <c r="I34" s="33">
        <v>1262609.0268637969</v>
      </c>
      <c r="J34" s="382">
        <v>1261350.194334521</v>
      </c>
      <c r="K34" s="382">
        <v>10966511.817103256</v>
      </c>
      <c r="L34" s="382">
        <v>9599797.9814722426</v>
      </c>
      <c r="M34" s="382">
        <v>5483255.9085516278</v>
      </c>
      <c r="N34" s="382">
        <v>5477789.0532091046</v>
      </c>
      <c r="O34" s="382">
        <v>0</v>
      </c>
      <c r="P34" s="33">
        <v>0</v>
      </c>
      <c r="Q34" s="33">
        <v>0</v>
      </c>
      <c r="R34" s="33">
        <v>0</v>
      </c>
      <c r="S34" s="33">
        <v>0</v>
      </c>
      <c r="T34" s="33">
        <v>0</v>
      </c>
      <c r="U34" s="33">
        <v>0</v>
      </c>
      <c r="V34" s="33">
        <v>0</v>
      </c>
      <c r="W34" s="33">
        <v>0</v>
      </c>
      <c r="X34" s="33">
        <v>0</v>
      </c>
      <c r="Y34" s="33">
        <v>0</v>
      </c>
      <c r="Z34" s="33">
        <v>0</v>
      </c>
      <c r="AA34" s="33">
        <v>0</v>
      </c>
      <c r="AB34" s="33">
        <v>0</v>
      </c>
      <c r="AC34" s="33">
        <v>0</v>
      </c>
      <c r="AD34" s="33">
        <v>0</v>
      </c>
      <c r="AE34" s="33">
        <v>0</v>
      </c>
      <c r="AF34" s="33">
        <v>0</v>
      </c>
      <c r="AG34" s="33">
        <v>0</v>
      </c>
      <c r="AH34" s="33">
        <v>0</v>
      </c>
      <c r="AI34" s="33">
        <v>0</v>
      </c>
      <c r="AJ34" s="33">
        <v>0</v>
      </c>
      <c r="AK34" s="33">
        <v>0</v>
      </c>
      <c r="AL34" s="33">
        <v>0</v>
      </c>
      <c r="AM34" s="33">
        <v>0</v>
      </c>
      <c r="AN34" s="33">
        <v>0</v>
      </c>
      <c r="AO34" s="33">
        <v>0</v>
      </c>
      <c r="AP34" s="33">
        <v>0</v>
      </c>
      <c r="AQ34" s="33">
        <v>0</v>
      </c>
      <c r="AR34" s="33">
        <v>0</v>
      </c>
      <c r="AS34" s="33">
        <v>0</v>
      </c>
      <c r="AT34" s="33">
        <v>0</v>
      </c>
      <c r="AU34" s="33">
        <v>0</v>
      </c>
      <c r="AV34" s="33">
        <v>0</v>
      </c>
      <c r="AW34" s="33">
        <v>0</v>
      </c>
      <c r="AX34" s="33">
        <v>0</v>
      </c>
      <c r="AY34" s="33">
        <v>0</v>
      </c>
      <c r="AZ34" s="33">
        <v>0</v>
      </c>
      <c r="BA34" s="33">
        <v>0</v>
      </c>
      <c r="BB34" s="33">
        <v>0</v>
      </c>
      <c r="BC34" s="33">
        <v>187758995.19749919</v>
      </c>
      <c r="BD34" s="33">
        <v>105962723.85066344</v>
      </c>
      <c r="BE34" s="33">
        <v>59472809.499218151</v>
      </c>
      <c r="BF34" s="33">
        <v>59435523.86774984</v>
      </c>
      <c r="BG34" s="33">
        <v>15051164.000532959</v>
      </c>
      <c r="BH34" s="33">
        <v>8494199.3481693026</v>
      </c>
      <c r="BI34" s="33">
        <v>4767468.0427620299</v>
      </c>
      <c r="BJ34" s="33">
        <v>4764479.1465256466</v>
      </c>
      <c r="BK34" s="33">
        <v>3589058.4898636886</v>
      </c>
      <c r="BL34" s="33">
        <v>2025503.0298030192</v>
      </c>
      <c r="BM34" s="33">
        <v>1136837.1013313653</v>
      </c>
      <c r="BN34" s="33">
        <v>1136124.3774907286</v>
      </c>
      <c r="BO34" s="33">
        <v>0</v>
      </c>
      <c r="BP34" s="33">
        <v>0</v>
      </c>
      <c r="BQ34" s="33">
        <v>0</v>
      </c>
      <c r="BR34" s="33">
        <v>0</v>
      </c>
      <c r="BS34" s="33">
        <v>0</v>
      </c>
      <c r="BT34" s="33">
        <v>0</v>
      </c>
      <c r="BU34" s="33">
        <v>0</v>
      </c>
      <c r="BV34" s="33">
        <v>0</v>
      </c>
      <c r="BW34" s="33">
        <v>0</v>
      </c>
      <c r="BX34" s="33">
        <v>0</v>
      </c>
      <c r="BY34" s="33">
        <v>0</v>
      </c>
      <c r="BZ34" s="33">
        <v>0</v>
      </c>
      <c r="CA34" s="33">
        <v>0</v>
      </c>
      <c r="CB34" s="33">
        <v>0</v>
      </c>
      <c r="CC34" s="33">
        <v>0</v>
      </c>
      <c r="CD34" s="33">
        <v>0</v>
      </c>
      <c r="CE34" s="33">
        <v>0</v>
      </c>
      <c r="CF34" s="33">
        <v>0</v>
      </c>
      <c r="CG34" s="33">
        <v>0</v>
      </c>
      <c r="CH34" s="33">
        <v>0</v>
      </c>
      <c r="CI34" s="33">
        <v>0</v>
      </c>
      <c r="CJ34" s="33">
        <v>0</v>
      </c>
      <c r="CK34" s="33">
        <v>0</v>
      </c>
      <c r="CL34" s="33">
        <v>0</v>
      </c>
      <c r="CM34" s="33">
        <v>0</v>
      </c>
      <c r="CN34" s="33">
        <v>0</v>
      </c>
      <c r="CO34" s="33">
        <v>0</v>
      </c>
      <c r="CP34" s="33">
        <v>0</v>
      </c>
      <c r="CQ34" s="33">
        <v>0</v>
      </c>
      <c r="CR34" s="33">
        <v>0</v>
      </c>
      <c r="CS34" s="33">
        <v>0</v>
      </c>
      <c r="CT34" s="33">
        <v>0</v>
      </c>
      <c r="CU34" s="33">
        <v>0</v>
      </c>
      <c r="CV34" s="33">
        <v>0</v>
      </c>
      <c r="CW34" s="33">
        <v>0</v>
      </c>
      <c r="CX34" s="33">
        <v>0</v>
      </c>
      <c r="CY34" s="33">
        <v>0</v>
      </c>
      <c r="CZ34" s="33">
        <v>0</v>
      </c>
      <c r="DA34" s="33">
        <v>0</v>
      </c>
      <c r="DB34" s="33">
        <v>0</v>
      </c>
      <c r="DC34" s="33">
        <v>0</v>
      </c>
      <c r="DD34" s="33">
        <v>0</v>
      </c>
      <c r="DE34" s="33">
        <v>0</v>
      </c>
      <c r="DF34" s="33">
        <v>0</v>
      </c>
      <c r="DG34" s="33">
        <v>0</v>
      </c>
      <c r="DH34" s="33">
        <v>0</v>
      </c>
      <c r="DI34" s="33">
        <v>0</v>
      </c>
      <c r="DJ34" s="33">
        <v>0</v>
      </c>
      <c r="DK34" s="33">
        <v>0</v>
      </c>
      <c r="DL34" s="33">
        <v>0</v>
      </c>
      <c r="DM34" s="33">
        <v>0</v>
      </c>
      <c r="DN34" s="33">
        <v>0</v>
      </c>
      <c r="DO34" s="33">
        <v>0</v>
      </c>
      <c r="DP34" s="33">
        <v>0</v>
      </c>
      <c r="DQ34" s="33">
        <v>0</v>
      </c>
      <c r="DR34" s="33">
        <v>0</v>
      </c>
      <c r="DS34" s="33">
        <v>0</v>
      </c>
      <c r="DT34" s="33">
        <v>0</v>
      </c>
      <c r="DU34" s="33">
        <v>0</v>
      </c>
      <c r="DV34" s="33">
        <v>0</v>
      </c>
      <c r="DW34" s="33">
        <v>0</v>
      </c>
      <c r="DX34" s="33">
        <v>0</v>
      </c>
      <c r="DY34" s="33">
        <v>0</v>
      </c>
      <c r="DZ34" s="33">
        <v>0</v>
      </c>
      <c r="EA34" s="34">
        <v>0</v>
      </c>
      <c r="EB34" s="34">
        <v>0</v>
      </c>
      <c r="EC34" s="34">
        <v>0</v>
      </c>
      <c r="ED34" s="34">
        <v>0</v>
      </c>
      <c r="EE34" s="34">
        <v>0</v>
      </c>
      <c r="EF34" s="34">
        <v>0</v>
      </c>
      <c r="EG34" s="34">
        <v>0</v>
      </c>
      <c r="EH34" s="34">
        <v>0</v>
      </c>
      <c r="EI34" s="34">
        <v>0</v>
      </c>
      <c r="EJ34" s="34">
        <v>0</v>
      </c>
      <c r="EK34" s="34">
        <v>0</v>
      </c>
      <c r="EL34" s="34">
        <v>0</v>
      </c>
      <c r="EM34" s="34">
        <v>0</v>
      </c>
      <c r="EN34" s="34">
        <v>0</v>
      </c>
      <c r="EO34" s="34">
        <v>0</v>
      </c>
      <c r="EP34" s="34">
        <v>0</v>
      </c>
      <c r="EQ34" s="34">
        <v>0</v>
      </c>
      <c r="ER34" s="34">
        <v>0</v>
      </c>
      <c r="ES34" s="34">
        <v>0</v>
      </c>
      <c r="ET34" s="34">
        <v>0</v>
      </c>
      <c r="EU34" s="34">
        <v>0</v>
      </c>
      <c r="EV34" s="34">
        <v>0</v>
      </c>
      <c r="EW34" s="34">
        <v>0</v>
      </c>
      <c r="EX34" s="34">
        <v>0</v>
      </c>
      <c r="EY34" s="33">
        <v>0</v>
      </c>
      <c r="EZ34" s="33">
        <v>0</v>
      </c>
      <c r="FA34" s="33">
        <v>0</v>
      </c>
      <c r="FB34" s="33">
        <v>0</v>
      </c>
      <c r="FC34" s="33">
        <v>0</v>
      </c>
      <c r="FD34" s="33">
        <v>0</v>
      </c>
      <c r="FE34" s="33">
        <v>0</v>
      </c>
      <c r="FF34" s="33">
        <v>0</v>
      </c>
      <c r="FG34" s="33">
        <v>0</v>
      </c>
      <c r="FH34" s="33">
        <v>0</v>
      </c>
      <c r="FI34" s="33">
        <v>0</v>
      </c>
      <c r="FJ34" s="33">
        <v>0</v>
      </c>
      <c r="FK34" s="33">
        <v>0</v>
      </c>
      <c r="FL34" s="33">
        <v>0</v>
      </c>
      <c r="FM34" s="33">
        <v>0</v>
      </c>
      <c r="FN34" s="33">
        <v>0</v>
      </c>
      <c r="FO34" s="34">
        <v>638266.31210415997</v>
      </c>
      <c r="FP34" s="34">
        <v>360208.77136423497</v>
      </c>
      <c r="FQ34" s="34">
        <v>202171.35668845344</v>
      </c>
      <c r="FR34" s="34">
        <v>202044.60823378302</v>
      </c>
      <c r="FS34" s="34">
        <v>0</v>
      </c>
      <c r="FT34" s="34">
        <v>0</v>
      </c>
      <c r="FU34" s="34">
        <v>0</v>
      </c>
      <c r="FV34" s="34">
        <v>0</v>
      </c>
      <c r="FW34" s="34">
        <v>0</v>
      </c>
      <c r="FX34" s="34">
        <v>0</v>
      </c>
      <c r="FY34" s="34">
        <v>0</v>
      </c>
      <c r="FZ34" s="34">
        <v>0</v>
      </c>
      <c r="GA34" s="36">
        <f t="shared" si="33"/>
        <v>223085484</v>
      </c>
      <c r="GB34" s="36">
        <f t="shared" si="34"/>
        <v>130890635</v>
      </c>
      <c r="GC34" s="36">
        <f t="shared" si="35"/>
        <v>73603286</v>
      </c>
      <c r="GD34" s="36">
        <f t="shared" si="36"/>
        <v>73554172</v>
      </c>
      <c r="GE34" s="37"/>
      <c r="GF34" s="308"/>
    </row>
    <row r="35" spans="1:188" s="38" customFormat="1" ht="27" thickTop="1" thickBot="1">
      <c r="A35" s="35" t="s">
        <v>727</v>
      </c>
      <c r="B35" s="34">
        <f t="shared" si="92"/>
        <v>75962965</v>
      </c>
      <c r="C35" s="33">
        <v>637156.0640999875</v>
      </c>
      <c r="D35" s="33">
        <v>318578.03204999375</v>
      </c>
      <c r="E35" s="33">
        <v>0</v>
      </c>
      <c r="F35" s="33">
        <v>0</v>
      </c>
      <c r="G35" s="33">
        <v>629416.26463798445</v>
      </c>
      <c r="H35" s="33">
        <v>314708.13231899223</v>
      </c>
      <c r="I35" s="33">
        <v>0</v>
      </c>
      <c r="J35" s="33">
        <v>0</v>
      </c>
      <c r="K35" s="33">
        <v>2733427.6712620282</v>
      </c>
      <c r="L35" s="33">
        <v>1366713.8356310141</v>
      </c>
      <c r="M35" s="33">
        <v>0</v>
      </c>
      <c r="N35" s="33">
        <v>0</v>
      </c>
      <c r="O35" s="33">
        <v>19807937.571520817</v>
      </c>
      <c r="P35" s="33">
        <v>0</v>
      </c>
      <c r="Q35" s="33">
        <v>0</v>
      </c>
      <c r="R35" s="33">
        <v>0</v>
      </c>
      <c r="S35" s="33">
        <v>601236.44609451853</v>
      </c>
      <c r="T35" s="33">
        <v>0</v>
      </c>
      <c r="U35" s="33">
        <v>0</v>
      </c>
      <c r="V35" s="33">
        <v>0</v>
      </c>
      <c r="W35" s="33">
        <v>601236.44814956584</v>
      </c>
      <c r="X35" s="33">
        <v>0</v>
      </c>
      <c r="Y35" s="33">
        <v>0</v>
      </c>
      <c r="Z35" s="33">
        <v>0</v>
      </c>
      <c r="AA35" s="33">
        <v>758875.10081790981</v>
      </c>
      <c r="AB35" s="33">
        <v>0</v>
      </c>
      <c r="AC35" s="33">
        <v>0</v>
      </c>
      <c r="AD35" s="33">
        <v>0</v>
      </c>
      <c r="AE35" s="33">
        <v>758875.10287295713</v>
      </c>
      <c r="AF35" s="33">
        <v>0</v>
      </c>
      <c r="AG35" s="33">
        <v>0</v>
      </c>
      <c r="AH35" s="33">
        <v>0</v>
      </c>
      <c r="AI35" s="33">
        <v>0</v>
      </c>
      <c r="AJ35" s="33">
        <v>0</v>
      </c>
      <c r="AK35" s="33">
        <v>0</v>
      </c>
      <c r="AL35" s="33">
        <v>0</v>
      </c>
      <c r="AM35" s="33">
        <v>0</v>
      </c>
      <c r="AN35" s="33">
        <v>0</v>
      </c>
      <c r="AO35" s="33">
        <v>0</v>
      </c>
      <c r="AP35" s="33">
        <v>0</v>
      </c>
      <c r="AQ35" s="33">
        <v>0</v>
      </c>
      <c r="AR35" s="33">
        <v>0</v>
      </c>
      <c r="AS35" s="33">
        <v>0</v>
      </c>
      <c r="AT35" s="33">
        <v>0</v>
      </c>
      <c r="AU35" s="33">
        <v>0</v>
      </c>
      <c r="AV35" s="33">
        <v>0</v>
      </c>
      <c r="AW35" s="33">
        <v>0</v>
      </c>
      <c r="AX35" s="33">
        <v>0</v>
      </c>
      <c r="AY35" s="33">
        <v>0</v>
      </c>
      <c r="AZ35" s="33">
        <v>0</v>
      </c>
      <c r="BA35" s="33">
        <v>0</v>
      </c>
      <c r="BB35" s="33">
        <v>0</v>
      </c>
      <c r="BC35" s="33">
        <v>42013035.817980237</v>
      </c>
      <c r="BD35" s="33">
        <v>27308474.778045863</v>
      </c>
      <c r="BE35" s="33">
        <v>16788476.330749083</v>
      </c>
      <c r="BF35" s="33">
        <v>12587172.658262651</v>
      </c>
      <c r="BG35" s="33">
        <v>3367855.1144329319</v>
      </c>
      <c r="BH35" s="33">
        <v>2189105.944332731</v>
      </c>
      <c r="BI35" s="33">
        <v>1345800.2920572504</v>
      </c>
      <c r="BJ35" s="33">
        <v>1009014.7733441798</v>
      </c>
      <c r="BK35" s="33">
        <v>803089.31526215142</v>
      </c>
      <c r="BL35" s="33">
        <v>522008.08352365613</v>
      </c>
      <c r="BM35" s="33">
        <v>320915.77526482806</v>
      </c>
      <c r="BN35" s="33">
        <v>240606.84200508214</v>
      </c>
      <c r="BO35" s="33">
        <v>0</v>
      </c>
      <c r="BP35" s="33">
        <v>0</v>
      </c>
      <c r="BQ35" s="33">
        <v>0</v>
      </c>
      <c r="BR35" s="33">
        <v>0</v>
      </c>
      <c r="BS35" s="33">
        <v>0</v>
      </c>
      <c r="BT35" s="33">
        <v>0</v>
      </c>
      <c r="BU35" s="33">
        <v>0</v>
      </c>
      <c r="BV35" s="33">
        <v>0</v>
      </c>
      <c r="BW35" s="33">
        <v>0</v>
      </c>
      <c r="BX35" s="33">
        <v>0</v>
      </c>
      <c r="BY35" s="33">
        <v>0</v>
      </c>
      <c r="BZ35" s="33">
        <v>0</v>
      </c>
      <c r="CA35" s="33">
        <v>0</v>
      </c>
      <c r="CB35" s="33">
        <v>0</v>
      </c>
      <c r="CC35" s="33">
        <v>0</v>
      </c>
      <c r="CD35" s="33">
        <v>0</v>
      </c>
      <c r="CE35" s="33">
        <v>0</v>
      </c>
      <c r="CF35" s="33">
        <v>0</v>
      </c>
      <c r="CG35" s="33">
        <v>0</v>
      </c>
      <c r="CH35" s="33">
        <v>0</v>
      </c>
      <c r="CI35" s="33">
        <v>0</v>
      </c>
      <c r="CJ35" s="33">
        <v>0</v>
      </c>
      <c r="CK35" s="33">
        <v>0</v>
      </c>
      <c r="CL35" s="33">
        <v>0</v>
      </c>
      <c r="CM35" s="33">
        <v>0</v>
      </c>
      <c r="CN35" s="33">
        <v>0</v>
      </c>
      <c r="CO35" s="33">
        <v>0</v>
      </c>
      <c r="CP35" s="33">
        <v>0</v>
      </c>
      <c r="CQ35" s="33">
        <v>0</v>
      </c>
      <c r="CR35" s="33">
        <v>0</v>
      </c>
      <c r="CS35" s="33">
        <v>0</v>
      </c>
      <c r="CT35" s="33">
        <v>0</v>
      </c>
      <c r="CU35" s="33">
        <v>0</v>
      </c>
      <c r="CV35" s="33">
        <v>0</v>
      </c>
      <c r="CW35" s="33">
        <v>0</v>
      </c>
      <c r="CX35" s="33">
        <v>0</v>
      </c>
      <c r="CY35" s="33">
        <v>1807272.1957838498</v>
      </c>
      <c r="CZ35" s="33">
        <v>0</v>
      </c>
      <c r="DA35" s="33">
        <v>0</v>
      </c>
      <c r="DB35" s="33">
        <v>0</v>
      </c>
      <c r="DC35" s="33">
        <v>328485.65179101919</v>
      </c>
      <c r="DD35" s="33">
        <v>0</v>
      </c>
      <c r="DE35" s="33">
        <v>0</v>
      </c>
      <c r="DF35" s="33">
        <v>0</v>
      </c>
      <c r="DG35" s="33">
        <v>834512.01006198232</v>
      </c>
      <c r="DH35" s="33">
        <v>0</v>
      </c>
      <c r="DI35" s="33">
        <v>0</v>
      </c>
      <c r="DJ35" s="33">
        <v>0</v>
      </c>
      <c r="DK35" s="33">
        <v>0</v>
      </c>
      <c r="DL35" s="33">
        <v>0</v>
      </c>
      <c r="DM35" s="33">
        <v>0</v>
      </c>
      <c r="DN35" s="33">
        <v>0</v>
      </c>
      <c r="DO35" s="33">
        <v>0</v>
      </c>
      <c r="DP35" s="33">
        <v>0</v>
      </c>
      <c r="DQ35" s="33">
        <v>0</v>
      </c>
      <c r="DR35" s="33">
        <v>0</v>
      </c>
      <c r="DS35" s="33">
        <v>0</v>
      </c>
      <c r="DT35" s="33">
        <v>0</v>
      </c>
      <c r="DU35" s="33">
        <v>0</v>
      </c>
      <c r="DV35" s="33">
        <v>0</v>
      </c>
      <c r="DW35" s="33">
        <v>0</v>
      </c>
      <c r="DX35" s="33">
        <v>0</v>
      </c>
      <c r="DY35" s="33">
        <v>0</v>
      </c>
      <c r="DZ35" s="33">
        <v>0</v>
      </c>
      <c r="EA35" s="34">
        <v>0</v>
      </c>
      <c r="EB35" s="34">
        <v>0</v>
      </c>
      <c r="EC35" s="34">
        <v>0</v>
      </c>
      <c r="ED35" s="34">
        <v>0</v>
      </c>
      <c r="EE35" s="34">
        <v>0</v>
      </c>
      <c r="EF35" s="34">
        <v>0</v>
      </c>
      <c r="EG35" s="34">
        <v>0</v>
      </c>
      <c r="EH35" s="34">
        <v>0</v>
      </c>
      <c r="EI35" s="34">
        <v>0</v>
      </c>
      <c r="EJ35" s="34">
        <v>0</v>
      </c>
      <c r="EK35" s="34">
        <v>0</v>
      </c>
      <c r="EL35" s="34">
        <v>0</v>
      </c>
      <c r="EM35" s="34">
        <v>0</v>
      </c>
      <c r="EN35" s="34">
        <v>0</v>
      </c>
      <c r="EO35" s="34">
        <v>0</v>
      </c>
      <c r="EP35" s="34">
        <v>0</v>
      </c>
      <c r="EQ35" s="34">
        <v>0</v>
      </c>
      <c r="ER35" s="34">
        <v>0</v>
      </c>
      <c r="ES35" s="34">
        <v>0</v>
      </c>
      <c r="ET35" s="34">
        <v>0</v>
      </c>
      <c r="EU35" s="34">
        <v>0</v>
      </c>
      <c r="EV35" s="34">
        <v>0</v>
      </c>
      <c r="EW35" s="34">
        <v>0</v>
      </c>
      <c r="EX35" s="34">
        <v>0</v>
      </c>
      <c r="EY35" s="33">
        <v>0</v>
      </c>
      <c r="EZ35" s="33">
        <v>0</v>
      </c>
      <c r="FA35" s="33">
        <v>0</v>
      </c>
      <c r="FB35" s="33">
        <v>0</v>
      </c>
      <c r="FC35" s="33">
        <v>0</v>
      </c>
      <c r="FD35" s="33">
        <v>0</v>
      </c>
      <c r="FE35" s="33">
        <v>0</v>
      </c>
      <c r="FF35" s="33">
        <v>0</v>
      </c>
      <c r="FG35" s="33">
        <v>0</v>
      </c>
      <c r="FH35" s="33">
        <v>0</v>
      </c>
      <c r="FI35" s="33">
        <v>0</v>
      </c>
      <c r="FJ35" s="33">
        <v>0</v>
      </c>
      <c r="FK35" s="33">
        <v>0</v>
      </c>
      <c r="FL35" s="33">
        <v>0</v>
      </c>
      <c r="FM35" s="33">
        <v>0</v>
      </c>
      <c r="FN35" s="33">
        <v>0</v>
      </c>
      <c r="FO35" s="34">
        <v>280554.22523205751</v>
      </c>
      <c r="FP35" s="34">
        <v>92832.194097750253</v>
      </c>
      <c r="FQ35" s="34">
        <v>57070.601928838616</v>
      </c>
      <c r="FR35" s="34">
        <v>42788.726388085328</v>
      </c>
      <c r="FS35" s="34">
        <v>0</v>
      </c>
      <c r="FT35" s="34">
        <v>0</v>
      </c>
      <c r="FU35" s="34">
        <v>0</v>
      </c>
      <c r="FV35" s="34">
        <v>0</v>
      </c>
      <c r="FW35" s="34">
        <v>0</v>
      </c>
      <c r="FX35" s="34">
        <v>0</v>
      </c>
      <c r="FY35" s="34">
        <v>0</v>
      </c>
      <c r="FZ35" s="34">
        <v>0</v>
      </c>
      <c r="GA35" s="36">
        <f t="shared" si="33"/>
        <v>75962965</v>
      </c>
      <c r="GB35" s="36">
        <f t="shared" si="34"/>
        <v>32112421</v>
      </c>
      <c r="GC35" s="36">
        <f t="shared" si="35"/>
        <v>18512263</v>
      </c>
      <c r="GD35" s="36">
        <f t="shared" si="36"/>
        <v>13879582.999999998</v>
      </c>
      <c r="GE35" s="37"/>
      <c r="GF35" s="308"/>
    </row>
    <row r="36" spans="1:188" s="38" customFormat="1" ht="25.5" customHeight="1" thickTop="1" thickBot="1">
      <c r="A36" s="57" t="s">
        <v>728</v>
      </c>
      <c r="B36" s="51">
        <f>+B37</f>
        <v>18222356361</v>
      </c>
      <c r="C36" s="51">
        <f t="shared" ref="C36:EL36" si="93">+C37</f>
        <v>159244334.65955681</v>
      </c>
      <c r="D36" s="51">
        <f t="shared" si="93"/>
        <v>47632569.746876568</v>
      </c>
      <c r="E36" s="51">
        <f t="shared" si="93"/>
        <v>16347800.971865337</v>
      </c>
      <c r="F36" s="51">
        <f t="shared" si="93"/>
        <v>16341667.669512615</v>
      </c>
      <c r="G36" s="51">
        <f t="shared" si="93"/>
        <v>157309927.55716807</v>
      </c>
      <c r="H36" s="51">
        <f t="shared" si="93"/>
        <v>47053957.129854001</v>
      </c>
      <c r="I36" s="51">
        <f t="shared" si="93"/>
        <v>16149217.440614318</v>
      </c>
      <c r="J36" s="51">
        <f t="shared" si="93"/>
        <v>16143066.100658966</v>
      </c>
      <c r="K36" s="51">
        <f t="shared" si="93"/>
        <v>683165232.78327525</v>
      </c>
      <c r="L36" s="51">
        <f t="shared" si="93"/>
        <v>204345829.12326944</v>
      </c>
      <c r="M36" s="51">
        <f t="shared" si="93"/>
        <v>70132788.587520346</v>
      </c>
      <c r="N36" s="51">
        <f t="shared" si="93"/>
        <v>70112766.229828343</v>
      </c>
      <c r="O36" s="51">
        <f>+O37</f>
        <v>392341604.25620848</v>
      </c>
      <c r="P36" s="51">
        <f>+P37</f>
        <v>30413997.736766834</v>
      </c>
      <c r="Q36" s="51">
        <f>+Q37</f>
        <v>23915954.915001515</v>
      </c>
      <c r="R36" s="51">
        <f>+R37</f>
        <v>23915954.915001515</v>
      </c>
      <c r="S36" s="51">
        <f t="shared" si="93"/>
        <v>11908865.874919739</v>
      </c>
      <c r="T36" s="51">
        <f t="shared" si="93"/>
        <v>923165.4655995795</v>
      </c>
      <c r="U36" s="51">
        <f t="shared" si="93"/>
        <v>725928.36513812968</v>
      </c>
      <c r="V36" s="51">
        <f t="shared" si="93"/>
        <v>725928.36513812968</v>
      </c>
      <c r="W36" s="51">
        <f>+W37</f>
        <v>11908865.91562466</v>
      </c>
      <c r="X36" s="51">
        <f>+X37</f>
        <v>923165.46875499154</v>
      </c>
      <c r="Y36" s="51">
        <f>+Y37</f>
        <v>725928.36761937849</v>
      </c>
      <c r="Z36" s="51">
        <f>+Z37</f>
        <v>725928.36761937849</v>
      </c>
      <c r="AA36" s="51">
        <f t="shared" si="93"/>
        <v>15031260.746351942</v>
      </c>
      <c r="AB36" s="51">
        <f t="shared" si="93"/>
        <v>1165210.9420997403</v>
      </c>
      <c r="AC36" s="51">
        <f t="shared" si="93"/>
        <v>916260.0917812211</v>
      </c>
      <c r="AD36" s="51">
        <f t="shared" si="93"/>
        <v>916260.0917812211</v>
      </c>
      <c r="AE36" s="51">
        <f t="shared" si="93"/>
        <v>15031260.787056865</v>
      </c>
      <c r="AF36" s="51">
        <f t="shared" si="93"/>
        <v>1165210.9452551522</v>
      </c>
      <c r="AG36" s="51">
        <f t="shared" si="93"/>
        <v>916260.09426246968</v>
      </c>
      <c r="AH36" s="51">
        <f t="shared" si="93"/>
        <v>916260.09426246968</v>
      </c>
      <c r="AI36" s="51">
        <f t="shared" si="93"/>
        <v>0</v>
      </c>
      <c r="AJ36" s="51">
        <f t="shared" si="93"/>
        <v>0</v>
      </c>
      <c r="AK36" s="51">
        <f t="shared" si="93"/>
        <v>0</v>
      </c>
      <c r="AL36" s="51">
        <f t="shared" si="93"/>
        <v>0</v>
      </c>
      <c r="AM36" s="51">
        <f t="shared" si="93"/>
        <v>0</v>
      </c>
      <c r="AN36" s="51">
        <f t="shared" si="93"/>
        <v>0</v>
      </c>
      <c r="AO36" s="51">
        <f t="shared" si="93"/>
        <v>0</v>
      </c>
      <c r="AP36" s="51">
        <f t="shared" si="93"/>
        <v>0</v>
      </c>
      <c r="AQ36" s="51">
        <f t="shared" si="93"/>
        <v>5853926.8338116352</v>
      </c>
      <c r="AR36" s="51">
        <f t="shared" si="93"/>
        <v>2926963.4169058176</v>
      </c>
      <c r="AS36" s="51">
        <f t="shared" si="93"/>
        <v>0</v>
      </c>
      <c r="AT36" s="51">
        <f t="shared" si="93"/>
        <v>0</v>
      </c>
      <c r="AU36" s="51">
        <f t="shared" ref="AU36:BB36" si="94">+AU37</f>
        <v>3986516.1770369718</v>
      </c>
      <c r="AV36" s="51">
        <f t="shared" si="94"/>
        <v>1993258.0885184859</v>
      </c>
      <c r="AW36" s="51">
        <f t="shared" si="94"/>
        <v>0</v>
      </c>
      <c r="AX36" s="51">
        <f t="shared" si="94"/>
        <v>0</v>
      </c>
      <c r="AY36" s="51">
        <f t="shared" si="94"/>
        <v>965454.98915139341</v>
      </c>
      <c r="AZ36" s="51">
        <f t="shared" si="94"/>
        <v>482727.49457569671</v>
      </c>
      <c r="BA36" s="51">
        <f t="shared" si="94"/>
        <v>0</v>
      </c>
      <c r="BB36" s="51">
        <f t="shared" si="94"/>
        <v>0</v>
      </c>
      <c r="BC36" s="51">
        <f t="shared" si="93"/>
        <v>4900367761.6886253</v>
      </c>
      <c r="BD36" s="51">
        <f t="shared" si="93"/>
        <v>2608605678.9371762</v>
      </c>
      <c r="BE36" s="51">
        <f t="shared" si="93"/>
        <v>653934667.81564331</v>
      </c>
      <c r="BF36" s="51">
        <f t="shared" si="93"/>
        <v>647958102.30960929</v>
      </c>
      <c r="BG36" s="51">
        <f t="shared" si="93"/>
        <v>392823996.34977645</v>
      </c>
      <c r="BH36" s="51">
        <f t="shared" si="93"/>
        <v>209111429.49559212</v>
      </c>
      <c r="BI36" s="51">
        <f t="shared" si="93"/>
        <v>52420806.367088959</v>
      </c>
      <c r="BJ36" s="51">
        <f t="shared" si="93"/>
        <v>51941712.049947858</v>
      </c>
      <c r="BK36" s="51">
        <f t="shared" si="93"/>
        <v>93671711.9733347</v>
      </c>
      <c r="BL36" s="51">
        <f t="shared" si="93"/>
        <v>49864126.876307473</v>
      </c>
      <c r="BM36" s="51">
        <f t="shared" si="93"/>
        <v>12500118.936358614</v>
      </c>
      <c r="BN36" s="51">
        <f t="shared" si="93"/>
        <v>12385875.444870522</v>
      </c>
      <c r="BO36" s="51">
        <f t="shared" si="93"/>
        <v>0</v>
      </c>
      <c r="BP36" s="51">
        <f t="shared" si="93"/>
        <v>0</v>
      </c>
      <c r="BQ36" s="51">
        <f t="shared" si="93"/>
        <v>0</v>
      </c>
      <c r="BR36" s="51">
        <f t="shared" si="93"/>
        <v>0</v>
      </c>
      <c r="BS36" s="51">
        <f t="shared" si="93"/>
        <v>37672140</v>
      </c>
      <c r="BT36" s="51">
        <f t="shared" si="93"/>
        <v>37650000</v>
      </c>
      <c r="BU36" s="51">
        <f t="shared" si="93"/>
        <v>15045000</v>
      </c>
      <c r="BV36" s="51">
        <f t="shared" si="93"/>
        <v>15030000</v>
      </c>
      <c r="BW36" s="51">
        <f t="shared" si="93"/>
        <v>0</v>
      </c>
      <c r="BX36" s="51">
        <f t="shared" si="93"/>
        <v>0</v>
      </c>
      <c r="BY36" s="51">
        <f t="shared" si="93"/>
        <v>0</v>
      </c>
      <c r="BZ36" s="51">
        <f t="shared" si="93"/>
        <v>0</v>
      </c>
      <c r="CA36" s="51">
        <f t="shared" si="93"/>
        <v>3706221760</v>
      </c>
      <c r="CB36" s="51">
        <f t="shared" si="93"/>
        <v>2139525623.8300891</v>
      </c>
      <c r="CC36" s="51">
        <f t="shared" si="93"/>
        <v>157064924.71092057</v>
      </c>
      <c r="CD36" s="51">
        <f t="shared" si="93"/>
        <v>151399072.49222714</v>
      </c>
      <c r="CE36" s="51">
        <f t="shared" si="93"/>
        <v>76296761</v>
      </c>
      <c r="CF36" s="51">
        <f t="shared" si="93"/>
        <v>44044551.498920619</v>
      </c>
      <c r="CG36" s="51">
        <f t="shared" si="93"/>
        <v>3233358.8754689358</v>
      </c>
      <c r="CH36" s="51">
        <f t="shared" si="93"/>
        <v>3116720.9081307449</v>
      </c>
      <c r="CI36" s="51">
        <f t="shared" si="93"/>
        <v>39431986</v>
      </c>
      <c r="CJ36" s="51">
        <f t="shared" si="93"/>
        <v>22763274.814270515</v>
      </c>
      <c r="CK36" s="51">
        <f t="shared" si="93"/>
        <v>1671076.9925143588</v>
      </c>
      <c r="CL36" s="51">
        <f t="shared" si="93"/>
        <v>1610795.708815461</v>
      </c>
      <c r="CM36" s="51">
        <f t="shared" si="93"/>
        <v>3000096935</v>
      </c>
      <c r="CN36" s="51">
        <f t="shared" si="93"/>
        <v>2085186053.7052829</v>
      </c>
      <c r="CO36" s="51">
        <f t="shared" si="93"/>
        <v>187022509.49837703</v>
      </c>
      <c r="CP36" s="51">
        <f t="shared" si="93"/>
        <v>176760628.24186683</v>
      </c>
      <c r="CQ36" s="51">
        <f t="shared" si="93"/>
        <v>600207191</v>
      </c>
      <c r="CR36" s="51">
        <f t="shared" si="93"/>
        <v>417167741.95058566</v>
      </c>
      <c r="CS36" s="51">
        <f t="shared" si="93"/>
        <v>37416209.37984515</v>
      </c>
      <c r="CT36" s="51">
        <f t="shared" si="93"/>
        <v>35363190.741850533</v>
      </c>
      <c r="CU36" s="51">
        <f t="shared" si="93"/>
        <v>231812653.99999997</v>
      </c>
      <c r="CV36" s="51">
        <f t="shared" si="93"/>
        <v>161118965.04211062</v>
      </c>
      <c r="CW36" s="51">
        <f t="shared" si="93"/>
        <v>14450927.827956662</v>
      </c>
      <c r="CX36" s="51">
        <f t="shared" si="93"/>
        <v>13658008.805456983</v>
      </c>
      <c r="CY36" s="51">
        <f t="shared" si="93"/>
        <v>149797704.09729594</v>
      </c>
      <c r="CZ36" s="51">
        <f t="shared" si="93"/>
        <v>0</v>
      </c>
      <c r="DA36" s="51">
        <f t="shared" si="93"/>
        <v>0</v>
      </c>
      <c r="DB36" s="51">
        <f t="shared" si="93"/>
        <v>0</v>
      </c>
      <c r="DC36" s="51">
        <f t="shared" si="93"/>
        <v>27226887.339932047</v>
      </c>
      <c r="DD36" s="51">
        <f t="shared" si="93"/>
        <v>0</v>
      </c>
      <c r="DE36" s="51">
        <f t="shared" si="93"/>
        <v>0</v>
      </c>
      <c r="DF36" s="51">
        <f t="shared" si="93"/>
        <v>0</v>
      </c>
      <c r="DG36" s="51">
        <f>+DG37</f>
        <v>69169427.516526386</v>
      </c>
      <c r="DH36" s="51">
        <f>+DH37</f>
        <v>0</v>
      </c>
      <c r="DI36" s="51">
        <f>+DI37</f>
        <v>0</v>
      </c>
      <c r="DJ36" s="51">
        <f>+DJ37</f>
        <v>0</v>
      </c>
      <c r="DK36" s="51">
        <f t="shared" si="93"/>
        <v>0</v>
      </c>
      <c r="DL36" s="51">
        <f t="shared" si="93"/>
        <v>0</v>
      </c>
      <c r="DM36" s="51">
        <f t="shared" si="93"/>
        <v>0</v>
      </c>
      <c r="DN36" s="51">
        <f t="shared" si="93"/>
        <v>0</v>
      </c>
      <c r="DO36" s="51">
        <f t="shared" si="93"/>
        <v>1609588915</v>
      </c>
      <c r="DP36" s="51">
        <f t="shared" si="93"/>
        <v>426434040.6398989</v>
      </c>
      <c r="DQ36" s="51">
        <f t="shared" si="93"/>
        <v>213224712.92207992</v>
      </c>
      <c r="DR36" s="51">
        <f t="shared" si="93"/>
        <v>213224712.92207992</v>
      </c>
      <c r="DS36" s="51">
        <f t="shared" si="93"/>
        <v>220431000.04203263</v>
      </c>
      <c r="DT36" s="51">
        <f t="shared" si="93"/>
        <v>0</v>
      </c>
      <c r="DU36" s="51">
        <f t="shared" si="93"/>
        <v>0</v>
      </c>
      <c r="DV36" s="51">
        <f t="shared" si="93"/>
        <v>0</v>
      </c>
      <c r="DW36" s="51">
        <f t="shared" si="93"/>
        <v>0</v>
      </c>
      <c r="DX36" s="51">
        <f t="shared" si="93"/>
        <v>0</v>
      </c>
      <c r="DY36" s="51">
        <f t="shared" si="93"/>
        <v>0</v>
      </c>
      <c r="DZ36" s="51">
        <f t="shared" si="93"/>
        <v>0</v>
      </c>
      <c r="EA36" s="51">
        <f t="shared" si="93"/>
        <v>450000000</v>
      </c>
      <c r="EB36" s="51">
        <f t="shared" si="93"/>
        <v>450000000</v>
      </c>
      <c r="EC36" s="51">
        <f t="shared" si="93"/>
        <v>0</v>
      </c>
      <c r="ED36" s="51">
        <f t="shared" si="93"/>
        <v>0</v>
      </c>
      <c r="EE36" s="51">
        <f t="shared" si="93"/>
        <v>231290590</v>
      </c>
      <c r="EF36" s="51">
        <f t="shared" si="93"/>
        <v>200000000</v>
      </c>
      <c r="EG36" s="51">
        <f t="shared" si="93"/>
        <v>0</v>
      </c>
      <c r="EH36" s="51">
        <f t="shared" si="93"/>
        <v>0</v>
      </c>
      <c r="EI36" s="51">
        <f t="shared" si="93"/>
        <v>0</v>
      </c>
      <c r="EJ36" s="51">
        <f t="shared" si="93"/>
        <v>0</v>
      </c>
      <c r="EK36" s="51">
        <f t="shared" si="93"/>
        <v>0</v>
      </c>
      <c r="EL36" s="51">
        <f t="shared" si="93"/>
        <v>0</v>
      </c>
      <c r="EM36" s="51">
        <f t="shared" ref="EM36:GD36" si="95">+EM37</f>
        <v>0</v>
      </c>
      <c r="EN36" s="51">
        <f t="shared" si="95"/>
        <v>0</v>
      </c>
      <c r="EO36" s="51">
        <f t="shared" si="95"/>
        <v>0</v>
      </c>
      <c r="EP36" s="51">
        <f t="shared" si="95"/>
        <v>0</v>
      </c>
      <c r="EQ36" s="51">
        <f t="shared" si="95"/>
        <v>0</v>
      </c>
      <c r="ER36" s="51">
        <f t="shared" si="95"/>
        <v>0</v>
      </c>
      <c r="ES36" s="51">
        <f t="shared" si="95"/>
        <v>0</v>
      </c>
      <c r="ET36" s="51">
        <f t="shared" si="95"/>
        <v>0</v>
      </c>
      <c r="EU36" s="51">
        <f t="shared" si="95"/>
        <v>0</v>
      </c>
      <c r="EV36" s="51">
        <f t="shared" si="95"/>
        <v>0</v>
      </c>
      <c r="EW36" s="51">
        <f t="shared" si="95"/>
        <v>0</v>
      </c>
      <c r="EX36" s="51">
        <f t="shared" si="95"/>
        <v>0</v>
      </c>
      <c r="EY36" s="51">
        <f t="shared" si="95"/>
        <v>0</v>
      </c>
      <c r="EZ36" s="51">
        <f t="shared" si="95"/>
        <v>0</v>
      </c>
      <c r="FA36" s="51">
        <f t="shared" si="95"/>
        <v>0</v>
      </c>
      <c r="FB36" s="51">
        <f t="shared" si="95"/>
        <v>0</v>
      </c>
      <c r="FC36" s="51">
        <f t="shared" si="95"/>
        <v>0</v>
      </c>
      <c r="FD36" s="51">
        <f t="shared" si="95"/>
        <v>0</v>
      </c>
      <c r="FE36" s="51">
        <f t="shared" si="95"/>
        <v>0</v>
      </c>
      <c r="FF36" s="51">
        <f t="shared" si="95"/>
        <v>0</v>
      </c>
      <c r="FG36" s="51">
        <f t="shared" si="95"/>
        <v>225000000</v>
      </c>
      <c r="FH36" s="51">
        <f t="shared" si="95"/>
        <v>225000000</v>
      </c>
      <c r="FI36" s="51">
        <f t="shared" si="95"/>
        <v>0</v>
      </c>
      <c r="FJ36" s="51">
        <f t="shared" si="95"/>
        <v>0</v>
      </c>
      <c r="FK36" s="51">
        <f t="shared" si="95"/>
        <v>225000000</v>
      </c>
      <c r="FL36" s="51">
        <f t="shared" si="95"/>
        <v>225000000</v>
      </c>
      <c r="FM36" s="51">
        <f t="shared" si="95"/>
        <v>0</v>
      </c>
      <c r="FN36" s="51">
        <f t="shared" si="95"/>
        <v>0</v>
      </c>
      <c r="FO36" s="51">
        <f t="shared" si="95"/>
        <v>73202258.454347894</v>
      </c>
      <c r="FP36" s="51">
        <f t="shared" si="95"/>
        <v>44341876.291188329</v>
      </c>
      <c r="FQ36" s="51">
        <f t="shared" si="95"/>
        <v>5501545.2220237227</v>
      </c>
      <c r="FR36" s="51">
        <f t="shared" si="95"/>
        <v>5302995.9234219724</v>
      </c>
      <c r="FS36" s="51">
        <f t="shared" si="95"/>
        <v>406299430.95796734</v>
      </c>
      <c r="FT36" s="51">
        <f t="shared" si="95"/>
        <v>103379314.3601011</v>
      </c>
      <c r="FU36" s="51">
        <f t="shared" si="95"/>
        <v>51691522.077920094</v>
      </c>
      <c r="FV36" s="51">
        <f t="shared" si="95"/>
        <v>51691522.077920094</v>
      </c>
      <c r="FW36" s="51">
        <f t="shared" si="95"/>
        <v>0</v>
      </c>
      <c r="FX36" s="51">
        <f t="shared" si="95"/>
        <v>0</v>
      </c>
      <c r="FY36" s="51">
        <f t="shared" si="95"/>
        <v>0</v>
      </c>
      <c r="FZ36" s="51">
        <f t="shared" si="95"/>
        <v>0</v>
      </c>
      <c r="GA36" s="51">
        <f t="shared" si="95"/>
        <v>18222356361</v>
      </c>
      <c r="GB36" s="51">
        <f t="shared" si="95"/>
        <v>9788218733</v>
      </c>
      <c r="GC36" s="51">
        <f t="shared" si="95"/>
        <v>1535007519.46</v>
      </c>
      <c r="GD36" s="51">
        <f t="shared" si="95"/>
        <v>1509241169.46</v>
      </c>
      <c r="GE36" s="37"/>
      <c r="GF36" s="308"/>
    </row>
    <row r="37" spans="1:188" s="38" customFormat="1" ht="28" customHeight="1" thickTop="1" thickBot="1">
      <c r="A37" s="52" t="s">
        <v>729</v>
      </c>
      <c r="B37" s="53">
        <f t="shared" ref="B37:BY37" si="96">+B38+B47+B57</f>
        <v>18222356361</v>
      </c>
      <c r="C37" s="53">
        <f t="shared" si="96"/>
        <v>159244334.65955681</v>
      </c>
      <c r="D37" s="53">
        <f t="shared" si="96"/>
        <v>47632569.746876568</v>
      </c>
      <c r="E37" s="53">
        <f t="shared" si="96"/>
        <v>16347800.971865337</v>
      </c>
      <c r="F37" s="53">
        <f t="shared" si="96"/>
        <v>16341667.669512615</v>
      </c>
      <c r="G37" s="53">
        <f>+G38+G47+G57</f>
        <v>157309927.55716807</v>
      </c>
      <c r="H37" s="53">
        <f>+H38+H47+H57</f>
        <v>47053957.129854001</v>
      </c>
      <c r="I37" s="53">
        <f>+I38+I47+I57</f>
        <v>16149217.440614318</v>
      </c>
      <c r="J37" s="53">
        <f>+J38+J47+J57</f>
        <v>16143066.100658966</v>
      </c>
      <c r="K37" s="53">
        <f t="shared" si="96"/>
        <v>683165232.78327525</v>
      </c>
      <c r="L37" s="53">
        <f t="shared" si="96"/>
        <v>204345829.12326944</v>
      </c>
      <c r="M37" s="53">
        <f t="shared" si="96"/>
        <v>70132788.587520346</v>
      </c>
      <c r="N37" s="53">
        <f t="shared" si="96"/>
        <v>70112766.229828343</v>
      </c>
      <c r="O37" s="53">
        <f t="shared" ref="O37:Z37" si="97">+O38+O47+O57</f>
        <v>392341604.25620848</v>
      </c>
      <c r="P37" s="53">
        <f t="shared" si="97"/>
        <v>30413997.736766834</v>
      </c>
      <c r="Q37" s="53">
        <f t="shared" si="97"/>
        <v>23915954.915001515</v>
      </c>
      <c r="R37" s="53">
        <f t="shared" si="97"/>
        <v>23915954.915001515</v>
      </c>
      <c r="S37" s="53">
        <f t="shared" si="97"/>
        <v>11908865.874919739</v>
      </c>
      <c r="T37" s="53">
        <f t="shared" si="97"/>
        <v>923165.4655995795</v>
      </c>
      <c r="U37" s="53">
        <f t="shared" si="97"/>
        <v>725928.36513812968</v>
      </c>
      <c r="V37" s="53">
        <f t="shared" si="97"/>
        <v>725928.36513812968</v>
      </c>
      <c r="W37" s="53">
        <f t="shared" si="97"/>
        <v>11908865.91562466</v>
      </c>
      <c r="X37" s="53">
        <f t="shared" si="97"/>
        <v>923165.46875499154</v>
      </c>
      <c r="Y37" s="53">
        <f t="shared" si="97"/>
        <v>725928.36761937849</v>
      </c>
      <c r="Z37" s="53">
        <f t="shared" si="97"/>
        <v>725928.36761937849</v>
      </c>
      <c r="AA37" s="53">
        <f t="shared" si="96"/>
        <v>15031260.746351942</v>
      </c>
      <c r="AB37" s="53">
        <f t="shared" si="96"/>
        <v>1165210.9420997403</v>
      </c>
      <c r="AC37" s="53">
        <f t="shared" si="96"/>
        <v>916260.0917812211</v>
      </c>
      <c r="AD37" s="53">
        <f t="shared" si="96"/>
        <v>916260.0917812211</v>
      </c>
      <c r="AE37" s="53">
        <f t="shared" si="96"/>
        <v>15031260.787056865</v>
      </c>
      <c r="AF37" s="53">
        <f t="shared" si="96"/>
        <v>1165210.9452551522</v>
      </c>
      <c r="AG37" s="53">
        <f t="shared" si="96"/>
        <v>916260.09426246968</v>
      </c>
      <c r="AH37" s="53">
        <f t="shared" si="96"/>
        <v>916260.09426246968</v>
      </c>
      <c r="AI37" s="53">
        <f t="shared" ref="AI37:AP37" si="98">+AI38+AI47+AI57</f>
        <v>0</v>
      </c>
      <c r="AJ37" s="53">
        <f t="shared" si="98"/>
        <v>0</v>
      </c>
      <c r="AK37" s="53">
        <f t="shared" si="98"/>
        <v>0</v>
      </c>
      <c r="AL37" s="53">
        <f t="shared" si="98"/>
        <v>0</v>
      </c>
      <c r="AM37" s="53">
        <f t="shared" si="98"/>
        <v>0</v>
      </c>
      <c r="AN37" s="53">
        <f t="shared" si="98"/>
        <v>0</v>
      </c>
      <c r="AO37" s="53">
        <f t="shared" si="98"/>
        <v>0</v>
      </c>
      <c r="AP37" s="53">
        <f t="shared" si="98"/>
        <v>0</v>
      </c>
      <c r="AQ37" s="53">
        <f t="shared" si="96"/>
        <v>5853926.8338116352</v>
      </c>
      <c r="AR37" s="53">
        <f t="shared" si="96"/>
        <v>2926963.4169058176</v>
      </c>
      <c r="AS37" s="53">
        <f t="shared" si="96"/>
        <v>0</v>
      </c>
      <c r="AT37" s="53">
        <f t="shared" si="96"/>
        <v>0</v>
      </c>
      <c r="AU37" s="53">
        <f t="shared" ref="AU37:BB37" si="99">+AU38+AU47+AU57</f>
        <v>3986516.1770369718</v>
      </c>
      <c r="AV37" s="53">
        <f t="shared" si="99"/>
        <v>1993258.0885184859</v>
      </c>
      <c r="AW37" s="53">
        <f t="shared" si="99"/>
        <v>0</v>
      </c>
      <c r="AX37" s="53">
        <f t="shared" si="99"/>
        <v>0</v>
      </c>
      <c r="AY37" s="53">
        <f t="shared" si="99"/>
        <v>965454.98915139341</v>
      </c>
      <c r="AZ37" s="53">
        <f t="shared" si="99"/>
        <v>482727.49457569671</v>
      </c>
      <c r="BA37" s="53">
        <f t="shared" si="99"/>
        <v>0</v>
      </c>
      <c r="BB37" s="53">
        <f t="shared" si="99"/>
        <v>0</v>
      </c>
      <c r="BC37" s="53">
        <f t="shared" si="96"/>
        <v>4900367761.6886253</v>
      </c>
      <c r="BD37" s="53">
        <f t="shared" si="96"/>
        <v>2608605678.9371762</v>
      </c>
      <c r="BE37" s="53">
        <f t="shared" si="96"/>
        <v>653934667.81564331</v>
      </c>
      <c r="BF37" s="53">
        <f t="shared" si="96"/>
        <v>647958102.30960929</v>
      </c>
      <c r="BG37" s="53">
        <f t="shared" ref="BG37:BN37" si="100">+BG38+BG47+BG57</f>
        <v>392823996.34977645</v>
      </c>
      <c r="BH37" s="53">
        <f t="shared" si="100"/>
        <v>209111429.49559212</v>
      </c>
      <c r="BI37" s="53">
        <f t="shared" si="100"/>
        <v>52420806.367088959</v>
      </c>
      <c r="BJ37" s="53">
        <f t="shared" si="100"/>
        <v>51941712.049947858</v>
      </c>
      <c r="BK37" s="53">
        <f t="shared" si="100"/>
        <v>93671711.9733347</v>
      </c>
      <c r="BL37" s="53">
        <f t="shared" si="100"/>
        <v>49864126.876307473</v>
      </c>
      <c r="BM37" s="53">
        <f t="shared" si="100"/>
        <v>12500118.936358614</v>
      </c>
      <c r="BN37" s="53">
        <f t="shared" si="100"/>
        <v>12385875.444870522</v>
      </c>
      <c r="BO37" s="53">
        <f t="shared" si="96"/>
        <v>0</v>
      </c>
      <c r="BP37" s="53">
        <f t="shared" si="96"/>
        <v>0</v>
      </c>
      <c r="BQ37" s="53">
        <f t="shared" si="96"/>
        <v>0</v>
      </c>
      <c r="BR37" s="53">
        <f t="shared" si="96"/>
        <v>0</v>
      </c>
      <c r="BS37" s="53">
        <f t="shared" si="96"/>
        <v>37672140</v>
      </c>
      <c r="BT37" s="53">
        <f t="shared" si="96"/>
        <v>37650000</v>
      </c>
      <c r="BU37" s="53">
        <f t="shared" si="96"/>
        <v>15045000</v>
      </c>
      <c r="BV37" s="53">
        <f t="shared" si="96"/>
        <v>15030000</v>
      </c>
      <c r="BW37" s="53">
        <f t="shared" si="96"/>
        <v>0</v>
      </c>
      <c r="BX37" s="53">
        <f t="shared" si="96"/>
        <v>0</v>
      </c>
      <c r="BY37" s="53">
        <f t="shared" si="96"/>
        <v>0</v>
      </c>
      <c r="BZ37" s="53">
        <f t="shared" ref="BZ37:EL37" si="101">+BZ38+BZ47+BZ57</f>
        <v>0</v>
      </c>
      <c r="CA37" s="53">
        <f t="shared" ref="CA37:CH37" si="102">+CA38+CA47+CA57</f>
        <v>3706221760</v>
      </c>
      <c r="CB37" s="53">
        <f t="shared" si="102"/>
        <v>2139525623.8300891</v>
      </c>
      <c r="CC37" s="53">
        <f t="shared" si="102"/>
        <v>157064924.71092057</v>
      </c>
      <c r="CD37" s="53">
        <f t="shared" si="102"/>
        <v>151399072.49222714</v>
      </c>
      <c r="CE37" s="53">
        <f t="shared" si="102"/>
        <v>76296761</v>
      </c>
      <c r="CF37" s="53">
        <f t="shared" si="102"/>
        <v>44044551.498920619</v>
      </c>
      <c r="CG37" s="53">
        <f t="shared" si="102"/>
        <v>3233358.8754689358</v>
      </c>
      <c r="CH37" s="53">
        <f t="shared" si="102"/>
        <v>3116720.9081307449</v>
      </c>
      <c r="CI37" s="53">
        <f t="shared" si="101"/>
        <v>39431986</v>
      </c>
      <c r="CJ37" s="53">
        <f t="shared" si="101"/>
        <v>22763274.814270515</v>
      </c>
      <c r="CK37" s="53">
        <f t="shared" si="101"/>
        <v>1671076.9925143588</v>
      </c>
      <c r="CL37" s="53">
        <f t="shared" si="101"/>
        <v>1610795.708815461</v>
      </c>
      <c r="CM37" s="53">
        <f t="shared" ref="CM37:CP37" si="103">+CM38+CM47+CM57</f>
        <v>3000096935</v>
      </c>
      <c r="CN37" s="53">
        <f t="shared" si="103"/>
        <v>2085186053.7052829</v>
      </c>
      <c r="CO37" s="53">
        <f t="shared" si="103"/>
        <v>187022509.49837703</v>
      </c>
      <c r="CP37" s="53">
        <f t="shared" si="103"/>
        <v>176760628.24186683</v>
      </c>
      <c r="CQ37" s="53">
        <f t="shared" si="101"/>
        <v>600207191</v>
      </c>
      <c r="CR37" s="53">
        <f t="shared" si="101"/>
        <v>417167741.95058566</v>
      </c>
      <c r="CS37" s="53">
        <f t="shared" si="101"/>
        <v>37416209.37984515</v>
      </c>
      <c r="CT37" s="53">
        <f t="shared" si="101"/>
        <v>35363190.741850533</v>
      </c>
      <c r="CU37" s="53">
        <f t="shared" si="101"/>
        <v>231812653.99999997</v>
      </c>
      <c r="CV37" s="53">
        <f t="shared" si="101"/>
        <v>161118965.04211062</v>
      </c>
      <c r="CW37" s="53">
        <f t="shared" si="101"/>
        <v>14450927.827956662</v>
      </c>
      <c r="CX37" s="53">
        <f t="shared" si="101"/>
        <v>13658008.805456983</v>
      </c>
      <c r="CY37" s="53">
        <f t="shared" ref="CY37:DB37" si="104">+CY38+CY47+CY57</f>
        <v>149797704.09729594</v>
      </c>
      <c r="CZ37" s="53">
        <f t="shared" si="104"/>
        <v>0</v>
      </c>
      <c r="DA37" s="53">
        <f t="shared" si="104"/>
        <v>0</v>
      </c>
      <c r="DB37" s="53">
        <f t="shared" si="104"/>
        <v>0</v>
      </c>
      <c r="DC37" s="53">
        <f t="shared" si="101"/>
        <v>27226887.339932047</v>
      </c>
      <c r="DD37" s="53">
        <f t="shared" si="101"/>
        <v>0</v>
      </c>
      <c r="DE37" s="53">
        <f t="shared" si="101"/>
        <v>0</v>
      </c>
      <c r="DF37" s="53">
        <f t="shared" si="101"/>
        <v>0</v>
      </c>
      <c r="DG37" s="53">
        <f>+DG38+DG47+DG57</f>
        <v>69169427.516526386</v>
      </c>
      <c r="DH37" s="53">
        <f>+DH38+DH47+DH57</f>
        <v>0</v>
      </c>
      <c r="DI37" s="53">
        <f>+DI38+DI47+DI57</f>
        <v>0</v>
      </c>
      <c r="DJ37" s="53">
        <f>+DJ38+DJ47+DJ57</f>
        <v>0</v>
      </c>
      <c r="DK37" s="53">
        <f t="shared" si="101"/>
        <v>0</v>
      </c>
      <c r="DL37" s="53">
        <f t="shared" si="101"/>
        <v>0</v>
      </c>
      <c r="DM37" s="53">
        <f t="shared" si="101"/>
        <v>0</v>
      </c>
      <c r="DN37" s="53">
        <f t="shared" si="101"/>
        <v>0</v>
      </c>
      <c r="DO37" s="53">
        <f t="shared" si="101"/>
        <v>1609588915</v>
      </c>
      <c r="DP37" s="53">
        <f t="shared" si="101"/>
        <v>426434040.6398989</v>
      </c>
      <c r="DQ37" s="53">
        <f t="shared" si="101"/>
        <v>213224712.92207992</v>
      </c>
      <c r="DR37" s="53">
        <f t="shared" si="101"/>
        <v>213224712.92207992</v>
      </c>
      <c r="DS37" s="53">
        <f t="shared" ref="DS37:DV37" si="105">+DS38+DS47+DS57</f>
        <v>220431000.04203263</v>
      </c>
      <c r="DT37" s="53">
        <f t="shared" si="105"/>
        <v>0</v>
      </c>
      <c r="DU37" s="53">
        <f t="shared" si="105"/>
        <v>0</v>
      </c>
      <c r="DV37" s="53">
        <f t="shared" si="105"/>
        <v>0</v>
      </c>
      <c r="DW37" s="53">
        <f t="shared" si="101"/>
        <v>0</v>
      </c>
      <c r="DX37" s="53">
        <f t="shared" si="101"/>
        <v>0</v>
      </c>
      <c r="DY37" s="53">
        <f t="shared" si="101"/>
        <v>0</v>
      </c>
      <c r="DZ37" s="53">
        <f t="shared" si="101"/>
        <v>0</v>
      </c>
      <c r="EA37" s="53">
        <f t="shared" si="101"/>
        <v>450000000</v>
      </c>
      <c r="EB37" s="53">
        <f t="shared" si="101"/>
        <v>450000000</v>
      </c>
      <c r="EC37" s="53">
        <f t="shared" si="101"/>
        <v>0</v>
      </c>
      <c r="ED37" s="53">
        <f t="shared" si="101"/>
        <v>0</v>
      </c>
      <c r="EE37" s="53">
        <f t="shared" si="101"/>
        <v>231290590</v>
      </c>
      <c r="EF37" s="53">
        <f t="shared" si="101"/>
        <v>200000000</v>
      </c>
      <c r="EG37" s="53">
        <f t="shared" si="101"/>
        <v>0</v>
      </c>
      <c r="EH37" s="53">
        <f t="shared" si="101"/>
        <v>0</v>
      </c>
      <c r="EI37" s="53">
        <f t="shared" si="101"/>
        <v>0</v>
      </c>
      <c r="EJ37" s="53">
        <f t="shared" si="101"/>
        <v>0</v>
      </c>
      <c r="EK37" s="53">
        <f t="shared" si="101"/>
        <v>0</v>
      </c>
      <c r="EL37" s="53">
        <f t="shared" si="101"/>
        <v>0</v>
      </c>
      <c r="EM37" s="53">
        <f t="shared" ref="EM37:FQ37" si="106">+EM38+EM47+EM57</f>
        <v>0</v>
      </c>
      <c r="EN37" s="53">
        <f t="shared" si="106"/>
        <v>0</v>
      </c>
      <c r="EO37" s="53">
        <f t="shared" si="106"/>
        <v>0</v>
      </c>
      <c r="EP37" s="53">
        <f t="shared" si="106"/>
        <v>0</v>
      </c>
      <c r="EQ37" s="53">
        <f t="shared" si="106"/>
        <v>0</v>
      </c>
      <c r="ER37" s="53">
        <f t="shared" si="106"/>
        <v>0</v>
      </c>
      <c r="ES37" s="53">
        <f t="shared" si="106"/>
        <v>0</v>
      </c>
      <c r="ET37" s="53">
        <f t="shared" si="106"/>
        <v>0</v>
      </c>
      <c r="EU37" s="53">
        <f t="shared" si="106"/>
        <v>0</v>
      </c>
      <c r="EV37" s="53">
        <f t="shared" si="106"/>
        <v>0</v>
      </c>
      <c r="EW37" s="53">
        <f t="shared" si="106"/>
        <v>0</v>
      </c>
      <c r="EX37" s="53">
        <f t="shared" si="106"/>
        <v>0</v>
      </c>
      <c r="EY37" s="53">
        <f t="shared" ref="EY37:FB37" si="107">+EY38+EY47+EY57</f>
        <v>0</v>
      </c>
      <c r="EZ37" s="53">
        <f t="shared" si="107"/>
        <v>0</v>
      </c>
      <c r="FA37" s="53">
        <f t="shared" si="107"/>
        <v>0</v>
      </c>
      <c r="FB37" s="53">
        <f t="shared" si="107"/>
        <v>0</v>
      </c>
      <c r="FC37" s="53">
        <f t="shared" si="106"/>
        <v>0</v>
      </c>
      <c r="FD37" s="53">
        <f t="shared" si="106"/>
        <v>0</v>
      </c>
      <c r="FE37" s="53">
        <f t="shared" si="106"/>
        <v>0</v>
      </c>
      <c r="FF37" s="53">
        <f t="shared" si="106"/>
        <v>0</v>
      </c>
      <c r="FG37" s="53">
        <f t="shared" si="106"/>
        <v>225000000</v>
      </c>
      <c r="FH37" s="53">
        <f t="shared" si="106"/>
        <v>225000000</v>
      </c>
      <c r="FI37" s="53">
        <f t="shared" si="106"/>
        <v>0</v>
      </c>
      <c r="FJ37" s="53">
        <f t="shared" si="106"/>
        <v>0</v>
      </c>
      <c r="FK37" s="53">
        <f t="shared" si="106"/>
        <v>225000000</v>
      </c>
      <c r="FL37" s="53">
        <f t="shared" si="106"/>
        <v>225000000</v>
      </c>
      <c r="FM37" s="53">
        <f t="shared" si="106"/>
        <v>0</v>
      </c>
      <c r="FN37" s="53">
        <f t="shared" si="106"/>
        <v>0</v>
      </c>
      <c r="FO37" s="53">
        <f t="shared" si="106"/>
        <v>73202258.454347894</v>
      </c>
      <c r="FP37" s="53">
        <f t="shared" si="106"/>
        <v>44341876.291188329</v>
      </c>
      <c r="FQ37" s="53">
        <f t="shared" si="106"/>
        <v>5501545.2220237227</v>
      </c>
      <c r="FR37" s="53">
        <f>+FR38+FR47+FR57</f>
        <v>5302995.9234219724</v>
      </c>
      <c r="FS37" s="53">
        <f t="shared" ref="FS37:FU37" si="108">+FS38+FS47+FS57</f>
        <v>406299430.95796734</v>
      </c>
      <c r="FT37" s="53">
        <f t="shared" si="108"/>
        <v>103379314.3601011</v>
      </c>
      <c r="FU37" s="53">
        <f t="shared" si="108"/>
        <v>51691522.077920094</v>
      </c>
      <c r="FV37" s="53">
        <f>+FV38+FV47+FV57</f>
        <v>51691522.077920094</v>
      </c>
      <c r="FW37" s="53">
        <f t="shared" ref="FW37:GD37" si="109">+FW38+FW47+FW57</f>
        <v>0</v>
      </c>
      <c r="FX37" s="53">
        <f t="shared" si="109"/>
        <v>0</v>
      </c>
      <c r="FY37" s="53">
        <f t="shared" si="109"/>
        <v>0</v>
      </c>
      <c r="FZ37" s="53">
        <f t="shared" si="109"/>
        <v>0</v>
      </c>
      <c r="GA37" s="53">
        <f t="shared" si="109"/>
        <v>18222356361</v>
      </c>
      <c r="GB37" s="53">
        <f t="shared" si="109"/>
        <v>9788218733</v>
      </c>
      <c r="GC37" s="53">
        <f t="shared" si="109"/>
        <v>1535007519.46</v>
      </c>
      <c r="GD37" s="53">
        <f t="shared" si="109"/>
        <v>1509241169.46</v>
      </c>
      <c r="GE37" s="37"/>
      <c r="GF37" s="308"/>
    </row>
    <row r="38" spans="1:188" s="38" customFormat="1" ht="26.25" customHeight="1" thickTop="1" thickBot="1">
      <c r="A38" s="54" t="s">
        <v>730</v>
      </c>
      <c r="B38" s="55">
        <f>SUM(B39:B46)</f>
        <v>3458573353</v>
      </c>
      <c r="C38" s="55">
        <f t="shared" ref="C38:EL38" si="110">SUM(C39:C46)</f>
        <v>91268751.706713438</v>
      </c>
      <c r="D38" s="55">
        <f t="shared" si="110"/>
        <v>10326966.868574699</v>
      </c>
      <c r="E38" s="55">
        <f t="shared" si="110"/>
        <v>10326414.29497811</v>
      </c>
      <c r="F38" s="55">
        <f t="shared" si="110"/>
        <v>10324948.160794919</v>
      </c>
      <c r="G38" s="55">
        <f>SUM(G39:G46)</f>
        <v>90160072.255698353</v>
      </c>
      <c r="H38" s="55">
        <f>SUM(H39:H46)</f>
        <v>10201520.910956105</v>
      </c>
      <c r="I38" s="55">
        <f>SUM(I39:I46)</f>
        <v>10200975.049700599</v>
      </c>
      <c r="J38" s="55">
        <f>SUM(J39:J46)</f>
        <v>10199434.183883719</v>
      </c>
      <c r="K38" s="55">
        <f t="shared" si="110"/>
        <v>391546978.03758824</v>
      </c>
      <c r="L38" s="55">
        <f t="shared" si="110"/>
        <v>44303144.220469192</v>
      </c>
      <c r="M38" s="55">
        <f t="shared" si="110"/>
        <v>44300773.655321293</v>
      </c>
      <c r="N38" s="55">
        <f t="shared" si="110"/>
        <v>44300773.655321293</v>
      </c>
      <c r="O38" s="55">
        <f t="shared" ref="O38:Z38" si="111">SUM(O39:O46)</f>
        <v>29499833.722100433</v>
      </c>
      <c r="P38" s="55">
        <f t="shared" si="111"/>
        <v>0</v>
      </c>
      <c r="Q38" s="55">
        <f t="shared" si="111"/>
        <v>0</v>
      </c>
      <c r="R38" s="55">
        <f t="shared" si="111"/>
        <v>0</v>
      </c>
      <c r="S38" s="55">
        <f t="shared" si="111"/>
        <v>895417.56295494665</v>
      </c>
      <c r="T38" s="55">
        <f t="shared" si="111"/>
        <v>0</v>
      </c>
      <c r="U38" s="55">
        <f t="shared" si="111"/>
        <v>0</v>
      </c>
      <c r="V38" s="55">
        <f t="shared" si="111"/>
        <v>0</v>
      </c>
      <c r="W38" s="55">
        <f t="shared" si="111"/>
        <v>895417.56601551548</v>
      </c>
      <c r="X38" s="55">
        <f t="shared" si="111"/>
        <v>0</v>
      </c>
      <c r="Y38" s="55">
        <f t="shared" si="111"/>
        <v>0</v>
      </c>
      <c r="Z38" s="55">
        <f t="shared" si="111"/>
        <v>0</v>
      </c>
      <c r="AA38" s="55">
        <f t="shared" si="110"/>
        <v>1130187.7951270083</v>
      </c>
      <c r="AB38" s="55">
        <f t="shared" si="110"/>
        <v>0</v>
      </c>
      <c r="AC38" s="55">
        <f t="shared" si="110"/>
        <v>0</v>
      </c>
      <c r="AD38" s="55">
        <f t="shared" si="110"/>
        <v>0</v>
      </c>
      <c r="AE38" s="55">
        <f t="shared" si="110"/>
        <v>1130187.7981875772</v>
      </c>
      <c r="AF38" s="55">
        <f t="shared" si="110"/>
        <v>0</v>
      </c>
      <c r="AG38" s="55">
        <f t="shared" si="110"/>
        <v>0</v>
      </c>
      <c r="AH38" s="55">
        <f t="shared" si="110"/>
        <v>0</v>
      </c>
      <c r="AI38" s="55">
        <f t="shared" ref="AI38:AP38" si="112">SUM(AI39:AI46)</f>
        <v>0</v>
      </c>
      <c r="AJ38" s="55">
        <f t="shared" si="112"/>
        <v>0</v>
      </c>
      <c r="AK38" s="55">
        <f t="shared" si="112"/>
        <v>0</v>
      </c>
      <c r="AL38" s="55">
        <f t="shared" si="112"/>
        <v>0</v>
      </c>
      <c r="AM38" s="55">
        <f t="shared" si="112"/>
        <v>0</v>
      </c>
      <c r="AN38" s="55">
        <f t="shared" si="112"/>
        <v>0</v>
      </c>
      <c r="AO38" s="55">
        <f t="shared" si="112"/>
        <v>0</v>
      </c>
      <c r="AP38" s="55">
        <f t="shared" si="112"/>
        <v>0</v>
      </c>
      <c r="AQ38" s="55">
        <f t="shared" si="110"/>
        <v>0</v>
      </c>
      <c r="AR38" s="55">
        <f t="shared" si="110"/>
        <v>0</v>
      </c>
      <c r="AS38" s="55">
        <f t="shared" si="110"/>
        <v>0</v>
      </c>
      <c r="AT38" s="55">
        <f t="shared" si="110"/>
        <v>0</v>
      </c>
      <c r="AU38" s="55">
        <f t="shared" ref="AU38:BB38" si="113">SUM(AU39:AU46)</f>
        <v>0</v>
      </c>
      <c r="AV38" s="55">
        <f t="shared" si="113"/>
        <v>0</v>
      </c>
      <c r="AW38" s="55">
        <f t="shared" si="113"/>
        <v>0</v>
      </c>
      <c r="AX38" s="55">
        <f t="shared" si="113"/>
        <v>0</v>
      </c>
      <c r="AY38" s="55">
        <f t="shared" si="113"/>
        <v>0</v>
      </c>
      <c r="AZ38" s="55">
        <f t="shared" si="113"/>
        <v>0</v>
      </c>
      <c r="BA38" s="55">
        <f t="shared" si="113"/>
        <v>0</v>
      </c>
      <c r="BB38" s="55">
        <f t="shared" si="113"/>
        <v>0</v>
      </c>
      <c r="BC38" s="55">
        <f t="shared" si="110"/>
        <v>1340892057.8856573</v>
      </c>
      <c r="BD38" s="55">
        <f t="shared" si="110"/>
        <v>748174437.80578339</v>
      </c>
      <c r="BE38" s="55">
        <f t="shared" si="110"/>
        <v>211681238.33263707</v>
      </c>
      <c r="BF38" s="55">
        <f t="shared" si="110"/>
        <v>211547301.5318898</v>
      </c>
      <c r="BG38" s="55">
        <f t="shared" ref="BG38:BN38" si="114">SUM(BG39:BG46)</f>
        <v>107488785.01943523</v>
      </c>
      <c r="BH38" s="55">
        <f t="shared" si="114"/>
        <v>59975268.575422049</v>
      </c>
      <c r="BI38" s="55">
        <f t="shared" si="114"/>
        <v>16968822.349252008</v>
      </c>
      <c r="BJ38" s="55">
        <f t="shared" si="114"/>
        <v>16958085.68786525</v>
      </c>
      <c r="BK38" s="55">
        <f t="shared" si="114"/>
        <v>25631475.175307121</v>
      </c>
      <c r="BL38" s="55">
        <f t="shared" si="114"/>
        <v>14301534.874967229</v>
      </c>
      <c r="BM38" s="55">
        <f t="shared" si="114"/>
        <v>4046337.9386082757</v>
      </c>
      <c r="BN38" s="55">
        <f t="shared" si="114"/>
        <v>4043777.7043498768</v>
      </c>
      <c r="BO38" s="55">
        <f t="shared" si="110"/>
        <v>0</v>
      </c>
      <c r="BP38" s="55">
        <f t="shared" si="110"/>
        <v>0</v>
      </c>
      <c r="BQ38" s="55">
        <f t="shared" si="110"/>
        <v>0</v>
      </c>
      <c r="BR38" s="55">
        <f t="shared" si="110"/>
        <v>0</v>
      </c>
      <c r="BS38" s="55">
        <f t="shared" si="110"/>
        <v>37672140</v>
      </c>
      <c r="BT38" s="55">
        <f t="shared" si="110"/>
        <v>37650000</v>
      </c>
      <c r="BU38" s="55">
        <f t="shared" si="110"/>
        <v>15045000</v>
      </c>
      <c r="BV38" s="55">
        <f t="shared" si="110"/>
        <v>15030000</v>
      </c>
      <c r="BW38" s="55">
        <f t="shared" si="110"/>
        <v>0</v>
      </c>
      <c r="BX38" s="55">
        <f t="shared" si="110"/>
        <v>0</v>
      </c>
      <c r="BY38" s="55">
        <f t="shared" si="110"/>
        <v>0</v>
      </c>
      <c r="BZ38" s="55">
        <f t="shared" si="110"/>
        <v>0</v>
      </c>
      <c r="CA38" s="55">
        <f t="shared" ref="CA38:CH38" si="115">SUM(CA39:CA46)</f>
        <v>615677239.23986244</v>
      </c>
      <c r="CB38" s="55">
        <f t="shared" si="115"/>
        <v>567191248.21061444</v>
      </c>
      <c r="CC38" s="55">
        <f t="shared" si="115"/>
        <v>157064924.71092057</v>
      </c>
      <c r="CD38" s="55">
        <f t="shared" si="115"/>
        <v>151399072.49222714</v>
      </c>
      <c r="CE38" s="55">
        <f t="shared" si="115"/>
        <v>12674411.359406514</v>
      </c>
      <c r="CF38" s="55">
        <f t="shared" si="115"/>
        <v>11676272.470543405</v>
      </c>
      <c r="CG38" s="55">
        <f t="shared" si="115"/>
        <v>3233358.8754689358</v>
      </c>
      <c r="CH38" s="55">
        <f t="shared" si="115"/>
        <v>3116720.9081307449</v>
      </c>
      <c r="CI38" s="55">
        <f t="shared" si="110"/>
        <v>6550438.1146974061</v>
      </c>
      <c r="CJ38" s="55">
        <f t="shared" si="110"/>
        <v>6034576.1282140529</v>
      </c>
      <c r="CK38" s="55">
        <f t="shared" si="110"/>
        <v>1671076.9925143588</v>
      </c>
      <c r="CL38" s="55">
        <f t="shared" si="110"/>
        <v>1610795.708815461</v>
      </c>
      <c r="CM38" s="55">
        <f t="shared" ref="CM38:CP38" si="116">SUM(CM39:CM46)</f>
        <v>541435089.12582421</v>
      </c>
      <c r="CN38" s="55">
        <f t="shared" si="116"/>
        <v>308648993.98537368</v>
      </c>
      <c r="CO38" s="55">
        <f t="shared" si="116"/>
        <v>187022509.49837703</v>
      </c>
      <c r="CP38" s="55">
        <f t="shared" si="116"/>
        <v>176760628.24186683</v>
      </c>
      <c r="CQ38" s="55">
        <f t="shared" si="110"/>
        <v>108320911.28850329</v>
      </c>
      <c r="CR38" s="55">
        <f t="shared" si="110"/>
        <v>61749120.011329584</v>
      </c>
      <c r="CS38" s="55">
        <f t="shared" si="110"/>
        <v>37416209.37984515</v>
      </c>
      <c r="CT38" s="55">
        <f t="shared" si="110"/>
        <v>35363190.741850533</v>
      </c>
      <c r="CU38" s="55">
        <f t="shared" si="110"/>
        <v>41835816.541369133</v>
      </c>
      <c r="CV38" s="55">
        <f t="shared" si="110"/>
        <v>23848810.221920215</v>
      </c>
      <c r="CW38" s="55">
        <f t="shared" si="110"/>
        <v>14450927.827956662</v>
      </c>
      <c r="CX38" s="55">
        <f t="shared" si="110"/>
        <v>13658008.805456983</v>
      </c>
      <c r="CY38" s="55">
        <f t="shared" ref="CY38:DB38" si="117">SUM(CY39:CY46)</f>
        <v>0</v>
      </c>
      <c r="CZ38" s="55">
        <f t="shared" si="117"/>
        <v>0</v>
      </c>
      <c r="DA38" s="55">
        <f t="shared" si="117"/>
        <v>0</v>
      </c>
      <c r="DB38" s="55">
        <f t="shared" si="117"/>
        <v>0</v>
      </c>
      <c r="DC38" s="55">
        <f t="shared" si="110"/>
        <v>0</v>
      </c>
      <c r="DD38" s="55">
        <f t="shared" si="110"/>
        <v>0</v>
      </c>
      <c r="DE38" s="55">
        <f t="shared" si="110"/>
        <v>0</v>
      </c>
      <c r="DF38" s="55">
        <f t="shared" si="110"/>
        <v>0</v>
      </c>
      <c r="DG38" s="55">
        <f>SUM(DG39:DG46)</f>
        <v>0</v>
      </c>
      <c r="DH38" s="55">
        <f>SUM(DH39:DH46)</f>
        <v>0</v>
      </c>
      <c r="DI38" s="55">
        <f>SUM(DI39:DI46)</f>
        <v>0</v>
      </c>
      <c r="DJ38" s="55">
        <f>SUM(DJ39:DJ46)</f>
        <v>0</v>
      </c>
      <c r="DK38" s="55">
        <f t="shared" si="110"/>
        <v>0</v>
      </c>
      <c r="DL38" s="55">
        <f t="shared" si="110"/>
        <v>0</v>
      </c>
      <c r="DM38" s="55">
        <f t="shared" si="110"/>
        <v>0</v>
      </c>
      <c r="DN38" s="55">
        <f t="shared" si="110"/>
        <v>0</v>
      </c>
      <c r="DO38" s="55">
        <f t="shared" si="110"/>
        <v>0</v>
      </c>
      <c r="DP38" s="55">
        <f t="shared" si="110"/>
        <v>0</v>
      </c>
      <c r="DQ38" s="55">
        <f t="shared" si="110"/>
        <v>0</v>
      </c>
      <c r="DR38" s="55">
        <f t="shared" si="110"/>
        <v>0</v>
      </c>
      <c r="DS38" s="55">
        <f t="shared" ref="DS38:DV38" si="118">SUM(DS39:DS46)</f>
        <v>0</v>
      </c>
      <c r="DT38" s="55">
        <f t="shared" si="118"/>
        <v>0</v>
      </c>
      <c r="DU38" s="55">
        <f t="shared" si="118"/>
        <v>0</v>
      </c>
      <c r="DV38" s="55">
        <f t="shared" si="118"/>
        <v>0</v>
      </c>
      <c r="DW38" s="55">
        <f t="shared" si="110"/>
        <v>0</v>
      </c>
      <c r="DX38" s="55">
        <f t="shared" si="110"/>
        <v>0</v>
      </c>
      <c r="DY38" s="55">
        <f t="shared" si="110"/>
        <v>0</v>
      </c>
      <c r="DZ38" s="55">
        <f t="shared" si="110"/>
        <v>0</v>
      </c>
      <c r="EA38" s="55">
        <f t="shared" si="110"/>
        <v>0</v>
      </c>
      <c r="EB38" s="55">
        <f t="shared" si="110"/>
        <v>0</v>
      </c>
      <c r="EC38" s="55">
        <f t="shared" si="110"/>
        <v>0</v>
      </c>
      <c r="ED38" s="55">
        <f t="shared" si="110"/>
        <v>0</v>
      </c>
      <c r="EE38" s="55">
        <f t="shared" si="110"/>
        <v>0</v>
      </c>
      <c r="EF38" s="55">
        <f t="shared" si="110"/>
        <v>0</v>
      </c>
      <c r="EG38" s="55">
        <f t="shared" si="110"/>
        <v>0</v>
      </c>
      <c r="EH38" s="55">
        <f t="shared" si="110"/>
        <v>0</v>
      </c>
      <c r="EI38" s="55">
        <f t="shared" si="110"/>
        <v>0</v>
      </c>
      <c r="EJ38" s="55">
        <f t="shared" si="110"/>
        <v>0</v>
      </c>
      <c r="EK38" s="55">
        <f t="shared" si="110"/>
        <v>0</v>
      </c>
      <c r="EL38" s="55">
        <f t="shared" si="110"/>
        <v>0</v>
      </c>
      <c r="EM38" s="55">
        <f t="shared" ref="EM38:FR38" si="119">SUM(EM39:EM46)</f>
        <v>0</v>
      </c>
      <c r="EN38" s="55">
        <f t="shared" si="119"/>
        <v>0</v>
      </c>
      <c r="EO38" s="55">
        <f t="shared" si="119"/>
        <v>0</v>
      </c>
      <c r="EP38" s="55">
        <f t="shared" si="119"/>
        <v>0</v>
      </c>
      <c r="EQ38" s="55">
        <f t="shared" si="119"/>
        <v>0</v>
      </c>
      <c r="ER38" s="55">
        <f t="shared" si="119"/>
        <v>0</v>
      </c>
      <c r="ES38" s="55">
        <f t="shared" si="119"/>
        <v>0</v>
      </c>
      <c r="ET38" s="55">
        <f t="shared" si="119"/>
        <v>0</v>
      </c>
      <c r="EU38" s="55">
        <f t="shared" si="119"/>
        <v>0</v>
      </c>
      <c r="EV38" s="55">
        <f t="shared" si="119"/>
        <v>0</v>
      </c>
      <c r="EW38" s="55">
        <f t="shared" si="119"/>
        <v>0</v>
      </c>
      <c r="EX38" s="55">
        <f t="shared" si="119"/>
        <v>0</v>
      </c>
      <c r="EY38" s="55">
        <f t="shared" ref="EY38:FB38" si="120">SUM(EY39:EY46)</f>
        <v>0</v>
      </c>
      <c r="EZ38" s="55">
        <f t="shared" si="120"/>
        <v>0</v>
      </c>
      <c r="FA38" s="55">
        <f t="shared" si="120"/>
        <v>0</v>
      </c>
      <c r="FB38" s="55">
        <f t="shared" si="120"/>
        <v>0</v>
      </c>
      <c r="FC38" s="55">
        <f t="shared" si="119"/>
        <v>0</v>
      </c>
      <c r="FD38" s="55">
        <f t="shared" si="119"/>
        <v>0</v>
      </c>
      <c r="FE38" s="55">
        <f t="shared" si="119"/>
        <v>0</v>
      </c>
      <c r="FF38" s="55">
        <f t="shared" si="119"/>
        <v>0</v>
      </c>
      <c r="FG38" s="55">
        <f t="shared" si="119"/>
        <v>0</v>
      </c>
      <c r="FH38" s="55">
        <f t="shared" si="119"/>
        <v>0</v>
      </c>
      <c r="FI38" s="55">
        <f t="shared" si="119"/>
        <v>0</v>
      </c>
      <c r="FJ38" s="55">
        <f t="shared" si="119"/>
        <v>0</v>
      </c>
      <c r="FK38" s="55">
        <f t="shared" si="119"/>
        <v>0</v>
      </c>
      <c r="FL38" s="55">
        <f t="shared" si="119"/>
        <v>0</v>
      </c>
      <c r="FM38" s="55">
        <f t="shared" si="119"/>
        <v>0</v>
      </c>
      <c r="FN38" s="55">
        <f t="shared" si="119"/>
        <v>0</v>
      </c>
      <c r="FO38" s="55">
        <f t="shared" si="119"/>
        <v>13868142.805552032</v>
      </c>
      <c r="FP38" s="55">
        <f t="shared" si="119"/>
        <v>7773713.7158320416</v>
      </c>
      <c r="FQ38" s="55">
        <f t="shared" si="119"/>
        <v>3888826.5544199576</v>
      </c>
      <c r="FR38" s="55">
        <f t="shared" si="119"/>
        <v>3714476.6375473826</v>
      </c>
      <c r="FS38" s="55">
        <f t="shared" ref="FS38:FV38" si="121">SUM(FS39:FS46)</f>
        <v>0</v>
      </c>
      <c r="FT38" s="55">
        <f t="shared" si="121"/>
        <v>0</v>
      </c>
      <c r="FU38" s="55">
        <f t="shared" si="121"/>
        <v>0</v>
      </c>
      <c r="FV38" s="55">
        <f t="shared" si="121"/>
        <v>0</v>
      </c>
      <c r="FW38" s="55">
        <f t="shared" ref="FW38:GD38" si="122">SUM(FW39:FW46)</f>
        <v>0</v>
      </c>
      <c r="FX38" s="55">
        <f t="shared" si="122"/>
        <v>0</v>
      </c>
      <c r="FY38" s="55">
        <f t="shared" si="122"/>
        <v>0</v>
      </c>
      <c r="FZ38" s="55">
        <f t="shared" si="122"/>
        <v>0</v>
      </c>
      <c r="GA38" s="55">
        <f t="shared" si="122"/>
        <v>3458573353</v>
      </c>
      <c r="GB38" s="55">
        <f t="shared" si="122"/>
        <v>1911855608</v>
      </c>
      <c r="GC38" s="55">
        <f t="shared" si="122"/>
        <v>717317395.46000004</v>
      </c>
      <c r="GD38" s="55">
        <f t="shared" si="122"/>
        <v>698027214.46000004</v>
      </c>
      <c r="GE38" s="37"/>
      <c r="GF38" s="308"/>
    </row>
    <row r="39" spans="1:188" s="38" customFormat="1" ht="27" thickTop="1" thickBot="1">
      <c r="A39" s="35" t="s">
        <v>731</v>
      </c>
      <c r="B39" s="34">
        <f t="shared" ref="B39:B46" si="123">+C39+G39+K39+O39+S39+W39+AA39+AE39+AI39+AM39+AQ39+AU39+AY39+BC39+BG39+BK39+BO39+BS39+BW39+CA39+CE39+CI39+CM39+CQ39+CU39+CY39+DC39+DG39+DK39+DO39+DS39+DW39+EA39+EE39+EI39+EM39+EQ39+EU39+EY39+FC39+FG39+FK39+FO39+FS39+FW39</f>
        <v>275660160</v>
      </c>
      <c r="C39" s="34">
        <v>0</v>
      </c>
      <c r="D39" s="34">
        <v>0</v>
      </c>
      <c r="E39" s="34">
        <v>0</v>
      </c>
      <c r="F39" s="34">
        <v>0</v>
      </c>
      <c r="G39" s="34">
        <v>0</v>
      </c>
      <c r="H39" s="34">
        <v>0</v>
      </c>
      <c r="I39" s="34">
        <v>0</v>
      </c>
      <c r="J39" s="380">
        <v>0</v>
      </c>
      <c r="K39" s="382">
        <v>0</v>
      </c>
      <c r="L39" s="382">
        <v>0</v>
      </c>
      <c r="M39" s="382">
        <v>0</v>
      </c>
      <c r="N39" s="382">
        <v>0</v>
      </c>
      <c r="O39" s="380">
        <v>11571851.23764064</v>
      </c>
      <c r="P39" s="34">
        <v>0</v>
      </c>
      <c r="Q39" s="34">
        <v>0</v>
      </c>
      <c r="R39" s="34">
        <v>0</v>
      </c>
      <c r="S39" s="34">
        <v>351243.97417612292</v>
      </c>
      <c r="T39" s="34">
        <v>0</v>
      </c>
      <c r="U39" s="34">
        <v>0</v>
      </c>
      <c r="V39" s="34">
        <v>0</v>
      </c>
      <c r="W39" s="34">
        <v>351243.97537668719</v>
      </c>
      <c r="X39" s="34">
        <v>0</v>
      </c>
      <c r="Y39" s="34">
        <v>0</v>
      </c>
      <c r="Z39" s="34">
        <v>0</v>
      </c>
      <c r="AA39" s="34">
        <v>443336.90687920316</v>
      </c>
      <c r="AB39" s="34">
        <v>0</v>
      </c>
      <c r="AC39" s="34">
        <v>0</v>
      </c>
      <c r="AD39" s="34">
        <v>0</v>
      </c>
      <c r="AE39" s="34">
        <v>443336.90807976743</v>
      </c>
      <c r="AF39" s="34">
        <v>0</v>
      </c>
      <c r="AG39" s="34">
        <v>0</v>
      </c>
      <c r="AH39" s="34">
        <v>0</v>
      </c>
      <c r="AI39" s="34">
        <v>0</v>
      </c>
      <c r="AJ39" s="34">
        <v>0</v>
      </c>
      <c r="AK39" s="34">
        <v>0</v>
      </c>
      <c r="AL39" s="34">
        <v>0</v>
      </c>
      <c r="AM39" s="34">
        <v>0</v>
      </c>
      <c r="AN39" s="34">
        <v>0</v>
      </c>
      <c r="AO39" s="34">
        <v>0</v>
      </c>
      <c r="AP39" s="34">
        <v>0</v>
      </c>
      <c r="AQ39" s="34">
        <v>0</v>
      </c>
      <c r="AR39" s="34">
        <v>0</v>
      </c>
      <c r="AS39" s="34">
        <v>0</v>
      </c>
      <c r="AT39" s="34">
        <v>0</v>
      </c>
      <c r="AU39" s="34">
        <v>0</v>
      </c>
      <c r="AV39" s="34">
        <v>0</v>
      </c>
      <c r="AW39" s="34">
        <v>0</v>
      </c>
      <c r="AX39" s="34">
        <v>0</v>
      </c>
      <c r="AY39" s="34">
        <v>0</v>
      </c>
      <c r="AZ39" s="34">
        <v>0</v>
      </c>
      <c r="BA39" s="34">
        <v>0</v>
      </c>
      <c r="BB39" s="34">
        <v>0</v>
      </c>
      <c r="BC39" s="34">
        <v>25305996.769427553</v>
      </c>
      <c r="BD39" s="34">
        <v>25305996.769427553</v>
      </c>
      <c r="BE39" s="34">
        <v>25305996.769427553</v>
      </c>
      <c r="BF39" s="34">
        <v>25265756.509673893</v>
      </c>
      <c r="BG39" s="34">
        <v>2028583.0096873273</v>
      </c>
      <c r="BH39" s="34">
        <v>2028583.0096873273</v>
      </c>
      <c r="BI39" s="34">
        <v>2028583.0096873273</v>
      </c>
      <c r="BJ39" s="34">
        <v>2025357.2641067267</v>
      </c>
      <c r="BK39" s="34">
        <v>483730.23329316766</v>
      </c>
      <c r="BL39" s="34">
        <v>483730.23329316766</v>
      </c>
      <c r="BM39" s="34">
        <v>483730.23329316766</v>
      </c>
      <c r="BN39" s="34">
        <v>482961.03102005547</v>
      </c>
      <c r="BO39" s="34">
        <v>0</v>
      </c>
      <c r="BP39" s="34">
        <v>0</v>
      </c>
      <c r="BQ39" s="34">
        <v>0</v>
      </c>
      <c r="BR39" s="34">
        <v>0</v>
      </c>
      <c r="BS39" s="34">
        <v>0</v>
      </c>
      <c r="BT39" s="34">
        <v>0</v>
      </c>
      <c r="BU39" s="34">
        <v>0</v>
      </c>
      <c r="BV39" s="34">
        <v>0</v>
      </c>
      <c r="BW39" s="33">
        <v>0</v>
      </c>
      <c r="BX39" s="33">
        <v>0</v>
      </c>
      <c r="BY39" s="33">
        <v>0</v>
      </c>
      <c r="BZ39" s="33">
        <v>0</v>
      </c>
      <c r="CA39" s="34">
        <v>70090080.987106025</v>
      </c>
      <c r="CB39" s="34">
        <v>70090080.987106025</v>
      </c>
      <c r="CC39" s="34">
        <v>70045929.64808993</v>
      </c>
      <c r="CD39" s="34">
        <v>64482962.752632394</v>
      </c>
      <c r="CE39" s="34">
        <v>1442883.4818410522</v>
      </c>
      <c r="CF39" s="34">
        <v>1442883.4818410522</v>
      </c>
      <c r="CG39" s="34">
        <v>1441974.5766597439</v>
      </c>
      <c r="CH39" s="34">
        <v>1327454.6199063642</v>
      </c>
      <c r="CI39" s="34">
        <v>745716.60067702772</v>
      </c>
      <c r="CJ39" s="34">
        <v>745716.60067702772</v>
      </c>
      <c r="CK39" s="34">
        <v>745246.85679911042</v>
      </c>
      <c r="CL39" s="34">
        <v>686060.21149158699</v>
      </c>
      <c r="CM39" s="34">
        <v>125369819.37025148</v>
      </c>
      <c r="CN39" s="34">
        <v>0</v>
      </c>
      <c r="CO39" s="34">
        <v>0</v>
      </c>
      <c r="CP39" s="34">
        <v>0</v>
      </c>
      <c r="CQ39" s="34">
        <v>25081811.938318599</v>
      </c>
      <c r="CR39" s="34">
        <v>0</v>
      </c>
      <c r="CS39" s="34">
        <v>0</v>
      </c>
      <c r="CT39" s="34">
        <v>0</v>
      </c>
      <c r="CU39" s="34">
        <v>9687123.8461228609</v>
      </c>
      <c r="CV39" s="34">
        <v>0</v>
      </c>
      <c r="CW39" s="34">
        <v>0</v>
      </c>
      <c r="CX39" s="34">
        <v>0</v>
      </c>
      <c r="CY39" s="34">
        <v>0</v>
      </c>
      <c r="CZ39" s="34">
        <v>0</v>
      </c>
      <c r="DA39" s="34">
        <v>0</v>
      </c>
      <c r="DB39" s="34">
        <v>0</v>
      </c>
      <c r="DC39" s="34">
        <v>0</v>
      </c>
      <c r="DD39" s="34">
        <v>0</v>
      </c>
      <c r="DE39" s="34">
        <v>0</v>
      </c>
      <c r="DF39" s="34">
        <v>0</v>
      </c>
      <c r="DG39" s="34">
        <v>0</v>
      </c>
      <c r="DH39" s="34">
        <v>0</v>
      </c>
      <c r="DI39" s="34">
        <v>0</v>
      </c>
      <c r="DJ39" s="34">
        <v>0</v>
      </c>
      <c r="DK39" s="34">
        <v>0</v>
      </c>
      <c r="DL39" s="34">
        <v>0</v>
      </c>
      <c r="DM39" s="34">
        <v>0</v>
      </c>
      <c r="DN39" s="34">
        <v>0</v>
      </c>
      <c r="DO39" s="34">
        <v>0</v>
      </c>
      <c r="DP39" s="34">
        <v>0</v>
      </c>
      <c r="DQ39" s="34">
        <v>0</v>
      </c>
      <c r="DR39" s="34">
        <v>0</v>
      </c>
      <c r="DS39" s="34">
        <v>0</v>
      </c>
      <c r="DT39" s="34">
        <v>0</v>
      </c>
      <c r="DU39" s="34">
        <v>0</v>
      </c>
      <c r="DV39" s="34">
        <v>0</v>
      </c>
      <c r="DW39" s="34">
        <v>0</v>
      </c>
      <c r="DX39" s="34">
        <v>0</v>
      </c>
      <c r="DY39" s="34">
        <v>0</v>
      </c>
      <c r="DZ39" s="34">
        <v>0</v>
      </c>
      <c r="EA39" s="34">
        <v>0</v>
      </c>
      <c r="EB39" s="34">
        <v>0</v>
      </c>
      <c r="EC39" s="34">
        <v>0</v>
      </c>
      <c r="ED39" s="34">
        <v>0</v>
      </c>
      <c r="EE39" s="34">
        <v>0</v>
      </c>
      <c r="EF39" s="34">
        <v>0</v>
      </c>
      <c r="EG39" s="34">
        <v>0</v>
      </c>
      <c r="EH39" s="34">
        <v>0</v>
      </c>
      <c r="EI39" s="34">
        <v>0</v>
      </c>
      <c r="EJ39" s="34">
        <v>0</v>
      </c>
      <c r="EK39" s="34">
        <v>0</v>
      </c>
      <c r="EL39" s="34">
        <v>0</v>
      </c>
      <c r="EM39" s="34">
        <v>0</v>
      </c>
      <c r="EN39" s="34">
        <v>0</v>
      </c>
      <c r="EO39" s="34">
        <v>0</v>
      </c>
      <c r="EP39" s="34">
        <v>0</v>
      </c>
      <c r="EQ39" s="34">
        <v>0</v>
      </c>
      <c r="ER39" s="34">
        <v>0</v>
      </c>
      <c r="ES39" s="34">
        <v>0</v>
      </c>
      <c r="ET39" s="34">
        <v>0</v>
      </c>
      <c r="EU39" s="34">
        <v>0</v>
      </c>
      <c r="EV39" s="34">
        <v>0</v>
      </c>
      <c r="EW39" s="34">
        <v>0</v>
      </c>
      <c r="EX39" s="34">
        <v>0</v>
      </c>
      <c r="EY39" s="34">
        <v>0</v>
      </c>
      <c r="EZ39" s="34">
        <v>0</v>
      </c>
      <c r="FA39" s="34">
        <v>0</v>
      </c>
      <c r="FB39" s="34">
        <v>0</v>
      </c>
      <c r="FC39" s="34">
        <v>0</v>
      </c>
      <c r="FD39" s="34">
        <v>0</v>
      </c>
      <c r="FE39" s="34">
        <v>0</v>
      </c>
      <c r="FF39" s="34">
        <v>0</v>
      </c>
      <c r="FG39" s="34">
        <v>0</v>
      </c>
      <c r="FH39" s="34">
        <v>0</v>
      </c>
      <c r="FI39" s="34">
        <v>0</v>
      </c>
      <c r="FJ39" s="34">
        <v>0</v>
      </c>
      <c r="FK39" s="34">
        <v>0</v>
      </c>
      <c r="FL39" s="34">
        <v>0</v>
      </c>
      <c r="FM39" s="34">
        <v>0</v>
      </c>
      <c r="FN39" s="34">
        <v>0</v>
      </c>
      <c r="FO39" s="34">
        <v>2263400.7611224796</v>
      </c>
      <c r="FP39" s="34">
        <v>86043.91796784765</v>
      </c>
      <c r="FQ39" s="34">
        <v>86043.906043172537</v>
      </c>
      <c r="FR39" s="34">
        <v>85905.611168978561</v>
      </c>
      <c r="FS39" s="34">
        <v>0</v>
      </c>
      <c r="FT39" s="34">
        <v>0</v>
      </c>
      <c r="FU39" s="34">
        <v>0</v>
      </c>
      <c r="FV39" s="34">
        <v>0</v>
      </c>
      <c r="FW39" s="34">
        <v>0</v>
      </c>
      <c r="FX39" s="34">
        <v>0</v>
      </c>
      <c r="FY39" s="34">
        <v>0</v>
      </c>
      <c r="FZ39" s="34">
        <v>0</v>
      </c>
      <c r="GA39" s="36">
        <f t="shared" si="33"/>
        <v>275660160</v>
      </c>
      <c r="GB39" s="36">
        <f t="shared" si="34"/>
        <v>100183035</v>
      </c>
      <c r="GC39" s="36">
        <f t="shared" si="35"/>
        <v>100137505</v>
      </c>
      <c r="GD39" s="36">
        <f t="shared" si="36"/>
        <v>94356458</v>
      </c>
      <c r="GE39" s="37"/>
      <c r="GF39" s="308"/>
    </row>
    <row r="40" spans="1:188" s="38" customFormat="1" ht="21.75" customHeight="1" thickTop="1" thickBot="1">
      <c r="A40" s="35" t="s">
        <v>732</v>
      </c>
      <c r="B40" s="34">
        <f t="shared" si="123"/>
        <v>186581146</v>
      </c>
      <c r="C40" s="34">
        <v>0</v>
      </c>
      <c r="D40" s="34">
        <v>0</v>
      </c>
      <c r="E40" s="34">
        <v>0</v>
      </c>
      <c r="F40" s="34">
        <v>0</v>
      </c>
      <c r="G40" s="34">
        <v>0</v>
      </c>
      <c r="H40" s="34">
        <v>0</v>
      </c>
      <c r="I40" s="34">
        <v>0</v>
      </c>
      <c r="J40" s="380">
        <v>0</v>
      </c>
      <c r="K40" s="382">
        <v>0</v>
      </c>
      <c r="L40" s="382">
        <v>0</v>
      </c>
      <c r="M40" s="382">
        <v>0</v>
      </c>
      <c r="N40" s="382">
        <v>0</v>
      </c>
      <c r="O40" s="380">
        <v>8256363.9197824579</v>
      </c>
      <c r="P40" s="34">
        <v>0</v>
      </c>
      <c r="Q40" s="34">
        <v>0</v>
      </c>
      <c r="R40" s="34">
        <v>0</v>
      </c>
      <c r="S40" s="34">
        <v>250607.96374530799</v>
      </c>
      <c r="T40" s="34">
        <v>0</v>
      </c>
      <c r="U40" s="34">
        <v>0</v>
      </c>
      <c r="V40" s="34">
        <v>0</v>
      </c>
      <c r="W40" s="34">
        <v>250607.96460189484</v>
      </c>
      <c r="X40" s="34">
        <v>0</v>
      </c>
      <c r="Y40" s="34">
        <v>0</v>
      </c>
      <c r="Z40" s="34">
        <v>0</v>
      </c>
      <c r="AA40" s="34">
        <v>316315.06204980472</v>
      </c>
      <c r="AB40" s="34">
        <v>0</v>
      </c>
      <c r="AC40" s="34">
        <v>0</v>
      </c>
      <c r="AD40" s="34">
        <v>0</v>
      </c>
      <c r="AE40" s="34">
        <v>316315.06290639157</v>
      </c>
      <c r="AF40" s="34">
        <v>0</v>
      </c>
      <c r="AG40" s="34">
        <v>0</v>
      </c>
      <c r="AH40" s="34">
        <v>0</v>
      </c>
      <c r="AI40" s="34">
        <v>0</v>
      </c>
      <c r="AJ40" s="34">
        <v>0</v>
      </c>
      <c r="AK40" s="34">
        <v>0</v>
      </c>
      <c r="AL40" s="34">
        <v>0</v>
      </c>
      <c r="AM40" s="34">
        <v>0</v>
      </c>
      <c r="AN40" s="34">
        <v>0</v>
      </c>
      <c r="AO40" s="34">
        <v>0</v>
      </c>
      <c r="AP40" s="34">
        <v>0</v>
      </c>
      <c r="AQ40" s="34">
        <v>0</v>
      </c>
      <c r="AR40" s="34">
        <v>0</v>
      </c>
      <c r="AS40" s="34">
        <v>0</v>
      </c>
      <c r="AT40" s="34">
        <v>0</v>
      </c>
      <c r="AU40" s="34">
        <v>0</v>
      </c>
      <c r="AV40" s="34">
        <v>0</v>
      </c>
      <c r="AW40" s="34">
        <v>0</v>
      </c>
      <c r="AX40" s="34">
        <v>0</v>
      </c>
      <c r="AY40" s="34">
        <v>0</v>
      </c>
      <c r="AZ40" s="34">
        <v>0</v>
      </c>
      <c r="BA40" s="34">
        <v>0</v>
      </c>
      <c r="BB40" s="34">
        <v>0</v>
      </c>
      <c r="BC40" s="34">
        <v>15545564.512481291</v>
      </c>
      <c r="BD40" s="34">
        <v>15545564.512481291</v>
      </c>
      <c r="BE40" s="34">
        <v>15545564.512481291</v>
      </c>
      <c r="BF40" s="34">
        <v>15524919.296730548</v>
      </c>
      <c r="BG40" s="34">
        <v>1246165.8133188474</v>
      </c>
      <c r="BH40" s="34">
        <v>1246165.8133188474</v>
      </c>
      <c r="BI40" s="34">
        <v>1246165.8133188474</v>
      </c>
      <c r="BJ40" s="34">
        <v>1244510.8485180186</v>
      </c>
      <c r="BK40" s="34">
        <v>297157.21600744798</v>
      </c>
      <c r="BL40" s="34">
        <v>297157.21600744798</v>
      </c>
      <c r="BM40" s="34">
        <v>297157.21600744798</v>
      </c>
      <c r="BN40" s="34">
        <v>296762.57772773557</v>
      </c>
      <c r="BO40" s="34">
        <v>0</v>
      </c>
      <c r="BP40" s="34">
        <v>0</v>
      </c>
      <c r="BQ40" s="34">
        <v>0</v>
      </c>
      <c r="BR40" s="34">
        <v>0</v>
      </c>
      <c r="BS40" s="34">
        <v>0</v>
      </c>
      <c r="BT40" s="34">
        <v>0</v>
      </c>
      <c r="BU40" s="34">
        <v>0</v>
      </c>
      <c r="BV40" s="34">
        <v>0</v>
      </c>
      <c r="BW40" s="33">
        <v>0</v>
      </c>
      <c r="BX40" s="33">
        <v>0</v>
      </c>
      <c r="BY40" s="33">
        <v>0</v>
      </c>
      <c r="BZ40" s="33">
        <v>0</v>
      </c>
      <c r="CA40" s="34">
        <v>0</v>
      </c>
      <c r="CB40" s="34">
        <v>0</v>
      </c>
      <c r="CC40" s="34">
        <v>0</v>
      </c>
      <c r="CD40" s="34">
        <v>0</v>
      </c>
      <c r="CE40" s="34">
        <v>0</v>
      </c>
      <c r="CF40" s="34">
        <v>0</v>
      </c>
      <c r="CG40" s="34">
        <v>0</v>
      </c>
      <c r="CH40" s="34">
        <v>0</v>
      </c>
      <c r="CI40" s="34">
        <v>0</v>
      </c>
      <c r="CJ40" s="34">
        <v>0</v>
      </c>
      <c r="CK40" s="34">
        <v>0</v>
      </c>
      <c r="CL40" s="34">
        <v>0</v>
      </c>
      <c r="CM40" s="34">
        <v>123630042.00533116</v>
      </c>
      <c r="CN40" s="34">
        <v>17210136.003352284</v>
      </c>
      <c r="CO40" s="34">
        <v>8582212.3758058138</v>
      </c>
      <c r="CP40" s="34">
        <v>2856928.1232375149</v>
      </c>
      <c r="CQ40" s="34">
        <v>24733747.556470815</v>
      </c>
      <c r="CR40" s="34">
        <v>3443104.5433203783</v>
      </c>
      <c r="CS40" s="34">
        <v>1716979.7157396995</v>
      </c>
      <c r="CT40" s="34">
        <v>571564.46637858078</v>
      </c>
      <c r="CU40" s="34">
        <v>9552694.0536630694</v>
      </c>
      <c r="CV40" s="34">
        <v>1329799.4661755974</v>
      </c>
      <c r="CW40" s="34">
        <v>663133.7157201526</v>
      </c>
      <c r="CX40" s="34">
        <v>220750.23070377138</v>
      </c>
      <c r="CY40" s="34">
        <v>0</v>
      </c>
      <c r="CZ40" s="34">
        <v>0</v>
      </c>
      <c r="DA40" s="34">
        <v>0</v>
      </c>
      <c r="DB40" s="34">
        <v>0</v>
      </c>
      <c r="DC40" s="34">
        <v>0</v>
      </c>
      <c r="DD40" s="34">
        <v>0</v>
      </c>
      <c r="DE40" s="34">
        <v>0</v>
      </c>
      <c r="DF40" s="34">
        <v>0</v>
      </c>
      <c r="DG40" s="34">
        <v>0</v>
      </c>
      <c r="DH40" s="34">
        <v>0</v>
      </c>
      <c r="DI40" s="34">
        <v>0</v>
      </c>
      <c r="DJ40" s="34">
        <v>0</v>
      </c>
      <c r="DK40" s="34">
        <v>0</v>
      </c>
      <c r="DL40" s="34">
        <v>0</v>
      </c>
      <c r="DM40" s="34">
        <v>0</v>
      </c>
      <c r="DN40" s="34">
        <v>0</v>
      </c>
      <c r="DO40" s="34">
        <v>0</v>
      </c>
      <c r="DP40" s="34">
        <v>0</v>
      </c>
      <c r="DQ40" s="34">
        <v>0</v>
      </c>
      <c r="DR40" s="34">
        <v>0</v>
      </c>
      <c r="DS40" s="34">
        <v>0</v>
      </c>
      <c r="DT40" s="34">
        <v>0</v>
      </c>
      <c r="DU40" s="34">
        <v>0</v>
      </c>
      <c r="DV40" s="34">
        <v>0</v>
      </c>
      <c r="DW40" s="34">
        <v>0</v>
      </c>
      <c r="DX40" s="34">
        <v>0</v>
      </c>
      <c r="DY40" s="34">
        <v>0</v>
      </c>
      <c r="DZ40" s="34">
        <v>0</v>
      </c>
      <c r="EA40" s="34">
        <v>0</v>
      </c>
      <c r="EB40" s="34">
        <v>0</v>
      </c>
      <c r="EC40" s="34">
        <v>0</v>
      </c>
      <c r="ED40" s="34">
        <v>0</v>
      </c>
      <c r="EE40" s="34">
        <v>0</v>
      </c>
      <c r="EF40" s="34">
        <v>0</v>
      </c>
      <c r="EG40" s="34">
        <v>0</v>
      </c>
      <c r="EH40" s="34">
        <v>0</v>
      </c>
      <c r="EI40" s="34">
        <v>0</v>
      </c>
      <c r="EJ40" s="34">
        <v>0</v>
      </c>
      <c r="EK40" s="34">
        <v>0</v>
      </c>
      <c r="EL40" s="34">
        <v>0</v>
      </c>
      <c r="EM40" s="34">
        <v>0</v>
      </c>
      <c r="EN40" s="34">
        <v>0</v>
      </c>
      <c r="EO40" s="34">
        <v>0</v>
      </c>
      <c r="EP40" s="34">
        <v>0</v>
      </c>
      <c r="EQ40" s="34">
        <v>0</v>
      </c>
      <c r="ER40" s="34">
        <v>0</v>
      </c>
      <c r="ES40" s="34">
        <v>0</v>
      </c>
      <c r="ET40" s="34">
        <v>0</v>
      </c>
      <c r="EU40" s="34">
        <v>0</v>
      </c>
      <c r="EV40" s="34">
        <v>0</v>
      </c>
      <c r="EW40" s="34">
        <v>0</v>
      </c>
      <c r="EX40" s="34">
        <v>0</v>
      </c>
      <c r="EY40" s="34">
        <v>0</v>
      </c>
      <c r="EZ40" s="34">
        <v>0</v>
      </c>
      <c r="FA40" s="34">
        <v>0</v>
      </c>
      <c r="FB40" s="34">
        <v>0</v>
      </c>
      <c r="FC40" s="34">
        <v>0</v>
      </c>
      <c r="FD40" s="34">
        <v>0</v>
      </c>
      <c r="FE40" s="34">
        <v>0</v>
      </c>
      <c r="FF40" s="34">
        <v>0</v>
      </c>
      <c r="FG40" s="34">
        <v>0</v>
      </c>
      <c r="FH40" s="34">
        <v>0</v>
      </c>
      <c r="FI40" s="34">
        <v>0</v>
      </c>
      <c r="FJ40" s="34">
        <v>0</v>
      </c>
      <c r="FK40" s="34">
        <v>0</v>
      </c>
      <c r="FL40" s="34">
        <v>0</v>
      </c>
      <c r="FM40" s="34">
        <v>0</v>
      </c>
      <c r="FN40" s="34">
        <v>0</v>
      </c>
      <c r="FO40" s="34">
        <v>2185564.8696415015</v>
      </c>
      <c r="FP40" s="34">
        <v>344480.44534415094</v>
      </c>
      <c r="FQ40" s="34">
        <v>198275.65092674602</v>
      </c>
      <c r="FR40" s="34">
        <v>101187.45670382932</v>
      </c>
      <c r="FS40" s="34">
        <v>0</v>
      </c>
      <c r="FT40" s="34">
        <v>0</v>
      </c>
      <c r="FU40" s="34">
        <v>0</v>
      </c>
      <c r="FV40" s="34">
        <v>0</v>
      </c>
      <c r="FW40" s="34">
        <v>0</v>
      </c>
      <c r="FX40" s="34">
        <v>0</v>
      </c>
      <c r="FY40" s="34">
        <v>0</v>
      </c>
      <c r="FZ40" s="34">
        <v>0</v>
      </c>
      <c r="GA40" s="36">
        <f t="shared" si="33"/>
        <v>186581146</v>
      </c>
      <c r="GB40" s="36">
        <f t="shared" si="34"/>
        <v>39416408.000000007</v>
      </c>
      <c r="GC40" s="36">
        <f t="shared" si="35"/>
        <v>28249489.000000004</v>
      </c>
      <c r="GD40" s="36">
        <f t="shared" si="36"/>
        <v>20816623</v>
      </c>
      <c r="GE40" s="37"/>
      <c r="GF40" s="308"/>
    </row>
    <row r="41" spans="1:188" s="38" customFormat="1" ht="22.5" customHeight="1" thickTop="1" thickBot="1">
      <c r="A41" s="35" t="s">
        <v>733</v>
      </c>
      <c r="B41" s="34">
        <f t="shared" si="123"/>
        <v>1312507058</v>
      </c>
      <c r="C41" s="34">
        <v>32178427.304460209</v>
      </c>
      <c r="D41" s="34">
        <v>10326966.868574699</v>
      </c>
      <c r="E41" s="34">
        <v>10326414.29497811</v>
      </c>
      <c r="F41" s="380">
        <v>10324948.160794919</v>
      </c>
      <c r="G41" s="34">
        <v>31787542.577198036</v>
      </c>
      <c r="H41" s="34">
        <v>10201520.910956105</v>
      </c>
      <c r="I41" s="34">
        <v>10200975.049700599</v>
      </c>
      <c r="J41" s="380">
        <v>10199434.183883719</v>
      </c>
      <c r="K41" s="380">
        <v>138046875.11834174</v>
      </c>
      <c r="L41" s="380">
        <v>44303144.220469192</v>
      </c>
      <c r="M41" s="380">
        <v>44300773.655321293</v>
      </c>
      <c r="N41" s="380">
        <v>44300773.655321293</v>
      </c>
      <c r="O41" s="380">
        <v>9143989.7369458266</v>
      </c>
      <c r="P41" s="34">
        <v>0</v>
      </c>
      <c r="Q41" s="34">
        <v>0</v>
      </c>
      <c r="R41" s="34">
        <v>0</v>
      </c>
      <c r="S41" s="34">
        <v>277550.34428574063</v>
      </c>
      <c r="T41" s="34">
        <v>0</v>
      </c>
      <c r="U41" s="34">
        <v>0</v>
      </c>
      <c r="V41" s="34">
        <v>0</v>
      </c>
      <c r="W41" s="34">
        <v>277550.34523441747</v>
      </c>
      <c r="X41" s="34">
        <v>0</v>
      </c>
      <c r="Y41" s="34">
        <v>0</v>
      </c>
      <c r="Z41" s="34">
        <v>0</v>
      </c>
      <c r="AA41" s="34">
        <v>350321.48644690635</v>
      </c>
      <c r="AB41" s="34">
        <v>0</v>
      </c>
      <c r="AC41" s="34">
        <v>0</v>
      </c>
      <c r="AD41" s="34">
        <v>0</v>
      </c>
      <c r="AE41" s="34">
        <v>350321.48739558319</v>
      </c>
      <c r="AF41" s="34">
        <v>0</v>
      </c>
      <c r="AG41" s="34">
        <v>0</v>
      </c>
      <c r="AH41" s="34">
        <v>0</v>
      </c>
      <c r="AI41" s="34">
        <v>0</v>
      </c>
      <c r="AJ41" s="34">
        <v>0</v>
      </c>
      <c r="AK41" s="34">
        <v>0</v>
      </c>
      <c r="AL41" s="34">
        <v>0</v>
      </c>
      <c r="AM41" s="34">
        <v>0</v>
      </c>
      <c r="AN41" s="34">
        <v>0</v>
      </c>
      <c r="AO41" s="34">
        <v>0</v>
      </c>
      <c r="AP41" s="34">
        <v>0</v>
      </c>
      <c r="AQ41" s="34">
        <v>0</v>
      </c>
      <c r="AR41" s="34">
        <v>0</v>
      </c>
      <c r="AS41" s="34">
        <v>0</v>
      </c>
      <c r="AT41" s="34">
        <v>0</v>
      </c>
      <c r="AU41" s="34">
        <v>0</v>
      </c>
      <c r="AV41" s="34">
        <v>0</v>
      </c>
      <c r="AW41" s="34">
        <v>0</v>
      </c>
      <c r="AX41" s="34">
        <v>0</v>
      </c>
      <c r="AY41" s="34">
        <v>0</v>
      </c>
      <c r="AZ41" s="34">
        <v>0</v>
      </c>
      <c r="BA41" s="34">
        <v>0</v>
      </c>
      <c r="BB41" s="34">
        <v>0</v>
      </c>
      <c r="BC41" s="34">
        <v>661105353.87033796</v>
      </c>
      <c r="BD41" s="34">
        <v>265780133.99385732</v>
      </c>
      <c r="BE41" s="34">
        <v>160465968.28262478</v>
      </c>
      <c r="BF41" s="34">
        <v>160392916.9573819</v>
      </c>
      <c r="BG41" s="34">
        <v>52995623.950086877</v>
      </c>
      <c r="BH41" s="34">
        <v>21305505.925920364</v>
      </c>
      <c r="BI41" s="34">
        <v>12863296.390064375</v>
      </c>
      <c r="BJ41" s="34">
        <v>12857440.439059045</v>
      </c>
      <c r="BK41" s="34">
        <v>12637188.3302147</v>
      </c>
      <c r="BL41" s="34">
        <v>5080451.3804751532</v>
      </c>
      <c r="BM41" s="34">
        <v>3067345.6959713358</v>
      </c>
      <c r="BN41" s="34">
        <v>3065949.3022657614</v>
      </c>
      <c r="BO41" s="34">
        <v>0</v>
      </c>
      <c r="BP41" s="34">
        <v>0</v>
      </c>
      <c r="BQ41" s="34">
        <v>0</v>
      </c>
      <c r="BR41" s="34">
        <v>0</v>
      </c>
      <c r="BS41" s="34">
        <v>0</v>
      </c>
      <c r="BT41" s="34">
        <v>0</v>
      </c>
      <c r="BU41" s="34">
        <v>0</v>
      </c>
      <c r="BV41" s="34">
        <v>0</v>
      </c>
      <c r="BW41" s="33">
        <v>0</v>
      </c>
      <c r="BX41" s="33">
        <v>0</v>
      </c>
      <c r="BY41" s="33">
        <v>0</v>
      </c>
      <c r="BZ41" s="33">
        <v>0</v>
      </c>
      <c r="CA41" s="34">
        <v>0</v>
      </c>
      <c r="CB41" s="34">
        <v>0</v>
      </c>
      <c r="CC41" s="34">
        <v>0</v>
      </c>
      <c r="CD41" s="34">
        <v>0</v>
      </c>
      <c r="CE41" s="34">
        <v>0</v>
      </c>
      <c r="CF41" s="34">
        <v>0</v>
      </c>
      <c r="CG41" s="34">
        <v>0</v>
      </c>
      <c r="CH41" s="34">
        <v>0</v>
      </c>
      <c r="CI41" s="34">
        <v>0</v>
      </c>
      <c r="CJ41" s="34">
        <v>0</v>
      </c>
      <c r="CK41" s="34">
        <v>0</v>
      </c>
      <c r="CL41" s="34">
        <v>0</v>
      </c>
      <c r="CM41" s="34">
        <v>286698515.49158001</v>
      </c>
      <c r="CN41" s="34">
        <v>285702145.72335982</v>
      </c>
      <c r="CO41" s="34">
        <v>172703584.86390963</v>
      </c>
      <c r="CP41" s="34">
        <v>168166987.85996774</v>
      </c>
      <c r="CQ41" s="34">
        <v>57357650.227748804</v>
      </c>
      <c r="CR41" s="34">
        <v>57158313.902044125</v>
      </c>
      <c r="CS41" s="34">
        <v>34551528.098140374</v>
      </c>
      <c r="CT41" s="34">
        <v>33643924.709506877</v>
      </c>
      <c r="CU41" s="34">
        <v>22152732.132957991</v>
      </c>
      <c r="CV41" s="34">
        <v>22075744.247119397</v>
      </c>
      <c r="CW41" s="34">
        <v>13344527.603611289</v>
      </c>
      <c r="CX41" s="34">
        <v>12993992.066127991</v>
      </c>
      <c r="CY41" s="34">
        <v>0</v>
      </c>
      <c r="CZ41" s="34">
        <v>0</v>
      </c>
      <c r="DA41" s="34">
        <v>0</v>
      </c>
      <c r="DB41" s="34">
        <v>0</v>
      </c>
      <c r="DC41" s="34">
        <v>0</v>
      </c>
      <c r="DD41" s="34">
        <v>0</v>
      </c>
      <c r="DE41" s="34">
        <v>0</v>
      </c>
      <c r="DF41" s="34">
        <v>0</v>
      </c>
      <c r="DG41" s="34">
        <v>0</v>
      </c>
      <c r="DH41" s="34">
        <v>0</v>
      </c>
      <c r="DI41" s="34">
        <v>0</v>
      </c>
      <c r="DJ41" s="34">
        <v>0</v>
      </c>
      <c r="DK41" s="34">
        <v>0</v>
      </c>
      <c r="DL41" s="34">
        <v>0</v>
      </c>
      <c r="DM41" s="34">
        <v>0</v>
      </c>
      <c r="DN41" s="34">
        <v>0</v>
      </c>
      <c r="DO41" s="34">
        <v>0</v>
      </c>
      <c r="DP41" s="34">
        <v>0</v>
      </c>
      <c r="DQ41" s="34">
        <v>0</v>
      </c>
      <c r="DR41" s="34">
        <v>0</v>
      </c>
      <c r="DS41" s="34">
        <v>0</v>
      </c>
      <c r="DT41" s="34">
        <v>0</v>
      </c>
      <c r="DU41" s="34">
        <v>0</v>
      </c>
      <c r="DV41" s="34">
        <v>0</v>
      </c>
      <c r="DW41" s="34">
        <v>0</v>
      </c>
      <c r="DX41" s="34">
        <v>0</v>
      </c>
      <c r="DY41" s="34">
        <v>0</v>
      </c>
      <c r="DZ41" s="34">
        <v>0</v>
      </c>
      <c r="EA41" s="34">
        <v>0</v>
      </c>
      <c r="EB41" s="34">
        <v>0</v>
      </c>
      <c r="EC41" s="34">
        <v>0</v>
      </c>
      <c r="ED41" s="34">
        <v>0</v>
      </c>
      <c r="EE41" s="34">
        <v>0</v>
      </c>
      <c r="EF41" s="34">
        <v>0</v>
      </c>
      <c r="EG41" s="34">
        <v>0</v>
      </c>
      <c r="EH41" s="34">
        <v>0</v>
      </c>
      <c r="EI41" s="34">
        <v>0</v>
      </c>
      <c r="EJ41" s="34">
        <v>0</v>
      </c>
      <c r="EK41" s="34">
        <v>0</v>
      </c>
      <c r="EL41" s="34">
        <v>0</v>
      </c>
      <c r="EM41" s="34">
        <v>0</v>
      </c>
      <c r="EN41" s="34">
        <v>0</v>
      </c>
      <c r="EO41" s="34">
        <v>0</v>
      </c>
      <c r="EP41" s="34">
        <v>0</v>
      </c>
      <c r="EQ41" s="34">
        <v>0</v>
      </c>
      <c r="ER41" s="34">
        <v>0</v>
      </c>
      <c r="ES41" s="34">
        <v>0</v>
      </c>
      <c r="ET41" s="34">
        <v>0</v>
      </c>
      <c r="EU41" s="34">
        <v>0</v>
      </c>
      <c r="EV41" s="34">
        <v>0</v>
      </c>
      <c r="EW41" s="34">
        <v>0</v>
      </c>
      <c r="EX41" s="34">
        <v>0</v>
      </c>
      <c r="EY41" s="34">
        <v>0</v>
      </c>
      <c r="EZ41" s="34">
        <v>0</v>
      </c>
      <c r="FA41" s="34">
        <v>0</v>
      </c>
      <c r="FB41" s="34">
        <v>0</v>
      </c>
      <c r="FC41" s="34">
        <v>0</v>
      </c>
      <c r="FD41" s="34">
        <v>0</v>
      </c>
      <c r="FE41" s="34">
        <v>0</v>
      </c>
      <c r="FF41" s="34">
        <v>0</v>
      </c>
      <c r="FG41" s="34">
        <v>0</v>
      </c>
      <c r="FH41" s="34">
        <v>0</v>
      </c>
      <c r="FI41" s="34">
        <v>0</v>
      </c>
      <c r="FJ41" s="34">
        <v>0</v>
      </c>
      <c r="FK41" s="34">
        <v>0</v>
      </c>
      <c r="FL41" s="34">
        <v>0</v>
      </c>
      <c r="FM41" s="34">
        <v>0</v>
      </c>
      <c r="FN41" s="34">
        <v>0</v>
      </c>
      <c r="FO41" s="34">
        <v>7147415.5967650972</v>
      </c>
      <c r="FP41" s="34">
        <v>5744866.8272237992</v>
      </c>
      <c r="FQ41" s="34">
        <v>3472041.5256782179</v>
      </c>
      <c r="FR41" s="34">
        <v>3394918.1256906777</v>
      </c>
      <c r="FS41" s="34">
        <v>0</v>
      </c>
      <c r="FT41" s="34">
        <v>0</v>
      </c>
      <c r="FU41" s="34">
        <v>0</v>
      </c>
      <c r="FV41" s="34">
        <v>0</v>
      </c>
      <c r="FW41" s="34">
        <v>0</v>
      </c>
      <c r="FX41" s="34">
        <v>0</v>
      </c>
      <c r="FY41" s="34">
        <v>0</v>
      </c>
      <c r="FZ41" s="34">
        <v>0</v>
      </c>
      <c r="GA41" s="36">
        <f t="shared" si="33"/>
        <v>1312507058</v>
      </c>
      <c r="GB41" s="36">
        <f t="shared" si="34"/>
        <v>727678794.00000012</v>
      </c>
      <c r="GC41" s="36">
        <f t="shared" si="35"/>
        <v>465296455.46000004</v>
      </c>
      <c r="GD41" s="36">
        <f t="shared" si="36"/>
        <v>459341285.45999998</v>
      </c>
      <c r="GE41" s="37"/>
      <c r="GF41" s="308"/>
    </row>
    <row r="42" spans="1:188" s="38" customFormat="1" ht="14" thickTop="1" thickBot="1">
      <c r="A42" s="35" t="s">
        <v>734</v>
      </c>
      <c r="B42" s="34">
        <f t="shared" si="123"/>
        <v>209225408</v>
      </c>
      <c r="C42" s="34">
        <v>0</v>
      </c>
      <c r="D42" s="34">
        <v>0</v>
      </c>
      <c r="E42" s="34">
        <v>0</v>
      </c>
      <c r="F42" s="34">
        <v>0</v>
      </c>
      <c r="G42" s="34">
        <v>0</v>
      </c>
      <c r="H42" s="34">
        <v>0</v>
      </c>
      <c r="I42" s="34">
        <v>0</v>
      </c>
      <c r="J42" s="380">
        <v>0</v>
      </c>
      <c r="K42" s="382">
        <v>0</v>
      </c>
      <c r="L42" s="382">
        <v>0</v>
      </c>
      <c r="M42" s="382">
        <v>0</v>
      </c>
      <c r="N42" s="382">
        <v>0</v>
      </c>
      <c r="O42" s="380">
        <v>0</v>
      </c>
      <c r="P42" s="34">
        <v>0</v>
      </c>
      <c r="Q42" s="34">
        <v>0</v>
      </c>
      <c r="R42" s="34">
        <v>0</v>
      </c>
      <c r="S42" s="34">
        <v>0</v>
      </c>
      <c r="T42" s="34">
        <v>0</v>
      </c>
      <c r="U42" s="34">
        <v>0</v>
      </c>
      <c r="V42" s="34">
        <v>0</v>
      </c>
      <c r="W42" s="34">
        <v>0</v>
      </c>
      <c r="X42" s="34">
        <v>0</v>
      </c>
      <c r="Y42" s="34">
        <v>0</v>
      </c>
      <c r="Z42" s="34">
        <v>0</v>
      </c>
      <c r="AA42" s="34">
        <v>0</v>
      </c>
      <c r="AB42" s="34">
        <v>0</v>
      </c>
      <c r="AC42" s="34">
        <v>0</v>
      </c>
      <c r="AD42" s="34">
        <v>0</v>
      </c>
      <c r="AE42" s="34">
        <v>0</v>
      </c>
      <c r="AF42" s="34">
        <v>0</v>
      </c>
      <c r="AG42" s="34">
        <v>0</v>
      </c>
      <c r="AH42" s="34">
        <v>0</v>
      </c>
      <c r="AI42" s="34">
        <v>0</v>
      </c>
      <c r="AJ42" s="34">
        <v>0</v>
      </c>
      <c r="AK42" s="34">
        <v>0</v>
      </c>
      <c r="AL42" s="34">
        <v>0</v>
      </c>
      <c r="AM42" s="34">
        <v>0</v>
      </c>
      <c r="AN42" s="34">
        <v>0</v>
      </c>
      <c r="AO42" s="34">
        <v>0</v>
      </c>
      <c r="AP42" s="34">
        <v>0</v>
      </c>
      <c r="AQ42" s="34">
        <v>0</v>
      </c>
      <c r="AR42" s="34">
        <v>0</v>
      </c>
      <c r="AS42" s="34">
        <v>0</v>
      </c>
      <c r="AT42" s="34">
        <v>0</v>
      </c>
      <c r="AU42" s="34">
        <v>0</v>
      </c>
      <c r="AV42" s="34">
        <v>0</v>
      </c>
      <c r="AW42" s="34">
        <v>0</v>
      </c>
      <c r="AX42" s="34">
        <v>0</v>
      </c>
      <c r="AY42" s="34">
        <v>0</v>
      </c>
      <c r="AZ42" s="34">
        <v>0</v>
      </c>
      <c r="BA42" s="34">
        <v>0</v>
      </c>
      <c r="BB42" s="34">
        <v>0</v>
      </c>
      <c r="BC42" s="34">
        <v>1707209.2532736352</v>
      </c>
      <c r="BD42" s="34">
        <v>0</v>
      </c>
      <c r="BE42" s="34">
        <v>0</v>
      </c>
      <c r="BF42" s="34">
        <v>0</v>
      </c>
      <c r="BG42" s="34">
        <v>136853.55754711208</v>
      </c>
      <c r="BH42" s="34">
        <v>0</v>
      </c>
      <c r="BI42" s="34">
        <v>0</v>
      </c>
      <c r="BJ42" s="34">
        <v>0</v>
      </c>
      <c r="BK42" s="34">
        <v>32633.716738793028</v>
      </c>
      <c r="BL42" s="34">
        <v>0</v>
      </c>
      <c r="BM42" s="34">
        <v>0</v>
      </c>
      <c r="BN42" s="34">
        <v>0</v>
      </c>
      <c r="BO42" s="34">
        <v>0</v>
      </c>
      <c r="BP42" s="34">
        <v>0</v>
      </c>
      <c r="BQ42" s="34">
        <v>0</v>
      </c>
      <c r="BR42" s="34">
        <v>0</v>
      </c>
      <c r="BS42" s="34">
        <v>18836070</v>
      </c>
      <c r="BT42" s="34">
        <v>18825000</v>
      </c>
      <c r="BU42" s="34">
        <v>15045000</v>
      </c>
      <c r="BV42" s="34">
        <v>15030000</v>
      </c>
      <c r="BW42" s="33">
        <v>0</v>
      </c>
      <c r="BX42" s="33">
        <v>0</v>
      </c>
      <c r="BY42" s="33">
        <v>0</v>
      </c>
      <c r="BZ42" s="33">
        <v>0</v>
      </c>
      <c r="CA42" s="34">
        <v>182798798.84451818</v>
      </c>
      <c r="CB42" s="34">
        <v>182798793.99591956</v>
      </c>
      <c r="CC42" s="34">
        <v>47713583.086957701</v>
      </c>
      <c r="CD42" s="34">
        <v>47635710.714272685</v>
      </c>
      <c r="CE42" s="34">
        <v>3763119.740176389</v>
      </c>
      <c r="CF42" s="34">
        <v>3763119.6403625105</v>
      </c>
      <c r="CG42" s="34">
        <v>982237.99895860907</v>
      </c>
      <c r="CH42" s="34">
        <v>980634.90821229282</v>
      </c>
      <c r="CI42" s="34">
        <v>1944870.0438405112</v>
      </c>
      <c r="CJ42" s="34">
        <v>1944869.9922543177</v>
      </c>
      <c r="CK42" s="34">
        <v>507644.0272949973</v>
      </c>
      <c r="CL42" s="34">
        <v>506815.51175859763</v>
      </c>
      <c r="CM42" s="34">
        <v>0</v>
      </c>
      <c r="CN42" s="34">
        <v>0</v>
      </c>
      <c r="CO42" s="34">
        <v>0</v>
      </c>
      <c r="CP42" s="34">
        <v>0</v>
      </c>
      <c r="CQ42" s="34">
        <v>0</v>
      </c>
      <c r="CR42" s="34">
        <v>0</v>
      </c>
      <c r="CS42" s="34">
        <v>0</v>
      </c>
      <c r="CT42" s="34">
        <v>0</v>
      </c>
      <c r="CU42" s="34">
        <v>0</v>
      </c>
      <c r="CV42" s="34">
        <v>0</v>
      </c>
      <c r="CW42" s="34">
        <v>0</v>
      </c>
      <c r="CX42" s="34">
        <v>0</v>
      </c>
      <c r="CY42" s="34">
        <v>0</v>
      </c>
      <c r="CZ42" s="34">
        <v>0</v>
      </c>
      <c r="DA42" s="34">
        <v>0</v>
      </c>
      <c r="DB42" s="34">
        <v>0</v>
      </c>
      <c r="DC42" s="34">
        <v>0</v>
      </c>
      <c r="DD42" s="34">
        <v>0</v>
      </c>
      <c r="DE42" s="34">
        <v>0</v>
      </c>
      <c r="DF42" s="34">
        <v>0</v>
      </c>
      <c r="DG42" s="34">
        <v>0</v>
      </c>
      <c r="DH42" s="34">
        <v>0</v>
      </c>
      <c r="DI42" s="34">
        <v>0</v>
      </c>
      <c r="DJ42" s="34">
        <v>0</v>
      </c>
      <c r="DK42" s="34">
        <v>0</v>
      </c>
      <c r="DL42" s="34">
        <v>0</v>
      </c>
      <c r="DM42" s="34">
        <v>0</v>
      </c>
      <c r="DN42" s="34">
        <v>0</v>
      </c>
      <c r="DO42" s="34">
        <v>0</v>
      </c>
      <c r="DP42" s="34">
        <v>0</v>
      </c>
      <c r="DQ42" s="34">
        <v>0</v>
      </c>
      <c r="DR42" s="34">
        <v>0</v>
      </c>
      <c r="DS42" s="34">
        <v>0</v>
      </c>
      <c r="DT42" s="34">
        <v>0</v>
      </c>
      <c r="DU42" s="34">
        <v>0</v>
      </c>
      <c r="DV42" s="34">
        <v>0</v>
      </c>
      <c r="DW42" s="34">
        <v>0</v>
      </c>
      <c r="DX42" s="34">
        <v>0</v>
      </c>
      <c r="DY42" s="34">
        <v>0</v>
      </c>
      <c r="DZ42" s="34">
        <v>0</v>
      </c>
      <c r="EA42" s="34">
        <v>0</v>
      </c>
      <c r="EB42" s="34">
        <v>0</v>
      </c>
      <c r="EC42" s="34">
        <v>0</v>
      </c>
      <c r="ED42" s="34">
        <v>0</v>
      </c>
      <c r="EE42" s="34">
        <v>0</v>
      </c>
      <c r="EF42" s="34">
        <v>0</v>
      </c>
      <c r="EG42" s="34">
        <v>0</v>
      </c>
      <c r="EH42" s="34">
        <v>0</v>
      </c>
      <c r="EI42" s="34">
        <v>0</v>
      </c>
      <c r="EJ42" s="34">
        <v>0</v>
      </c>
      <c r="EK42" s="34">
        <v>0</v>
      </c>
      <c r="EL42" s="34">
        <v>0</v>
      </c>
      <c r="EM42" s="34">
        <v>0</v>
      </c>
      <c r="EN42" s="34">
        <v>0</v>
      </c>
      <c r="EO42" s="34">
        <v>0</v>
      </c>
      <c r="EP42" s="34">
        <v>0</v>
      </c>
      <c r="EQ42" s="34">
        <v>0</v>
      </c>
      <c r="ER42" s="34">
        <v>0</v>
      </c>
      <c r="ES42" s="34">
        <v>0</v>
      </c>
      <c r="ET42" s="34">
        <v>0</v>
      </c>
      <c r="EU42" s="34">
        <v>0</v>
      </c>
      <c r="EV42" s="34">
        <v>0</v>
      </c>
      <c r="EW42" s="34">
        <v>0</v>
      </c>
      <c r="EX42" s="34">
        <v>0</v>
      </c>
      <c r="EY42" s="34">
        <v>0</v>
      </c>
      <c r="EZ42" s="34">
        <v>0</v>
      </c>
      <c r="FA42" s="34">
        <v>0</v>
      </c>
      <c r="FB42" s="34">
        <v>0</v>
      </c>
      <c r="FC42" s="34">
        <v>0</v>
      </c>
      <c r="FD42" s="34">
        <v>0</v>
      </c>
      <c r="FE42" s="34">
        <v>0</v>
      </c>
      <c r="FF42" s="34">
        <v>0</v>
      </c>
      <c r="FG42" s="34">
        <v>0</v>
      </c>
      <c r="FH42" s="34">
        <v>0</v>
      </c>
      <c r="FI42" s="34">
        <v>0</v>
      </c>
      <c r="FJ42" s="34">
        <v>0</v>
      </c>
      <c r="FK42" s="34">
        <v>0</v>
      </c>
      <c r="FL42" s="34">
        <v>0</v>
      </c>
      <c r="FM42" s="34">
        <v>0</v>
      </c>
      <c r="FN42" s="34">
        <v>0</v>
      </c>
      <c r="FO42" s="34">
        <v>5852.8439053886468</v>
      </c>
      <c r="FP42" s="34">
        <v>49.371463619574527</v>
      </c>
      <c r="FQ42" s="34">
        <v>12.886788692872134</v>
      </c>
      <c r="FR42" s="34">
        <v>12.865756426023186</v>
      </c>
      <c r="FS42" s="34">
        <v>0</v>
      </c>
      <c r="FT42" s="34">
        <v>0</v>
      </c>
      <c r="FU42" s="34">
        <v>0</v>
      </c>
      <c r="FV42" s="34">
        <v>0</v>
      </c>
      <c r="FW42" s="34">
        <v>0</v>
      </c>
      <c r="FX42" s="34">
        <v>0</v>
      </c>
      <c r="FY42" s="34">
        <v>0</v>
      </c>
      <c r="FZ42" s="34">
        <v>0</v>
      </c>
      <c r="GA42" s="36">
        <f t="shared" si="33"/>
        <v>209225408</v>
      </c>
      <c r="GB42" s="36">
        <f t="shared" si="34"/>
        <v>207331833</v>
      </c>
      <c r="GC42" s="36">
        <f t="shared" si="35"/>
        <v>64248478.000000007</v>
      </c>
      <c r="GD42" s="36">
        <f t="shared" si="36"/>
        <v>64153174</v>
      </c>
      <c r="GE42" s="37"/>
      <c r="GF42" s="308"/>
    </row>
    <row r="43" spans="1:188" s="38" customFormat="1" ht="27" thickTop="1" thickBot="1">
      <c r="A43" s="35" t="s">
        <v>735</v>
      </c>
      <c r="B43" s="34">
        <f t="shared" si="123"/>
        <v>915161731.99999988</v>
      </c>
      <c r="C43" s="34">
        <v>59090324.402253225</v>
      </c>
      <c r="D43" s="34">
        <v>0</v>
      </c>
      <c r="E43" s="34">
        <v>0</v>
      </c>
      <c r="F43" s="34">
        <v>0</v>
      </c>
      <c r="G43" s="34">
        <v>58372529.678500317</v>
      </c>
      <c r="H43" s="34">
        <v>0</v>
      </c>
      <c r="I43" s="34">
        <v>0</v>
      </c>
      <c r="J43" s="380">
        <v>0</v>
      </c>
      <c r="K43" s="382">
        <v>253500102.91924646</v>
      </c>
      <c r="L43" s="382">
        <v>0</v>
      </c>
      <c r="M43" s="382">
        <v>0</v>
      </c>
      <c r="N43" s="382">
        <v>0</v>
      </c>
      <c r="O43" s="380">
        <v>527628.82773150853</v>
      </c>
      <c r="P43" s="34">
        <v>0</v>
      </c>
      <c r="Q43" s="34">
        <v>0</v>
      </c>
      <c r="R43" s="34">
        <v>0</v>
      </c>
      <c r="S43" s="34">
        <v>16015.280747775134</v>
      </c>
      <c r="T43" s="34">
        <v>0</v>
      </c>
      <c r="U43" s="34">
        <v>0</v>
      </c>
      <c r="V43" s="34">
        <v>0</v>
      </c>
      <c r="W43" s="34">
        <v>16015.280802515928</v>
      </c>
      <c r="X43" s="34">
        <v>0</v>
      </c>
      <c r="Y43" s="34">
        <v>0</v>
      </c>
      <c r="Z43" s="34">
        <v>0</v>
      </c>
      <c r="AA43" s="34">
        <v>20214.339751094125</v>
      </c>
      <c r="AB43" s="34">
        <v>0</v>
      </c>
      <c r="AC43" s="34">
        <v>0</v>
      </c>
      <c r="AD43" s="34">
        <v>0</v>
      </c>
      <c r="AE43" s="34">
        <v>20214.339805834916</v>
      </c>
      <c r="AF43" s="34">
        <v>0</v>
      </c>
      <c r="AG43" s="34">
        <v>0</v>
      </c>
      <c r="AH43" s="34">
        <v>0</v>
      </c>
      <c r="AI43" s="34">
        <v>0</v>
      </c>
      <c r="AJ43" s="34">
        <v>0</v>
      </c>
      <c r="AK43" s="34">
        <v>0</v>
      </c>
      <c r="AL43" s="34">
        <v>0</v>
      </c>
      <c r="AM43" s="34">
        <v>0</v>
      </c>
      <c r="AN43" s="34">
        <v>0</v>
      </c>
      <c r="AO43" s="34">
        <v>0</v>
      </c>
      <c r="AP43" s="34">
        <v>0</v>
      </c>
      <c r="AQ43" s="34">
        <v>0</v>
      </c>
      <c r="AR43" s="34">
        <v>0</v>
      </c>
      <c r="AS43" s="34">
        <v>0</v>
      </c>
      <c r="AT43" s="34">
        <v>0</v>
      </c>
      <c r="AU43" s="34">
        <v>0</v>
      </c>
      <c r="AV43" s="34">
        <v>0</v>
      </c>
      <c r="AW43" s="34">
        <v>0</v>
      </c>
      <c r="AX43" s="34">
        <v>0</v>
      </c>
      <c r="AY43" s="34">
        <v>0</v>
      </c>
      <c r="AZ43" s="34">
        <v>0</v>
      </c>
      <c r="BA43" s="34">
        <v>0</v>
      </c>
      <c r="BB43" s="34">
        <v>0</v>
      </c>
      <c r="BC43" s="34">
        <v>154230353.15705341</v>
      </c>
      <c r="BD43" s="34">
        <v>0</v>
      </c>
      <c r="BE43" s="34">
        <v>0</v>
      </c>
      <c r="BF43" s="34">
        <v>0</v>
      </c>
      <c r="BG43" s="34">
        <v>12363436.099480394</v>
      </c>
      <c r="BH43" s="34">
        <v>0</v>
      </c>
      <c r="BI43" s="34">
        <v>0</v>
      </c>
      <c r="BJ43" s="34">
        <v>0</v>
      </c>
      <c r="BK43" s="34">
        <v>2948150.4085103362</v>
      </c>
      <c r="BL43" s="34">
        <v>0</v>
      </c>
      <c r="BM43" s="34">
        <v>0</v>
      </c>
      <c r="BN43" s="34">
        <v>0</v>
      </c>
      <c r="BO43" s="34">
        <v>0</v>
      </c>
      <c r="BP43" s="34">
        <v>0</v>
      </c>
      <c r="BQ43" s="34">
        <v>0</v>
      </c>
      <c r="BR43" s="34">
        <v>0</v>
      </c>
      <c r="BS43" s="34">
        <v>18836070</v>
      </c>
      <c r="BT43" s="34">
        <v>18825000</v>
      </c>
      <c r="BU43" s="34">
        <v>0</v>
      </c>
      <c r="BV43" s="34">
        <v>0</v>
      </c>
      <c r="BW43" s="33">
        <v>0</v>
      </c>
      <c r="BX43" s="33">
        <v>0</v>
      </c>
      <c r="BY43" s="33">
        <v>0</v>
      </c>
      <c r="BZ43" s="33">
        <v>0</v>
      </c>
      <c r="CA43" s="34">
        <v>343953744.37391156</v>
      </c>
      <c r="CB43" s="34">
        <v>295467758.19326216</v>
      </c>
      <c r="CC43" s="34">
        <v>20495809.892097168</v>
      </c>
      <c r="CD43" s="34">
        <v>20470796.941546291</v>
      </c>
      <c r="CE43" s="34">
        <v>7080676.3137539364</v>
      </c>
      <c r="CF43" s="34">
        <v>6082537.5247047059</v>
      </c>
      <c r="CG43" s="34">
        <v>421929.39605394076</v>
      </c>
      <c r="CH43" s="34">
        <v>421414.47621544602</v>
      </c>
      <c r="CI43" s="34">
        <v>3659462.4151145392</v>
      </c>
      <c r="CJ43" s="34">
        <v>3143600.4802173791</v>
      </c>
      <c r="CK43" s="34">
        <v>218063.17620989765</v>
      </c>
      <c r="CL43" s="34">
        <v>217797.05335492289</v>
      </c>
      <c r="CM43" s="34">
        <v>0</v>
      </c>
      <c r="CN43" s="34">
        <v>0</v>
      </c>
      <c r="CO43" s="34">
        <v>0</v>
      </c>
      <c r="CP43" s="34">
        <v>0</v>
      </c>
      <c r="CQ43" s="34">
        <v>0</v>
      </c>
      <c r="CR43" s="34">
        <v>0</v>
      </c>
      <c r="CS43" s="34">
        <v>0</v>
      </c>
      <c r="CT43" s="34">
        <v>0</v>
      </c>
      <c r="CU43" s="34">
        <v>0</v>
      </c>
      <c r="CV43" s="34">
        <v>0</v>
      </c>
      <c r="CW43" s="34">
        <v>0</v>
      </c>
      <c r="CX43" s="34">
        <v>0</v>
      </c>
      <c r="CY43" s="34">
        <v>0</v>
      </c>
      <c r="CZ43" s="34">
        <v>0</v>
      </c>
      <c r="DA43" s="34">
        <v>0</v>
      </c>
      <c r="DB43" s="34">
        <v>0</v>
      </c>
      <c r="DC43" s="34">
        <v>0</v>
      </c>
      <c r="DD43" s="34">
        <v>0</v>
      </c>
      <c r="DE43" s="34">
        <v>0</v>
      </c>
      <c r="DF43" s="34">
        <v>0</v>
      </c>
      <c r="DG43" s="34">
        <v>0</v>
      </c>
      <c r="DH43" s="34">
        <v>0</v>
      </c>
      <c r="DI43" s="34">
        <v>0</v>
      </c>
      <c r="DJ43" s="34">
        <v>0</v>
      </c>
      <c r="DK43" s="34">
        <v>0</v>
      </c>
      <c r="DL43" s="34">
        <v>0</v>
      </c>
      <c r="DM43" s="34">
        <v>0</v>
      </c>
      <c r="DN43" s="34">
        <v>0</v>
      </c>
      <c r="DO43" s="34">
        <v>0</v>
      </c>
      <c r="DP43" s="34">
        <v>0</v>
      </c>
      <c r="DQ43" s="34">
        <v>0</v>
      </c>
      <c r="DR43" s="34">
        <v>0</v>
      </c>
      <c r="DS43" s="34">
        <v>0</v>
      </c>
      <c r="DT43" s="34">
        <v>0</v>
      </c>
      <c r="DU43" s="34">
        <v>0</v>
      </c>
      <c r="DV43" s="34">
        <v>0</v>
      </c>
      <c r="DW43" s="34">
        <v>0</v>
      </c>
      <c r="DX43" s="34">
        <v>0</v>
      </c>
      <c r="DY43" s="34">
        <v>0</v>
      </c>
      <c r="DZ43" s="34">
        <v>0</v>
      </c>
      <c r="EA43" s="34">
        <v>0</v>
      </c>
      <c r="EB43" s="34">
        <v>0</v>
      </c>
      <c r="EC43" s="34">
        <v>0</v>
      </c>
      <c r="ED43" s="34">
        <v>0</v>
      </c>
      <c r="EE43" s="34">
        <v>0</v>
      </c>
      <c r="EF43" s="34">
        <v>0</v>
      </c>
      <c r="EG43" s="34">
        <v>0</v>
      </c>
      <c r="EH43" s="34">
        <v>0</v>
      </c>
      <c r="EI43" s="34">
        <v>0</v>
      </c>
      <c r="EJ43" s="34">
        <v>0</v>
      </c>
      <c r="EK43" s="34">
        <v>0</v>
      </c>
      <c r="EL43" s="34">
        <v>0</v>
      </c>
      <c r="EM43" s="34">
        <v>0</v>
      </c>
      <c r="EN43" s="34">
        <v>0</v>
      </c>
      <c r="EO43" s="34">
        <v>0</v>
      </c>
      <c r="EP43" s="34">
        <v>0</v>
      </c>
      <c r="EQ43" s="34">
        <v>0</v>
      </c>
      <c r="ER43" s="34">
        <v>0</v>
      </c>
      <c r="ES43" s="34">
        <v>0</v>
      </c>
      <c r="ET43" s="34">
        <v>0</v>
      </c>
      <c r="EU43" s="34">
        <v>0</v>
      </c>
      <c r="EV43" s="34">
        <v>0</v>
      </c>
      <c r="EW43" s="34">
        <v>0</v>
      </c>
      <c r="EX43" s="34">
        <v>0</v>
      </c>
      <c r="EY43" s="34">
        <v>0</v>
      </c>
      <c r="EZ43" s="34">
        <v>0</v>
      </c>
      <c r="FA43" s="34">
        <v>0</v>
      </c>
      <c r="FB43" s="34">
        <v>0</v>
      </c>
      <c r="FC43" s="34">
        <v>0</v>
      </c>
      <c r="FD43" s="34">
        <v>0</v>
      </c>
      <c r="FE43" s="34">
        <v>0</v>
      </c>
      <c r="FF43" s="34">
        <v>0</v>
      </c>
      <c r="FG43" s="34">
        <v>0</v>
      </c>
      <c r="FH43" s="34">
        <v>0</v>
      </c>
      <c r="FI43" s="34">
        <v>0</v>
      </c>
      <c r="FJ43" s="34">
        <v>0</v>
      </c>
      <c r="FK43" s="34">
        <v>0</v>
      </c>
      <c r="FL43" s="34">
        <v>0</v>
      </c>
      <c r="FM43" s="34">
        <v>0</v>
      </c>
      <c r="FN43" s="34">
        <v>0</v>
      </c>
      <c r="FO43" s="34">
        <v>526794.16333709308</v>
      </c>
      <c r="FP43" s="34">
        <v>79.801815731462185</v>
      </c>
      <c r="FQ43" s="34">
        <v>5.5356389958676582</v>
      </c>
      <c r="FR43" s="34">
        <v>5.5288833387260237</v>
      </c>
      <c r="FS43" s="34">
        <v>0</v>
      </c>
      <c r="FT43" s="34">
        <v>0</v>
      </c>
      <c r="FU43" s="34">
        <v>0</v>
      </c>
      <c r="FV43" s="34">
        <v>0</v>
      </c>
      <c r="FW43" s="34">
        <v>0</v>
      </c>
      <c r="FX43" s="34">
        <v>0</v>
      </c>
      <c r="FY43" s="34">
        <v>0</v>
      </c>
      <c r="FZ43" s="34">
        <v>0</v>
      </c>
      <c r="GA43" s="36">
        <f t="shared" si="33"/>
        <v>915161731.99999988</v>
      </c>
      <c r="GB43" s="36">
        <f t="shared" si="34"/>
        <v>323518976</v>
      </c>
      <c r="GC43" s="36">
        <f t="shared" si="35"/>
        <v>21135808</v>
      </c>
      <c r="GD43" s="36">
        <f t="shared" si="36"/>
        <v>21110013.999999996</v>
      </c>
      <c r="GE43" s="37"/>
      <c r="GF43" s="308"/>
    </row>
    <row r="44" spans="1:188" s="38" customFormat="1" ht="14" thickTop="1" thickBot="1">
      <c r="A44" s="35" t="s">
        <v>736</v>
      </c>
      <c r="B44" s="34">
        <f t="shared" si="123"/>
        <v>494873849</v>
      </c>
      <c r="C44" s="34">
        <v>0</v>
      </c>
      <c r="D44" s="34">
        <v>0</v>
      </c>
      <c r="E44" s="34">
        <v>0</v>
      </c>
      <c r="F44" s="34">
        <v>0</v>
      </c>
      <c r="G44" s="34">
        <v>0</v>
      </c>
      <c r="H44" s="34">
        <v>0</v>
      </c>
      <c r="I44" s="34">
        <v>0</v>
      </c>
      <c r="J44" s="380">
        <v>0</v>
      </c>
      <c r="K44" s="382">
        <v>0</v>
      </c>
      <c r="L44" s="382">
        <v>0</v>
      </c>
      <c r="M44" s="382">
        <v>0</v>
      </c>
      <c r="N44" s="382">
        <v>0</v>
      </c>
      <c r="O44" s="380">
        <v>0</v>
      </c>
      <c r="P44" s="34">
        <v>0</v>
      </c>
      <c r="Q44" s="34">
        <v>0</v>
      </c>
      <c r="R44" s="34">
        <v>0</v>
      </c>
      <c r="S44" s="34">
        <v>0</v>
      </c>
      <c r="T44" s="34">
        <v>0</v>
      </c>
      <c r="U44" s="34">
        <v>0</v>
      </c>
      <c r="V44" s="34">
        <v>0</v>
      </c>
      <c r="W44" s="34">
        <v>0</v>
      </c>
      <c r="X44" s="34">
        <v>0</v>
      </c>
      <c r="Y44" s="34">
        <v>0</v>
      </c>
      <c r="Z44" s="34">
        <v>0</v>
      </c>
      <c r="AA44" s="34">
        <v>0</v>
      </c>
      <c r="AB44" s="34">
        <v>0</v>
      </c>
      <c r="AC44" s="34">
        <v>0</v>
      </c>
      <c r="AD44" s="34">
        <v>0</v>
      </c>
      <c r="AE44" s="34">
        <v>0</v>
      </c>
      <c r="AF44" s="34">
        <v>0</v>
      </c>
      <c r="AG44" s="34">
        <v>0</v>
      </c>
      <c r="AH44" s="34">
        <v>0</v>
      </c>
      <c r="AI44" s="34">
        <v>0</v>
      </c>
      <c r="AJ44" s="34">
        <v>0</v>
      </c>
      <c r="AK44" s="34">
        <v>0</v>
      </c>
      <c r="AL44" s="34">
        <v>0</v>
      </c>
      <c r="AM44" s="34">
        <v>0</v>
      </c>
      <c r="AN44" s="34">
        <v>0</v>
      </c>
      <c r="AO44" s="34">
        <v>0</v>
      </c>
      <c r="AP44" s="34">
        <v>0</v>
      </c>
      <c r="AQ44" s="34">
        <v>0</v>
      </c>
      <c r="AR44" s="34">
        <v>0</v>
      </c>
      <c r="AS44" s="34">
        <v>0</v>
      </c>
      <c r="AT44" s="34">
        <v>0</v>
      </c>
      <c r="AU44" s="34">
        <v>0</v>
      </c>
      <c r="AV44" s="34">
        <v>0</v>
      </c>
      <c r="AW44" s="34">
        <v>0</v>
      </c>
      <c r="AX44" s="34">
        <v>0</v>
      </c>
      <c r="AY44" s="34">
        <v>0</v>
      </c>
      <c r="AZ44" s="34">
        <v>0</v>
      </c>
      <c r="BA44" s="34">
        <v>0</v>
      </c>
      <c r="BB44" s="34">
        <v>0</v>
      </c>
      <c r="BC44" s="34">
        <v>431179033.76191372</v>
      </c>
      <c r="BD44" s="34">
        <v>431179033.76191372</v>
      </c>
      <c r="BE44" s="34">
        <v>0</v>
      </c>
      <c r="BF44" s="34">
        <v>0</v>
      </c>
      <c r="BG44" s="34">
        <v>34564236.690314047</v>
      </c>
      <c r="BH44" s="34">
        <v>34564236.690314047</v>
      </c>
      <c r="BI44" s="34">
        <v>0</v>
      </c>
      <c r="BJ44" s="34">
        <v>0</v>
      </c>
      <c r="BK44" s="34">
        <v>8242091.251855135</v>
      </c>
      <c r="BL44" s="34">
        <v>8242091.251855135</v>
      </c>
      <c r="BM44" s="34">
        <v>0</v>
      </c>
      <c r="BN44" s="34">
        <v>0</v>
      </c>
      <c r="BO44" s="34">
        <v>0</v>
      </c>
      <c r="BP44" s="34">
        <v>0</v>
      </c>
      <c r="BQ44" s="34">
        <v>0</v>
      </c>
      <c r="BR44" s="34">
        <v>0</v>
      </c>
      <c r="BS44" s="34">
        <v>0</v>
      </c>
      <c r="BT44" s="34">
        <v>0</v>
      </c>
      <c r="BU44" s="34">
        <v>0</v>
      </c>
      <c r="BV44" s="34">
        <v>0</v>
      </c>
      <c r="BW44" s="33">
        <v>0</v>
      </c>
      <c r="BX44" s="33">
        <v>0</v>
      </c>
      <c r="BY44" s="33">
        <v>0</v>
      </c>
      <c r="BZ44" s="33">
        <v>0</v>
      </c>
      <c r="CA44" s="34">
        <v>18834615.034326635</v>
      </c>
      <c r="CB44" s="34">
        <v>18834615.034326635</v>
      </c>
      <c r="CC44" s="34">
        <v>18809602.083775762</v>
      </c>
      <c r="CD44" s="34">
        <v>18809602.083775762</v>
      </c>
      <c r="CE44" s="34">
        <v>387731.82363513677</v>
      </c>
      <c r="CF44" s="34">
        <v>387731.82363513677</v>
      </c>
      <c r="CG44" s="34">
        <v>387216.90379664209</v>
      </c>
      <c r="CH44" s="34">
        <v>387216.90379664209</v>
      </c>
      <c r="CI44" s="34">
        <v>200389.05506532817</v>
      </c>
      <c r="CJ44" s="34">
        <v>200389.05506532817</v>
      </c>
      <c r="CK44" s="34">
        <v>200122.93221035341</v>
      </c>
      <c r="CL44" s="34">
        <v>200122.93221035341</v>
      </c>
      <c r="CM44" s="34">
        <v>0</v>
      </c>
      <c r="CN44" s="34">
        <v>0</v>
      </c>
      <c r="CO44" s="34">
        <v>0</v>
      </c>
      <c r="CP44" s="34">
        <v>0</v>
      </c>
      <c r="CQ44" s="34">
        <v>0</v>
      </c>
      <c r="CR44" s="34">
        <v>0</v>
      </c>
      <c r="CS44" s="34">
        <v>0</v>
      </c>
      <c r="CT44" s="34">
        <v>0</v>
      </c>
      <c r="CU44" s="34">
        <v>0</v>
      </c>
      <c r="CV44" s="34">
        <v>0</v>
      </c>
      <c r="CW44" s="34">
        <v>0</v>
      </c>
      <c r="CX44" s="34">
        <v>0</v>
      </c>
      <c r="CY44" s="34">
        <v>0</v>
      </c>
      <c r="CZ44" s="34">
        <v>0</v>
      </c>
      <c r="DA44" s="34">
        <v>0</v>
      </c>
      <c r="DB44" s="34">
        <v>0</v>
      </c>
      <c r="DC44" s="34">
        <v>0</v>
      </c>
      <c r="DD44" s="34">
        <v>0</v>
      </c>
      <c r="DE44" s="34">
        <v>0</v>
      </c>
      <c r="DF44" s="34">
        <v>0</v>
      </c>
      <c r="DG44" s="34">
        <v>0</v>
      </c>
      <c r="DH44" s="34">
        <v>0</v>
      </c>
      <c r="DI44" s="34">
        <v>0</v>
      </c>
      <c r="DJ44" s="34">
        <v>0</v>
      </c>
      <c r="DK44" s="34">
        <v>0</v>
      </c>
      <c r="DL44" s="34">
        <v>0</v>
      </c>
      <c r="DM44" s="34">
        <v>0</v>
      </c>
      <c r="DN44" s="34">
        <v>0</v>
      </c>
      <c r="DO44" s="34">
        <v>0</v>
      </c>
      <c r="DP44" s="34">
        <v>0</v>
      </c>
      <c r="DQ44" s="34">
        <v>0</v>
      </c>
      <c r="DR44" s="34">
        <v>0</v>
      </c>
      <c r="DS44" s="34">
        <v>0</v>
      </c>
      <c r="DT44" s="34">
        <v>0</v>
      </c>
      <c r="DU44" s="34">
        <v>0</v>
      </c>
      <c r="DV44" s="34">
        <v>0</v>
      </c>
      <c r="DW44" s="34">
        <v>0</v>
      </c>
      <c r="DX44" s="34">
        <v>0</v>
      </c>
      <c r="DY44" s="34">
        <v>0</v>
      </c>
      <c r="DZ44" s="34">
        <v>0</v>
      </c>
      <c r="EA44" s="34">
        <v>0</v>
      </c>
      <c r="EB44" s="34">
        <v>0</v>
      </c>
      <c r="EC44" s="34">
        <v>0</v>
      </c>
      <c r="ED44" s="34">
        <v>0</v>
      </c>
      <c r="EE44" s="34">
        <v>0</v>
      </c>
      <c r="EF44" s="34">
        <v>0</v>
      </c>
      <c r="EG44" s="34">
        <v>0</v>
      </c>
      <c r="EH44" s="34">
        <v>0</v>
      </c>
      <c r="EI44" s="34">
        <v>0</v>
      </c>
      <c r="EJ44" s="34">
        <v>0</v>
      </c>
      <c r="EK44" s="34">
        <v>0</v>
      </c>
      <c r="EL44" s="34">
        <v>0</v>
      </c>
      <c r="EM44" s="34">
        <v>0</v>
      </c>
      <c r="EN44" s="34">
        <v>0</v>
      </c>
      <c r="EO44" s="34">
        <v>0</v>
      </c>
      <c r="EP44" s="34">
        <v>0</v>
      </c>
      <c r="EQ44" s="34">
        <v>0</v>
      </c>
      <c r="ER44" s="34">
        <v>0</v>
      </c>
      <c r="ES44" s="34">
        <v>0</v>
      </c>
      <c r="ET44" s="34">
        <v>0</v>
      </c>
      <c r="EU44" s="34">
        <v>0</v>
      </c>
      <c r="EV44" s="34">
        <v>0</v>
      </c>
      <c r="EW44" s="34">
        <v>0</v>
      </c>
      <c r="EX44" s="34">
        <v>0</v>
      </c>
      <c r="EY44" s="34">
        <v>0</v>
      </c>
      <c r="EZ44" s="34">
        <v>0</v>
      </c>
      <c r="FA44" s="34">
        <v>0</v>
      </c>
      <c r="FB44" s="34">
        <v>0</v>
      </c>
      <c r="FC44" s="34">
        <v>0</v>
      </c>
      <c r="FD44" s="34">
        <v>0</v>
      </c>
      <c r="FE44" s="34">
        <v>0</v>
      </c>
      <c r="FF44" s="34">
        <v>0</v>
      </c>
      <c r="FG44" s="34">
        <v>0</v>
      </c>
      <c r="FH44" s="34">
        <v>0</v>
      </c>
      <c r="FI44" s="34">
        <v>0</v>
      </c>
      <c r="FJ44" s="34">
        <v>0</v>
      </c>
      <c r="FK44" s="34">
        <v>0</v>
      </c>
      <c r="FL44" s="34">
        <v>0</v>
      </c>
      <c r="FM44" s="34">
        <v>0</v>
      </c>
      <c r="FN44" s="34">
        <v>0</v>
      </c>
      <c r="FO44" s="34">
        <v>1465751.3828900026</v>
      </c>
      <c r="FP44" s="34">
        <v>1465751.3828900026</v>
      </c>
      <c r="FQ44" s="34">
        <v>5.080217241468989</v>
      </c>
      <c r="FR44" s="34">
        <v>5.080217241468989</v>
      </c>
      <c r="FS44" s="34">
        <v>0</v>
      </c>
      <c r="FT44" s="34">
        <v>0</v>
      </c>
      <c r="FU44" s="34">
        <v>0</v>
      </c>
      <c r="FV44" s="34">
        <v>0</v>
      </c>
      <c r="FW44" s="34">
        <v>0</v>
      </c>
      <c r="FX44" s="34">
        <v>0</v>
      </c>
      <c r="FY44" s="34">
        <v>0</v>
      </c>
      <c r="FZ44" s="34">
        <v>0</v>
      </c>
      <c r="GA44" s="36">
        <f t="shared" si="33"/>
        <v>494873849</v>
      </c>
      <c r="GB44" s="36">
        <f t="shared" si="34"/>
        <v>494873849</v>
      </c>
      <c r="GC44" s="36">
        <f t="shared" si="35"/>
        <v>19396947</v>
      </c>
      <c r="GD44" s="36">
        <f t="shared" si="36"/>
        <v>19396947</v>
      </c>
      <c r="GE44" s="37"/>
      <c r="GF44" s="308"/>
    </row>
    <row r="45" spans="1:188" s="38" customFormat="1" ht="14" thickTop="1" thickBot="1">
      <c r="A45" s="35" t="s">
        <v>737</v>
      </c>
      <c r="B45" s="34">
        <f t="shared" si="123"/>
        <v>45711286</v>
      </c>
      <c r="C45" s="34">
        <v>0</v>
      </c>
      <c r="D45" s="34">
        <v>0</v>
      </c>
      <c r="E45" s="34">
        <v>0</v>
      </c>
      <c r="F45" s="34">
        <v>0</v>
      </c>
      <c r="G45" s="34">
        <v>0</v>
      </c>
      <c r="H45" s="34">
        <v>0</v>
      </c>
      <c r="I45" s="34">
        <v>0</v>
      </c>
      <c r="J45" s="380">
        <v>0</v>
      </c>
      <c r="K45" s="382">
        <v>0</v>
      </c>
      <c r="L45" s="382">
        <v>0</v>
      </c>
      <c r="M45" s="382">
        <v>0</v>
      </c>
      <c r="N45" s="382">
        <v>0</v>
      </c>
      <c r="O45" s="380">
        <v>0</v>
      </c>
      <c r="P45" s="34">
        <v>0</v>
      </c>
      <c r="Q45" s="34">
        <v>0</v>
      </c>
      <c r="R45" s="34">
        <v>0</v>
      </c>
      <c r="S45" s="34">
        <v>0</v>
      </c>
      <c r="T45" s="34">
        <v>0</v>
      </c>
      <c r="U45" s="34">
        <v>0</v>
      </c>
      <c r="V45" s="34">
        <v>0</v>
      </c>
      <c r="W45" s="34">
        <v>0</v>
      </c>
      <c r="X45" s="34">
        <v>0</v>
      </c>
      <c r="Y45" s="34">
        <v>0</v>
      </c>
      <c r="Z45" s="34">
        <v>0</v>
      </c>
      <c r="AA45" s="34">
        <v>0</v>
      </c>
      <c r="AB45" s="34">
        <v>0</v>
      </c>
      <c r="AC45" s="34">
        <v>0</v>
      </c>
      <c r="AD45" s="34">
        <v>0</v>
      </c>
      <c r="AE45" s="34">
        <v>0</v>
      </c>
      <c r="AF45" s="34">
        <v>0</v>
      </c>
      <c r="AG45" s="34">
        <v>0</v>
      </c>
      <c r="AH45" s="34">
        <v>0</v>
      </c>
      <c r="AI45" s="34">
        <v>0</v>
      </c>
      <c r="AJ45" s="34">
        <v>0</v>
      </c>
      <c r="AK45" s="34">
        <v>0</v>
      </c>
      <c r="AL45" s="34">
        <v>0</v>
      </c>
      <c r="AM45" s="34">
        <v>0</v>
      </c>
      <c r="AN45" s="34">
        <v>0</v>
      </c>
      <c r="AO45" s="34">
        <v>0</v>
      </c>
      <c r="AP45" s="34">
        <v>0</v>
      </c>
      <c r="AQ45" s="34">
        <v>0</v>
      </c>
      <c r="AR45" s="34">
        <v>0</v>
      </c>
      <c r="AS45" s="34">
        <v>0</v>
      </c>
      <c r="AT45" s="34">
        <v>0</v>
      </c>
      <c r="AU45" s="34">
        <v>0</v>
      </c>
      <c r="AV45" s="34">
        <v>0</v>
      </c>
      <c r="AW45" s="34">
        <v>0</v>
      </c>
      <c r="AX45" s="34">
        <v>0</v>
      </c>
      <c r="AY45" s="34">
        <v>0</v>
      </c>
      <c r="AZ45" s="34">
        <v>0</v>
      </c>
      <c r="BA45" s="34">
        <v>0</v>
      </c>
      <c r="BB45" s="34">
        <v>0</v>
      </c>
      <c r="BC45" s="34">
        <v>41454836.88618198</v>
      </c>
      <c r="BD45" s="34">
        <v>0</v>
      </c>
      <c r="BE45" s="34">
        <v>0</v>
      </c>
      <c r="BF45" s="34">
        <v>0</v>
      </c>
      <c r="BG45" s="34">
        <v>3323108.6901213806</v>
      </c>
      <c r="BH45" s="34">
        <v>0</v>
      </c>
      <c r="BI45" s="34">
        <v>0</v>
      </c>
      <c r="BJ45" s="34">
        <v>0</v>
      </c>
      <c r="BK45" s="34">
        <v>792419.20801591256</v>
      </c>
      <c r="BL45" s="34">
        <v>0</v>
      </c>
      <c r="BM45" s="34">
        <v>0</v>
      </c>
      <c r="BN45" s="34">
        <v>0</v>
      </c>
      <c r="BO45" s="34">
        <v>0</v>
      </c>
      <c r="BP45" s="34">
        <v>0</v>
      </c>
      <c r="BQ45" s="34">
        <v>0</v>
      </c>
      <c r="BR45" s="34">
        <v>0</v>
      </c>
      <c r="BS45" s="34">
        <v>0</v>
      </c>
      <c r="BT45" s="34">
        <v>0</v>
      </c>
      <c r="BU45" s="34">
        <v>0</v>
      </c>
      <c r="BV45" s="34">
        <v>0</v>
      </c>
      <c r="BW45" s="33">
        <v>0</v>
      </c>
      <c r="BX45" s="33">
        <v>0</v>
      </c>
      <c r="BY45" s="33">
        <v>0</v>
      </c>
      <c r="BZ45" s="33">
        <v>0</v>
      </c>
      <c r="CA45" s="34">
        <v>0</v>
      </c>
      <c r="CB45" s="34">
        <v>0</v>
      </c>
      <c r="CC45" s="34">
        <v>0</v>
      </c>
      <c r="CD45" s="34">
        <v>0</v>
      </c>
      <c r="CE45" s="34">
        <v>0</v>
      </c>
      <c r="CF45" s="34">
        <v>0</v>
      </c>
      <c r="CG45" s="34">
        <v>0</v>
      </c>
      <c r="CH45" s="34">
        <v>0</v>
      </c>
      <c r="CI45" s="34">
        <v>0</v>
      </c>
      <c r="CJ45" s="34">
        <v>0</v>
      </c>
      <c r="CK45" s="34">
        <v>0</v>
      </c>
      <c r="CL45" s="34">
        <v>0</v>
      </c>
      <c r="CM45" s="34">
        <v>0</v>
      </c>
      <c r="CN45" s="34">
        <v>0</v>
      </c>
      <c r="CO45" s="34">
        <v>0</v>
      </c>
      <c r="CP45" s="34">
        <v>0</v>
      </c>
      <c r="CQ45" s="34">
        <v>0</v>
      </c>
      <c r="CR45" s="34">
        <v>0</v>
      </c>
      <c r="CS45" s="34">
        <v>0</v>
      </c>
      <c r="CT45" s="34">
        <v>0</v>
      </c>
      <c r="CU45" s="34">
        <v>0</v>
      </c>
      <c r="CV45" s="34">
        <v>0</v>
      </c>
      <c r="CW45" s="34">
        <v>0</v>
      </c>
      <c r="CX45" s="34">
        <v>0</v>
      </c>
      <c r="CY45" s="34">
        <v>0</v>
      </c>
      <c r="CZ45" s="34">
        <v>0</v>
      </c>
      <c r="DA45" s="34">
        <v>0</v>
      </c>
      <c r="DB45" s="34">
        <v>0</v>
      </c>
      <c r="DC45" s="34">
        <v>0</v>
      </c>
      <c r="DD45" s="34">
        <v>0</v>
      </c>
      <c r="DE45" s="34">
        <v>0</v>
      </c>
      <c r="DF45" s="34">
        <v>0</v>
      </c>
      <c r="DG45" s="34">
        <v>0</v>
      </c>
      <c r="DH45" s="34">
        <v>0</v>
      </c>
      <c r="DI45" s="34">
        <v>0</v>
      </c>
      <c r="DJ45" s="34">
        <v>0</v>
      </c>
      <c r="DK45" s="34">
        <v>0</v>
      </c>
      <c r="DL45" s="34">
        <v>0</v>
      </c>
      <c r="DM45" s="34">
        <v>0</v>
      </c>
      <c r="DN45" s="34">
        <v>0</v>
      </c>
      <c r="DO45" s="34">
        <v>0</v>
      </c>
      <c r="DP45" s="34">
        <v>0</v>
      </c>
      <c r="DQ45" s="34">
        <v>0</v>
      </c>
      <c r="DR45" s="34">
        <v>0</v>
      </c>
      <c r="DS45" s="34">
        <v>0</v>
      </c>
      <c r="DT45" s="34">
        <v>0</v>
      </c>
      <c r="DU45" s="34">
        <v>0</v>
      </c>
      <c r="DV45" s="34">
        <v>0</v>
      </c>
      <c r="DW45" s="34">
        <v>0</v>
      </c>
      <c r="DX45" s="34">
        <v>0</v>
      </c>
      <c r="DY45" s="34">
        <v>0</v>
      </c>
      <c r="DZ45" s="34">
        <v>0</v>
      </c>
      <c r="EA45" s="34">
        <v>0</v>
      </c>
      <c r="EB45" s="34">
        <v>0</v>
      </c>
      <c r="EC45" s="34">
        <v>0</v>
      </c>
      <c r="ED45" s="34">
        <v>0</v>
      </c>
      <c r="EE45" s="34">
        <v>0</v>
      </c>
      <c r="EF45" s="34">
        <v>0</v>
      </c>
      <c r="EG45" s="34">
        <v>0</v>
      </c>
      <c r="EH45" s="34">
        <v>0</v>
      </c>
      <c r="EI45" s="34">
        <v>0</v>
      </c>
      <c r="EJ45" s="34">
        <v>0</v>
      </c>
      <c r="EK45" s="34">
        <v>0</v>
      </c>
      <c r="EL45" s="34">
        <v>0</v>
      </c>
      <c r="EM45" s="34">
        <v>0</v>
      </c>
      <c r="EN45" s="34">
        <v>0</v>
      </c>
      <c r="EO45" s="34">
        <v>0</v>
      </c>
      <c r="EP45" s="34">
        <v>0</v>
      </c>
      <c r="EQ45" s="34">
        <v>0</v>
      </c>
      <c r="ER45" s="34">
        <v>0</v>
      </c>
      <c r="ES45" s="34">
        <v>0</v>
      </c>
      <c r="ET45" s="34">
        <v>0</v>
      </c>
      <c r="EU45" s="34">
        <v>0</v>
      </c>
      <c r="EV45" s="34">
        <v>0</v>
      </c>
      <c r="EW45" s="34">
        <v>0</v>
      </c>
      <c r="EX45" s="34">
        <v>0</v>
      </c>
      <c r="EY45" s="34">
        <v>0</v>
      </c>
      <c r="EZ45" s="34">
        <v>0</v>
      </c>
      <c r="FA45" s="34">
        <v>0</v>
      </c>
      <c r="FB45" s="34">
        <v>0</v>
      </c>
      <c r="FC45" s="34">
        <v>0</v>
      </c>
      <c r="FD45" s="34">
        <v>0</v>
      </c>
      <c r="FE45" s="34">
        <v>0</v>
      </c>
      <c r="FF45" s="34">
        <v>0</v>
      </c>
      <c r="FG45" s="34">
        <v>0</v>
      </c>
      <c r="FH45" s="34">
        <v>0</v>
      </c>
      <c r="FI45" s="34">
        <v>0</v>
      </c>
      <c r="FJ45" s="34">
        <v>0</v>
      </c>
      <c r="FK45" s="34">
        <v>0</v>
      </c>
      <c r="FL45" s="34">
        <v>0</v>
      </c>
      <c r="FM45" s="34">
        <v>0</v>
      </c>
      <c r="FN45" s="34">
        <v>0</v>
      </c>
      <c r="FO45" s="34">
        <v>140921.21568072436</v>
      </c>
      <c r="FP45" s="34">
        <v>0</v>
      </c>
      <c r="FQ45" s="34">
        <v>0</v>
      </c>
      <c r="FR45" s="34">
        <v>0</v>
      </c>
      <c r="FS45" s="34">
        <v>0</v>
      </c>
      <c r="FT45" s="34">
        <v>0</v>
      </c>
      <c r="FU45" s="34">
        <v>0</v>
      </c>
      <c r="FV45" s="34">
        <v>0</v>
      </c>
      <c r="FW45" s="34">
        <v>0</v>
      </c>
      <c r="FX45" s="34">
        <v>0</v>
      </c>
      <c r="FY45" s="34">
        <v>0</v>
      </c>
      <c r="FZ45" s="34">
        <v>0</v>
      </c>
      <c r="GA45" s="36">
        <f t="shared" si="33"/>
        <v>45711286</v>
      </c>
      <c r="GB45" s="36">
        <f t="shared" si="34"/>
        <v>0</v>
      </c>
      <c r="GC45" s="36">
        <f t="shared" si="35"/>
        <v>0</v>
      </c>
      <c r="GD45" s="36">
        <f t="shared" si="36"/>
        <v>0</v>
      </c>
      <c r="GE45" s="37"/>
      <c r="GF45" s="308"/>
    </row>
    <row r="46" spans="1:188" s="38" customFormat="1" ht="27" thickTop="1" thickBot="1">
      <c r="A46" s="35" t="s">
        <v>738</v>
      </c>
      <c r="B46" s="34">
        <f t="shared" si="123"/>
        <v>18852714</v>
      </c>
      <c r="C46" s="34">
        <v>0</v>
      </c>
      <c r="D46" s="34">
        <v>0</v>
      </c>
      <c r="E46" s="34">
        <v>0</v>
      </c>
      <c r="F46" s="34">
        <v>0</v>
      </c>
      <c r="G46" s="34">
        <v>0</v>
      </c>
      <c r="H46" s="34">
        <v>0</v>
      </c>
      <c r="I46" s="34">
        <v>0</v>
      </c>
      <c r="J46" s="34">
        <v>0</v>
      </c>
      <c r="K46" s="33">
        <v>0</v>
      </c>
      <c r="L46" s="33">
        <v>0</v>
      </c>
      <c r="M46" s="33">
        <v>0</v>
      </c>
      <c r="N46" s="33">
        <v>0</v>
      </c>
      <c r="O46" s="34">
        <v>0</v>
      </c>
      <c r="P46" s="34">
        <v>0</v>
      </c>
      <c r="Q46" s="34">
        <v>0</v>
      </c>
      <c r="R46" s="34">
        <v>0</v>
      </c>
      <c r="S46" s="34">
        <v>0</v>
      </c>
      <c r="T46" s="34">
        <v>0</v>
      </c>
      <c r="U46" s="34">
        <v>0</v>
      </c>
      <c r="V46" s="34">
        <v>0</v>
      </c>
      <c r="W46" s="34">
        <v>0</v>
      </c>
      <c r="X46" s="34">
        <v>0</v>
      </c>
      <c r="Y46" s="34">
        <v>0</v>
      </c>
      <c r="Z46" s="34">
        <v>0</v>
      </c>
      <c r="AA46" s="34">
        <v>0</v>
      </c>
      <c r="AB46" s="34">
        <v>0</v>
      </c>
      <c r="AC46" s="34">
        <v>0</v>
      </c>
      <c r="AD46" s="34">
        <v>0</v>
      </c>
      <c r="AE46" s="34">
        <v>0</v>
      </c>
      <c r="AF46" s="34">
        <v>0</v>
      </c>
      <c r="AG46" s="34">
        <v>0</v>
      </c>
      <c r="AH46" s="34">
        <v>0</v>
      </c>
      <c r="AI46" s="34">
        <v>0</v>
      </c>
      <c r="AJ46" s="34">
        <v>0</v>
      </c>
      <c r="AK46" s="34">
        <v>0</v>
      </c>
      <c r="AL46" s="34">
        <v>0</v>
      </c>
      <c r="AM46" s="34">
        <v>0</v>
      </c>
      <c r="AN46" s="34">
        <v>0</v>
      </c>
      <c r="AO46" s="34">
        <v>0</v>
      </c>
      <c r="AP46" s="34">
        <v>0</v>
      </c>
      <c r="AQ46" s="34">
        <v>0</v>
      </c>
      <c r="AR46" s="34">
        <v>0</v>
      </c>
      <c r="AS46" s="34">
        <v>0</v>
      </c>
      <c r="AT46" s="34">
        <v>0</v>
      </c>
      <c r="AU46" s="34">
        <v>0</v>
      </c>
      <c r="AV46" s="34">
        <v>0</v>
      </c>
      <c r="AW46" s="34">
        <v>0</v>
      </c>
      <c r="AX46" s="34">
        <v>0</v>
      </c>
      <c r="AY46" s="34">
        <v>0</v>
      </c>
      <c r="AZ46" s="34">
        <v>0</v>
      </c>
      <c r="BA46" s="34">
        <v>0</v>
      </c>
      <c r="BB46" s="34">
        <v>0</v>
      </c>
      <c r="BC46" s="34">
        <v>10363709.674987528</v>
      </c>
      <c r="BD46" s="34">
        <v>10363708.768103462</v>
      </c>
      <c r="BE46" s="34">
        <v>10363708.768103462</v>
      </c>
      <c r="BF46" s="34">
        <v>10363708.768103462</v>
      </c>
      <c r="BG46" s="34">
        <v>830777.20887923159</v>
      </c>
      <c r="BH46" s="34">
        <v>830777.1361814586</v>
      </c>
      <c r="BI46" s="34">
        <v>830777.1361814586</v>
      </c>
      <c r="BJ46" s="34">
        <v>830777.1361814586</v>
      </c>
      <c r="BK46" s="34">
        <v>198104.81067163197</v>
      </c>
      <c r="BL46" s="34">
        <v>198104.79333632428</v>
      </c>
      <c r="BM46" s="34">
        <v>198104.79333632428</v>
      </c>
      <c r="BN46" s="34">
        <v>198104.79333632428</v>
      </c>
      <c r="BO46" s="34">
        <v>0</v>
      </c>
      <c r="BP46" s="34">
        <v>0</v>
      </c>
      <c r="BQ46" s="34">
        <v>0</v>
      </c>
      <c r="BR46" s="34">
        <v>0</v>
      </c>
      <c r="BS46" s="34">
        <v>0</v>
      </c>
      <c r="BT46" s="34">
        <v>0</v>
      </c>
      <c r="BU46" s="34">
        <v>0</v>
      </c>
      <c r="BV46" s="34">
        <v>0</v>
      </c>
      <c r="BW46" s="33">
        <v>0</v>
      </c>
      <c r="BX46" s="33">
        <v>0</v>
      </c>
      <c r="BY46" s="33">
        <v>0</v>
      </c>
      <c r="BZ46" s="33">
        <v>0</v>
      </c>
      <c r="CA46" s="34">
        <v>0</v>
      </c>
      <c r="CB46" s="34">
        <v>0</v>
      </c>
      <c r="CC46" s="34">
        <v>0</v>
      </c>
      <c r="CD46" s="34">
        <v>0</v>
      </c>
      <c r="CE46" s="34">
        <v>0</v>
      </c>
      <c r="CF46" s="34">
        <v>0</v>
      </c>
      <c r="CG46" s="34">
        <v>0</v>
      </c>
      <c r="CH46" s="34">
        <v>0</v>
      </c>
      <c r="CI46" s="34">
        <v>0</v>
      </c>
      <c r="CJ46" s="34">
        <v>0</v>
      </c>
      <c r="CK46" s="34">
        <v>0</v>
      </c>
      <c r="CL46" s="34">
        <v>0</v>
      </c>
      <c r="CM46" s="34">
        <v>5736712.2586615672</v>
      </c>
      <c r="CN46" s="34">
        <v>5736712.2586615672</v>
      </c>
      <c r="CO46" s="34">
        <v>5736712.2586615672</v>
      </c>
      <c r="CP46" s="34">
        <v>5736712.2586615672</v>
      </c>
      <c r="CQ46" s="34">
        <v>1147701.565965076</v>
      </c>
      <c r="CR46" s="34">
        <v>1147701.565965076</v>
      </c>
      <c r="CS46" s="34">
        <v>1147701.565965076</v>
      </c>
      <c r="CT46" s="34">
        <v>1147701.565965076</v>
      </c>
      <c r="CU46" s="34">
        <v>443266.50862521963</v>
      </c>
      <c r="CV46" s="34">
        <v>443266.50862521963</v>
      </c>
      <c r="CW46" s="34">
        <v>443266.50862521963</v>
      </c>
      <c r="CX46" s="34">
        <v>443266.50862521963</v>
      </c>
      <c r="CY46" s="34">
        <v>0</v>
      </c>
      <c r="CZ46" s="34">
        <v>0</v>
      </c>
      <c r="DA46" s="34">
        <v>0</v>
      </c>
      <c r="DB46" s="34">
        <v>0</v>
      </c>
      <c r="DC46" s="34">
        <v>0</v>
      </c>
      <c r="DD46" s="34">
        <v>0</v>
      </c>
      <c r="DE46" s="34">
        <v>0</v>
      </c>
      <c r="DF46" s="34">
        <v>0</v>
      </c>
      <c r="DG46" s="34">
        <v>0</v>
      </c>
      <c r="DH46" s="34">
        <v>0</v>
      </c>
      <c r="DI46" s="34">
        <v>0</v>
      </c>
      <c r="DJ46" s="34">
        <v>0</v>
      </c>
      <c r="DK46" s="34">
        <v>0</v>
      </c>
      <c r="DL46" s="34">
        <v>0</v>
      </c>
      <c r="DM46" s="34">
        <v>0</v>
      </c>
      <c r="DN46" s="34">
        <v>0</v>
      </c>
      <c r="DO46" s="34">
        <v>0</v>
      </c>
      <c r="DP46" s="34">
        <v>0</v>
      </c>
      <c r="DQ46" s="34">
        <v>0</v>
      </c>
      <c r="DR46" s="34">
        <v>0</v>
      </c>
      <c r="DS46" s="34">
        <v>0</v>
      </c>
      <c r="DT46" s="34">
        <v>0</v>
      </c>
      <c r="DU46" s="34">
        <v>0</v>
      </c>
      <c r="DV46" s="34">
        <v>0</v>
      </c>
      <c r="DW46" s="34">
        <v>0</v>
      </c>
      <c r="DX46" s="34">
        <v>0</v>
      </c>
      <c r="DY46" s="34">
        <v>0</v>
      </c>
      <c r="DZ46" s="34">
        <v>0</v>
      </c>
      <c r="EA46" s="34">
        <v>0</v>
      </c>
      <c r="EB46" s="34">
        <v>0</v>
      </c>
      <c r="EC46" s="34">
        <v>0</v>
      </c>
      <c r="ED46" s="34">
        <v>0</v>
      </c>
      <c r="EE46" s="34">
        <v>0</v>
      </c>
      <c r="EF46" s="34">
        <v>0</v>
      </c>
      <c r="EG46" s="34">
        <v>0</v>
      </c>
      <c r="EH46" s="34">
        <v>0</v>
      </c>
      <c r="EI46" s="34">
        <v>0</v>
      </c>
      <c r="EJ46" s="34">
        <v>0</v>
      </c>
      <c r="EK46" s="34">
        <v>0</v>
      </c>
      <c r="EL46" s="34">
        <v>0</v>
      </c>
      <c r="EM46" s="34">
        <v>0</v>
      </c>
      <c r="EN46" s="34">
        <v>0</v>
      </c>
      <c r="EO46" s="34">
        <v>0</v>
      </c>
      <c r="EP46" s="34">
        <v>0</v>
      </c>
      <c r="EQ46" s="34">
        <v>0</v>
      </c>
      <c r="ER46" s="34">
        <v>0</v>
      </c>
      <c r="ES46" s="34">
        <v>0</v>
      </c>
      <c r="ET46" s="34">
        <v>0</v>
      </c>
      <c r="EU46" s="34">
        <v>0</v>
      </c>
      <c r="EV46" s="34">
        <v>0</v>
      </c>
      <c r="EW46" s="34">
        <v>0</v>
      </c>
      <c r="EX46" s="34">
        <v>0</v>
      </c>
      <c r="EY46" s="34">
        <v>0</v>
      </c>
      <c r="EZ46" s="34">
        <v>0</v>
      </c>
      <c r="FA46" s="34">
        <v>0</v>
      </c>
      <c r="FB46" s="34">
        <v>0</v>
      </c>
      <c r="FC46" s="34">
        <v>0</v>
      </c>
      <c r="FD46" s="34">
        <v>0</v>
      </c>
      <c r="FE46" s="34">
        <v>0</v>
      </c>
      <c r="FF46" s="34">
        <v>0</v>
      </c>
      <c r="FG46" s="34">
        <v>0</v>
      </c>
      <c r="FH46" s="34">
        <v>0</v>
      </c>
      <c r="FI46" s="34">
        <v>0</v>
      </c>
      <c r="FJ46" s="34">
        <v>0</v>
      </c>
      <c r="FK46" s="34">
        <v>0</v>
      </c>
      <c r="FL46" s="34">
        <v>0</v>
      </c>
      <c r="FM46" s="34">
        <v>0</v>
      </c>
      <c r="FN46" s="34">
        <v>0</v>
      </c>
      <c r="FO46" s="34">
        <v>132441.97220974462</v>
      </c>
      <c r="FP46" s="34">
        <v>132441.9691268907</v>
      </c>
      <c r="FQ46" s="34">
        <v>132441.9691268907</v>
      </c>
      <c r="FR46" s="34">
        <v>132441.9691268907</v>
      </c>
      <c r="FS46" s="34">
        <v>0</v>
      </c>
      <c r="FT46" s="34">
        <v>0</v>
      </c>
      <c r="FU46" s="34">
        <v>0</v>
      </c>
      <c r="FV46" s="34">
        <v>0</v>
      </c>
      <c r="FW46" s="34">
        <v>0</v>
      </c>
      <c r="FX46" s="34">
        <v>0</v>
      </c>
      <c r="FY46" s="34">
        <v>0</v>
      </c>
      <c r="FZ46" s="34">
        <v>0</v>
      </c>
      <c r="GA46" s="36">
        <f t="shared" si="33"/>
        <v>18852714</v>
      </c>
      <c r="GB46" s="36">
        <f t="shared" si="34"/>
        <v>18852713</v>
      </c>
      <c r="GC46" s="36">
        <f t="shared" si="35"/>
        <v>18852713</v>
      </c>
      <c r="GD46" s="36">
        <f t="shared" si="36"/>
        <v>18852713</v>
      </c>
      <c r="GE46" s="37"/>
      <c r="GF46" s="308"/>
    </row>
    <row r="47" spans="1:188" s="38" customFormat="1" ht="32.5" customHeight="1" thickTop="1" thickBot="1">
      <c r="A47" s="54" t="s">
        <v>739</v>
      </c>
      <c r="B47" s="55">
        <f t="shared" ref="B47:BY47" si="124">SUM(B48:B56)</f>
        <v>11187939685</v>
      </c>
      <c r="C47" s="55">
        <f t="shared" si="124"/>
        <v>47879342.201970689</v>
      </c>
      <c r="D47" s="55">
        <f t="shared" si="124"/>
        <v>33982872.711251326</v>
      </c>
      <c r="E47" s="55">
        <f t="shared" si="124"/>
        <v>2699056.962422973</v>
      </c>
      <c r="F47" s="55">
        <f t="shared" si="124"/>
        <v>2694904.2977752015</v>
      </c>
      <c r="G47" s="55">
        <f>SUM(G48:G56)</f>
        <v>47297731.937397085</v>
      </c>
      <c r="H47" s="55">
        <f>SUM(H48:H56)</f>
        <v>33570068.63584888</v>
      </c>
      <c r="I47" s="55">
        <f>SUM(I48:I56)</f>
        <v>2666270.3959870324</v>
      </c>
      <c r="J47" s="55">
        <f>SUM(J48:J56)</f>
        <v>2662168.1754822545</v>
      </c>
      <c r="K47" s="55">
        <f t="shared" si="124"/>
        <v>205404493.86063224</v>
      </c>
      <c r="L47" s="55">
        <f t="shared" si="124"/>
        <v>145788025.6528998</v>
      </c>
      <c r="M47" s="55">
        <f t="shared" si="124"/>
        <v>11579073.641589995</v>
      </c>
      <c r="N47" s="55">
        <f t="shared" si="124"/>
        <v>11561258.526742544</v>
      </c>
      <c r="O47" s="55">
        <f t="shared" ref="O47:Z47" si="125">SUM(O48:O56)</f>
        <v>339976360.082286</v>
      </c>
      <c r="P47" s="55">
        <f t="shared" si="125"/>
        <v>21949157.815157097</v>
      </c>
      <c r="Q47" s="55">
        <f t="shared" si="125"/>
        <v>15451114.993391778</v>
      </c>
      <c r="R47" s="55">
        <f t="shared" si="125"/>
        <v>15451114.993391778</v>
      </c>
      <c r="S47" s="55">
        <f t="shared" si="125"/>
        <v>10319407.447341325</v>
      </c>
      <c r="T47" s="55">
        <f t="shared" si="125"/>
        <v>666229.56539031363</v>
      </c>
      <c r="U47" s="55">
        <f t="shared" si="125"/>
        <v>468992.46492886386</v>
      </c>
      <c r="V47" s="55">
        <f t="shared" si="125"/>
        <v>468992.46492886386</v>
      </c>
      <c r="W47" s="55">
        <f t="shared" si="125"/>
        <v>10319407.482613422</v>
      </c>
      <c r="X47" s="55">
        <f t="shared" si="125"/>
        <v>666229.56766750978</v>
      </c>
      <c r="Y47" s="55">
        <f t="shared" si="125"/>
        <v>468992.46653189667</v>
      </c>
      <c r="Z47" s="55">
        <f t="shared" si="125"/>
        <v>468992.46653189667</v>
      </c>
      <c r="AA47" s="55">
        <f t="shared" si="124"/>
        <v>13025060.968694381</v>
      </c>
      <c r="AB47" s="55">
        <f t="shared" si="124"/>
        <v>840908.81696810026</v>
      </c>
      <c r="AC47" s="55">
        <f t="shared" si="124"/>
        <v>591957.9666495811</v>
      </c>
      <c r="AD47" s="55">
        <f t="shared" si="124"/>
        <v>591957.9666495811</v>
      </c>
      <c r="AE47" s="55">
        <f t="shared" si="124"/>
        <v>13025061.00396648</v>
      </c>
      <c r="AF47" s="55">
        <f t="shared" si="124"/>
        <v>840908.8192452963</v>
      </c>
      <c r="AG47" s="55">
        <f t="shared" si="124"/>
        <v>591957.96825261379</v>
      </c>
      <c r="AH47" s="55">
        <f t="shared" si="124"/>
        <v>591957.96825261379</v>
      </c>
      <c r="AI47" s="55">
        <f t="shared" ref="AI47:AP47" si="126">SUM(AI48:AI56)</f>
        <v>0</v>
      </c>
      <c r="AJ47" s="55">
        <f t="shared" si="126"/>
        <v>0</v>
      </c>
      <c r="AK47" s="55">
        <f t="shared" si="126"/>
        <v>0</v>
      </c>
      <c r="AL47" s="55">
        <f t="shared" si="126"/>
        <v>0</v>
      </c>
      <c r="AM47" s="55">
        <f t="shared" si="126"/>
        <v>0</v>
      </c>
      <c r="AN47" s="55">
        <f t="shared" si="126"/>
        <v>0</v>
      </c>
      <c r="AO47" s="55">
        <f t="shared" si="126"/>
        <v>0</v>
      </c>
      <c r="AP47" s="55">
        <f t="shared" si="126"/>
        <v>0</v>
      </c>
      <c r="AQ47" s="55">
        <f t="shared" si="124"/>
        <v>5853926.8338116352</v>
      </c>
      <c r="AR47" s="55">
        <f t="shared" si="124"/>
        <v>2926963.4169058176</v>
      </c>
      <c r="AS47" s="55">
        <f t="shared" si="124"/>
        <v>0</v>
      </c>
      <c r="AT47" s="55">
        <f t="shared" si="124"/>
        <v>0</v>
      </c>
      <c r="AU47" s="55">
        <f t="shared" ref="AU47:BB47" si="127">SUM(AU48:AU56)</f>
        <v>3986516.1770369718</v>
      </c>
      <c r="AV47" s="55">
        <f t="shared" si="127"/>
        <v>1993258.0885184859</v>
      </c>
      <c r="AW47" s="55">
        <f t="shared" si="127"/>
        <v>0</v>
      </c>
      <c r="AX47" s="55">
        <f t="shared" si="127"/>
        <v>0</v>
      </c>
      <c r="AY47" s="55">
        <f t="shared" si="127"/>
        <v>965454.98915139341</v>
      </c>
      <c r="AZ47" s="55">
        <f t="shared" si="127"/>
        <v>482727.49457569671</v>
      </c>
      <c r="BA47" s="55">
        <f t="shared" si="127"/>
        <v>0</v>
      </c>
      <c r="BB47" s="55">
        <f t="shared" si="127"/>
        <v>0</v>
      </c>
      <c r="BC47" s="55">
        <f t="shared" si="124"/>
        <v>3559475703.802968</v>
      </c>
      <c r="BD47" s="55">
        <f t="shared" si="124"/>
        <v>1860431241.1313927</v>
      </c>
      <c r="BE47" s="55">
        <f t="shared" si="124"/>
        <v>442253429.48300624</v>
      </c>
      <c r="BF47" s="55">
        <f t="shared" si="124"/>
        <v>436410800.7777195</v>
      </c>
      <c r="BG47" s="55">
        <f t="shared" ref="BG47:BN47" si="128">SUM(BG48:BG56)</f>
        <v>285335211.33034122</v>
      </c>
      <c r="BH47" s="55">
        <f t="shared" si="128"/>
        <v>149136160.92017007</v>
      </c>
      <c r="BI47" s="55">
        <f t="shared" si="128"/>
        <v>35451984.017836951</v>
      </c>
      <c r="BJ47" s="55">
        <f t="shared" si="128"/>
        <v>34983626.362082608</v>
      </c>
      <c r="BK47" s="55">
        <f t="shared" si="128"/>
        <v>68040236.798027575</v>
      </c>
      <c r="BL47" s="55">
        <f t="shared" si="128"/>
        <v>35562592.00134024</v>
      </c>
      <c r="BM47" s="55">
        <f t="shared" si="128"/>
        <v>8453780.9977503382</v>
      </c>
      <c r="BN47" s="55">
        <f t="shared" si="128"/>
        <v>8342097.7405206459</v>
      </c>
      <c r="BO47" s="55">
        <f t="shared" si="124"/>
        <v>0</v>
      </c>
      <c r="BP47" s="55">
        <f t="shared" si="124"/>
        <v>0</v>
      </c>
      <c r="BQ47" s="55">
        <f t="shared" si="124"/>
        <v>0</v>
      </c>
      <c r="BR47" s="55">
        <f t="shared" si="124"/>
        <v>0</v>
      </c>
      <c r="BS47" s="55">
        <f t="shared" si="124"/>
        <v>0</v>
      </c>
      <c r="BT47" s="55">
        <f t="shared" si="124"/>
        <v>0</v>
      </c>
      <c r="BU47" s="55">
        <f t="shared" si="124"/>
        <v>0</v>
      </c>
      <c r="BV47" s="55">
        <f t="shared" si="124"/>
        <v>0</v>
      </c>
      <c r="BW47" s="55">
        <f t="shared" si="124"/>
        <v>0</v>
      </c>
      <c r="BX47" s="55">
        <f t="shared" si="124"/>
        <v>0</v>
      </c>
      <c r="BY47" s="55">
        <f t="shared" si="124"/>
        <v>0</v>
      </c>
      <c r="BZ47" s="55">
        <f t="shared" ref="BZ47:EL47" si="129">SUM(BZ48:BZ56)</f>
        <v>0</v>
      </c>
      <c r="CA47" s="55">
        <f t="shared" ref="CA47:CH47" si="130">SUM(CA48:CA56)</f>
        <v>0</v>
      </c>
      <c r="CB47" s="55">
        <f t="shared" si="130"/>
        <v>0</v>
      </c>
      <c r="CC47" s="55">
        <f t="shared" si="130"/>
        <v>0</v>
      </c>
      <c r="CD47" s="55">
        <f t="shared" si="130"/>
        <v>0</v>
      </c>
      <c r="CE47" s="55">
        <f t="shared" si="130"/>
        <v>0</v>
      </c>
      <c r="CF47" s="55">
        <f t="shared" si="130"/>
        <v>0</v>
      </c>
      <c r="CG47" s="55">
        <f t="shared" si="130"/>
        <v>0</v>
      </c>
      <c r="CH47" s="55">
        <f t="shared" si="130"/>
        <v>0</v>
      </c>
      <c r="CI47" s="55">
        <f t="shared" si="129"/>
        <v>0</v>
      </c>
      <c r="CJ47" s="55">
        <f t="shared" si="129"/>
        <v>0</v>
      </c>
      <c r="CK47" s="55">
        <f t="shared" si="129"/>
        <v>0</v>
      </c>
      <c r="CL47" s="55">
        <f t="shared" si="129"/>
        <v>0</v>
      </c>
      <c r="CM47" s="55">
        <f t="shared" ref="CM47:CP47" si="131">SUM(CM48:CM56)</f>
        <v>2458661845.874176</v>
      </c>
      <c r="CN47" s="55">
        <f t="shared" si="131"/>
        <v>1776537059.7199092</v>
      </c>
      <c r="CO47" s="55">
        <f t="shared" si="131"/>
        <v>0</v>
      </c>
      <c r="CP47" s="55">
        <f t="shared" si="131"/>
        <v>0</v>
      </c>
      <c r="CQ47" s="55">
        <f t="shared" si="129"/>
        <v>491886279.71149671</v>
      </c>
      <c r="CR47" s="55">
        <f t="shared" si="129"/>
        <v>355418621.93925607</v>
      </c>
      <c r="CS47" s="55">
        <f t="shared" si="129"/>
        <v>0</v>
      </c>
      <c r="CT47" s="55">
        <f t="shared" si="129"/>
        <v>0</v>
      </c>
      <c r="CU47" s="55">
        <f t="shared" si="129"/>
        <v>189976837.45863083</v>
      </c>
      <c r="CV47" s="55">
        <f t="shared" si="129"/>
        <v>137270154.8201904</v>
      </c>
      <c r="CW47" s="55">
        <f t="shared" si="129"/>
        <v>0</v>
      </c>
      <c r="CX47" s="55">
        <f t="shared" si="129"/>
        <v>0</v>
      </c>
      <c r="CY47" s="55">
        <f t="shared" ref="CY47:DB47" si="132">SUM(CY48:CY56)</f>
        <v>149797704.09729594</v>
      </c>
      <c r="CZ47" s="55">
        <f t="shared" si="132"/>
        <v>0</v>
      </c>
      <c r="DA47" s="55">
        <f t="shared" si="132"/>
        <v>0</v>
      </c>
      <c r="DB47" s="55">
        <f t="shared" si="132"/>
        <v>0</v>
      </c>
      <c r="DC47" s="55">
        <f t="shared" si="129"/>
        <v>27226887.339932047</v>
      </c>
      <c r="DD47" s="55">
        <f t="shared" si="129"/>
        <v>0</v>
      </c>
      <c r="DE47" s="55">
        <f t="shared" si="129"/>
        <v>0</v>
      </c>
      <c r="DF47" s="55">
        <f t="shared" si="129"/>
        <v>0</v>
      </c>
      <c r="DG47" s="55">
        <f>SUM(DG48:DG56)</f>
        <v>69169427.516526386</v>
      </c>
      <c r="DH47" s="55">
        <f>SUM(DH48:DH56)</f>
        <v>0</v>
      </c>
      <c r="DI47" s="55">
        <f>SUM(DI48:DI56)</f>
        <v>0</v>
      </c>
      <c r="DJ47" s="55">
        <f>SUM(DJ48:DJ56)</f>
        <v>0</v>
      </c>
      <c r="DK47" s="55">
        <f t="shared" si="129"/>
        <v>0</v>
      </c>
      <c r="DL47" s="55">
        <f t="shared" si="129"/>
        <v>0</v>
      </c>
      <c r="DM47" s="55">
        <f t="shared" si="129"/>
        <v>0</v>
      </c>
      <c r="DN47" s="55">
        <f t="shared" si="129"/>
        <v>0</v>
      </c>
      <c r="DO47" s="55">
        <f t="shared" si="129"/>
        <v>1609588915</v>
      </c>
      <c r="DP47" s="55">
        <f t="shared" si="129"/>
        <v>426434040.6398989</v>
      </c>
      <c r="DQ47" s="55">
        <f t="shared" si="129"/>
        <v>213224712.92207992</v>
      </c>
      <c r="DR47" s="55">
        <f t="shared" si="129"/>
        <v>213224712.92207992</v>
      </c>
      <c r="DS47" s="55">
        <f t="shared" ref="DS47:DV47" si="133">SUM(DS48:DS56)</f>
        <v>0</v>
      </c>
      <c r="DT47" s="55">
        <f t="shared" si="133"/>
        <v>0</v>
      </c>
      <c r="DU47" s="55">
        <f t="shared" si="133"/>
        <v>0</v>
      </c>
      <c r="DV47" s="55">
        <f t="shared" si="133"/>
        <v>0</v>
      </c>
      <c r="DW47" s="55">
        <f t="shared" si="129"/>
        <v>0</v>
      </c>
      <c r="DX47" s="55">
        <f t="shared" si="129"/>
        <v>0</v>
      </c>
      <c r="DY47" s="55">
        <f t="shared" si="129"/>
        <v>0</v>
      </c>
      <c r="DZ47" s="55">
        <f t="shared" si="129"/>
        <v>0</v>
      </c>
      <c r="EA47" s="55">
        <f t="shared" si="129"/>
        <v>450000000</v>
      </c>
      <c r="EB47" s="55">
        <f t="shared" si="129"/>
        <v>450000000</v>
      </c>
      <c r="EC47" s="55">
        <f t="shared" si="129"/>
        <v>0</v>
      </c>
      <c r="ED47" s="55">
        <f t="shared" si="129"/>
        <v>0</v>
      </c>
      <c r="EE47" s="55">
        <f t="shared" si="129"/>
        <v>231290590</v>
      </c>
      <c r="EF47" s="55">
        <f t="shared" si="129"/>
        <v>200000000</v>
      </c>
      <c r="EG47" s="55">
        <f t="shared" si="129"/>
        <v>0</v>
      </c>
      <c r="EH47" s="55">
        <f t="shared" si="129"/>
        <v>0</v>
      </c>
      <c r="EI47" s="55">
        <f t="shared" si="129"/>
        <v>0</v>
      </c>
      <c r="EJ47" s="55">
        <f t="shared" si="129"/>
        <v>0</v>
      </c>
      <c r="EK47" s="55">
        <f t="shared" si="129"/>
        <v>0</v>
      </c>
      <c r="EL47" s="55">
        <f t="shared" si="129"/>
        <v>0</v>
      </c>
      <c r="EM47" s="55">
        <f t="shared" ref="EM47:FQ47" si="134">SUM(EM48:EM56)</f>
        <v>0</v>
      </c>
      <c r="EN47" s="55">
        <f t="shared" si="134"/>
        <v>0</v>
      </c>
      <c r="EO47" s="55">
        <f t="shared" si="134"/>
        <v>0</v>
      </c>
      <c r="EP47" s="55">
        <f t="shared" si="134"/>
        <v>0</v>
      </c>
      <c r="EQ47" s="55">
        <f t="shared" si="134"/>
        <v>0</v>
      </c>
      <c r="ER47" s="55">
        <f t="shared" si="134"/>
        <v>0</v>
      </c>
      <c r="ES47" s="55">
        <f t="shared" si="134"/>
        <v>0</v>
      </c>
      <c r="ET47" s="55">
        <f t="shared" si="134"/>
        <v>0</v>
      </c>
      <c r="EU47" s="55">
        <f t="shared" si="134"/>
        <v>0</v>
      </c>
      <c r="EV47" s="55">
        <f t="shared" si="134"/>
        <v>0</v>
      </c>
      <c r="EW47" s="55">
        <f t="shared" si="134"/>
        <v>0</v>
      </c>
      <c r="EX47" s="55">
        <f t="shared" si="134"/>
        <v>0</v>
      </c>
      <c r="EY47" s="55">
        <f t="shared" ref="EY47:FB47" si="135">SUM(EY48:EY56)</f>
        <v>0</v>
      </c>
      <c r="EZ47" s="55">
        <f t="shared" si="135"/>
        <v>0</v>
      </c>
      <c r="FA47" s="55">
        <f t="shared" si="135"/>
        <v>0</v>
      </c>
      <c r="FB47" s="55">
        <f t="shared" si="135"/>
        <v>0</v>
      </c>
      <c r="FC47" s="55">
        <f t="shared" si="134"/>
        <v>0</v>
      </c>
      <c r="FD47" s="55">
        <f t="shared" si="134"/>
        <v>0</v>
      </c>
      <c r="FE47" s="55">
        <f t="shared" si="134"/>
        <v>0</v>
      </c>
      <c r="FF47" s="55">
        <f t="shared" si="134"/>
        <v>0</v>
      </c>
      <c r="FG47" s="55">
        <f t="shared" si="134"/>
        <v>225000000</v>
      </c>
      <c r="FH47" s="55">
        <f t="shared" si="134"/>
        <v>225000000</v>
      </c>
      <c r="FI47" s="55">
        <f t="shared" si="134"/>
        <v>0</v>
      </c>
      <c r="FJ47" s="55">
        <f t="shared" si="134"/>
        <v>0</v>
      </c>
      <c r="FK47" s="55">
        <f t="shared" si="134"/>
        <v>225000000</v>
      </c>
      <c r="FL47" s="55">
        <f t="shared" si="134"/>
        <v>225000000</v>
      </c>
      <c r="FM47" s="55">
        <f t="shared" si="134"/>
        <v>0</v>
      </c>
      <c r="FN47" s="55">
        <f t="shared" si="134"/>
        <v>0</v>
      </c>
      <c r="FO47" s="55">
        <f t="shared" si="134"/>
        <v>59228757.085704185</v>
      </c>
      <c r="FP47" s="55">
        <f t="shared" si="134"/>
        <v>36529042.883312516</v>
      </c>
      <c r="FQ47" s="55">
        <f t="shared" si="134"/>
        <v>1574023.6416517454</v>
      </c>
      <c r="FR47" s="55">
        <f>SUM(FR48:FR56)</f>
        <v>1549824.2599225703</v>
      </c>
      <c r="FS47" s="55">
        <f t="shared" ref="FS47:FU47" si="136">SUM(FS48:FS56)</f>
        <v>390208526</v>
      </c>
      <c r="FT47" s="55">
        <f t="shared" si="136"/>
        <v>103379314.3601011</v>
      </c>
      <c r="FU47" s="55">
        <f t="shared" si="136"/>
        <v>51691522.077920094</v>
      </c>
      <c r="FV47" s="55">
        <f>SUM(FV48:FV56)</f>
        <v>51691522.077920094</v>
      </c>
      <c r="FW47" s="55">
        <f t="shared" ref="FW47:GD47" si="137">SUM(FW48:FW56)</f>
        <v>0</v>
      </c>
      <c r="FX47" s="55">
        <f t="shared" si="137"/>
        <v>0</v>
      </c>
      <c r="FY47" s="55">
        <f t="shared" si="137"/>
        <v>0</v>
      </c>
      <c r="FZ47" s="55">
        <f t="shared" si="137"/>
        <v>0</v>
      </c>
      <c r="GA47" s="55">
        <f t="shared" si="137"/>
        <v>11187939685</v>
      </c>
      <c r="GB47" s="55">
        <f t="shared" si="137"/>
        <v>6224405579</v>
      </c>
      <c r="GC47" s="55">
        <f t="shared" si="137"/>
        <v>787166870</v>
      </c>
      <c r="GD47" s="55">
        <f t="shared" si="137"/>
        <v>780693931</v>
      </c>
      <c r="GE47" s="37"/>
      <c r="GF47" s="308"/>
    </row>
    <row r="48" spans="1:188" s="38" customFormat="1" ht="27" thickTop="1" thickBot="1">
      <c r="A48" s="35" t="s">
        <v>740</v>
      </c>
      <c r="B48" s="34">
        <f t="shared" ref="B48:B56" si="138">+C48+G48+K48+O48+S48+W48+AA48+AE48+AI48+AM48+AQ48+AU48+AY48+BC48+BG48+BK48+BO48+BS48+BW48+CA48+CE48+CI48+CM48+CQ48+CU48+CY48+DC48+DG48+DK48+DO48+DS48+DW48+EA48+EE48+EI48+EM48+EQ48+EU48+EY48+FC48+FG48+FK48+FO48+FS48+FW48</f>
        <v>0</v>
      </c>
      <c r="C48" s="34">
        <v>0</v>
      </c>
      <c r="D48" s="34">
        <v>0</v>
      </c>
      <c r="E48" s="34">
        <v>0</v>
      </c>
      <c r="F48" s="34">
        <v>0</v>
      </c>
      <c r="G48" s="34">
        <v>0</v>
      </c>
      <c r="H48" s="34">
        <v>0</v>
      </c>
      <c r="I48" s="34">
        <v>0</v>
      </c>
      <c r="J48" s="34">
        <v>0</v>
      </c>
      <c r="K48" s="33">
        <v>0</v>
      </c>
      <c r="L48" s="33">
        <v>0</v>
      </c>
      <c r="M48" s="33">
        <v>0</v>
      </c>
      <c r="N48" s="33">
        <v>0</v>
      </c>
      <c r="O48" s="34">
        <v>0</v>
      </c>
      <c r="P48" s="34">
        <v>0</v>
      </c>
      <c r="Q48" s="34">
        <v>0</v>
      </c>
      <c r="R48" s="34">
        <v>0</v>
      </c>
      <c r="S48" s="34">
        <v>0</v>
      </c>
      <c r="T48" s="380">
        <v>0</v>
      </c>
      <c r="U48" s="380">
        <v>0</v>
      </c>
      <c r="V48" s="380">
        <v>0</v>
      </c>
      <c r="W48" s="380">
        <v>0</v>
      </c>
      <c r="X48" s="380">
        <v>0</v>
      </c>
      <c r="Y48" s="380">
        <v>0</v>
      </c>
      <c r="Z48" s="380">
        <v>0</v>
      </c>
      <c r="AA48" s="380">
        <v>0</v>
      </c>
      <c r="AB48" s="380">
        <v>0</v>
      </c>
      <c r="AC48" s="380">
        <v>0</v>
      </c>
      <c r="AD48" s="380">
        <v>0</v>
      </c>
      <c r="AE48" s="380">
        <v>0</v>
      </c>
      <c r="AF48" s="380">
        <v>0</v>
      </c>
      <c r="AG48" s="380">
        <v>0</v>
      </c>
      <c r="AH48" s="380">
        <v>0</v>
      </c>
      <c r="AI48" s="380">
        <v>0</v>
      </c>
      <c r="AJ48" s="380">
        <v>0</v>
      </c>
      <c r="AK48" s="34">
        <v>0</v>
      </c>
      <c r="AL48" s="34">
        <v>0</v>
      </c>
      <c r="AM48" s="34">
        <v>0</v>
      </c>
      <c r="AN48" s="34">
        <v>0</v>
      </c>
      <c r="AO48" s="34">
        <v>0</v>
      </c>
      <c r="AP48" s="34">
        <v>0</v>
      </c>
      <c r="AQ48" s="34">
        <v>0</v>
      </c>
      <c r="AR48" s="34">
        <v>0</v>
      </c>
      <c r="AS48" s="34">
        <v>0</v>
      </c>
      <c r="AT48" s="34">
        <v>0</v>
      </c>
      <c r="AU48" s="34">
        <v>0</v>
      </c>
      <c r="AV48" s="34">
        <v>0</v>
      </c>
      <c r="AW48" s="34">
        <v>0</v>
      </c>
      <c r="AX48" s="34">
        <v>0</v>
      </c>
      <c r="AY48" s="34">
        <v>0</v>
      </c>
      <c r="AZ48" s="34">
        <v>0</v>
      </c>
      <c r="BA48" s="34">
        <v>0</v>
      </c>
      <c r="BB48" s="34">
        <v>0</v>
      </c>
      <c r="BC48" s="34">
        <v>0</v>
      </c>
      <c r="BD48" s="34">
        <v>0</v>
      </c>
      <c r="BE48" s="34">
        <v>0</v>
      </c>
      <c r="BF48" s="34">
        <v>0</v>
      </c>
      <c r="BG48" s="34">
        <v>0</v>
      </c>
      <c r="BH48" s="34">
        <v>0</v>
      </c>
      <c r="BI48" s="34">
        <v>0</v>
      </c>
      <c r="BJ48" s="34">
        <v>0</v>
      </c>
      <c r="BK48" s="34">
        <v>0</v>
      </c>
      <c r="BL48" s="34">
        <v>0</v>
      </c>
      <c r="BM48" s="34">
        <v>0</v>
      </c>
      <c r="BN48" s="34">
        <v>0</v>
      </c>
      <c r="BO48" s="34">
        <v>0</v>
      </c>
      <c r="BP48" s="34">
        <v>0</v>
      </c>
      <c r="BQ48" s="34">
        <v>0</v>
      </c>
      <c r="BR48" s="34">
        <v>0</v>
      </c>
      <c r="BS48" s="34">
        <v>0</v>
      </c>
      <c r="BT48" s="34">
        <v>0</v>
      </c>
      <c r="BU48" s="34">
        <v>0</v>
      </c>
      <c r="BV48" s="34">
        <v>0</v>
      </c>
      <c r="BW48" s="33">
        <v>0</v>
      </c>
      <c r="BX48" s="33">
        <v>0</v>
      </c>
      <c r="BY48" s="33">
        <v>0</v>
      </c>
      <c r="BZ48" s="33">
        <v>0</v>
      </c>
      <c r="CA48" s="34">
        <v>0</v>
      </c>
      <c r="CB48" s="34">
        <v>0</v>
      </c>
      <c r="CC48" s="34">
        <v>0</v>
      </c>
      <c r="CD48" s="34">
        <v>0</v>
      </c>
      <c r="CE48" s="34">
        <v>0</v>
      </c>
      <c r="CF48" s="34">
        <v>0</v>
      </c>
      <c r="CG48" s="34">
        <v>0</v>
      </c>
      <c r="CH48" s="34">
        <v>0</v>
      </c>
      <c r="CI48" s="34">
        <v>0</v>
      </c>
      <c r="CJ48" s="34">
        <v>0</v>
      </c>
      <c r="CK48" s="34">
        <v>0</v>
      </c>
      <c r="CL48" s="34">
        <v>0</v>
      </c>
      <c r="CM48" s="34">
        <v>0</v>
      </c>
      <c r="CN48" s="34">
        <v>0</v>
      </c>
      <c r="CO48" s="34">
        <v>0</v>
      </c>
      <c r="CP48" s="34">
        <v>0</v>
      </c>
      <c r="CQ48" s="34">
        <v>0</v>
      </c>
      <c r="CR48" s="34">
        <v>0</v>
      </c>
      <c r="CS48" s="34">
        <v>0</v>
      </c>
      <c r="CT48" s="34">
        <v>0</v>
      </c>
      <c r="CU48" s="34">
        <v>0</v>
      </c>
      <c r="CV48" s="34">
        <v>0</v>
      </c>
      <c r="CW48" s="34">
        <v>0</v>
      </c>
      <c r="CX48" s="34">
        <v>0</v>
      </c>
      <c r="CY48" s="34">
        <v>0</v>
      </c>
      <c r="CZ48" s="34">
        <v>0</v>
      </c>
      <c r="DA48" s="34">
        <v>0</v>
      </c>
      <c r="DB48" s="34">
        <v>0</v>
      </c>
      <c r="DC48" s="34">
        <v>0</v>
      </c>
      <c r="DD48" s="34">
        <v>0</v>
      </c>
      <c r="DE48" s="34">
        <v>0</v>
      </c>
      <c r="DF48" s="34">
        <v>0</v>
      </c>
      <c r="DG48" s="34">
        <v>0</v>
      </c>
      <c r="DH48" s="34">
        <v>0</v>
      </c>
      <c r="DI48" s="34">
        <v>0</v>
      </c>
      <c r="DJ48" s="34">
        <v>0</v>
      </c>
      <c r="DK48" s="34">
        <v>0</v>
      </c>
      <c r="DL48" s="34">
        <v>0</v>
      </c>
      <c r="DM48" s="34">
        <v>0</v>
      </c>
      <c r="DN48" s="34">
        <v>0</v>
      </c>
      <c r="DO48" s="34">
        <v>0</v>
      </c>
      <c r="DP48" s="34">
        <v>0</v>
      </c>
      <c r="DQ48" s="34">
        <v>0</v>
      </c>
      <c r="DR48" s="34">
        <v>0</v>
      </c>
      <c r="DS48" s="34">
        <v>0</v>
      </c>
      <c r="DT48" s="34">
        <v>0</v>
      </c>
      <c r="DU48" s="34">
        <v>0</v>
      </c>
      <c r="DV48" s="34">
        <v>0</v>
      </c>
      <c r="DW48" s="34">
        <v>0</v>
      </c>
      <c r="DX48" s="34">
        <v>0</v>
      </c>
      <c r="DY48" s="34">
        <v>0</v>
      </c>
      <c r="DZ48" s="34">
        <v>0</v>
      </c>
      <c r="EA48" s="34">
        <v>0</v>
      </c>
      <c r="EB48" s="34">
        <v>0</v>
      </c>
      <c r="EC48" s="34">
        <v>0</v>
      </c>
      <c r="ED48" s="34">
        <v>0</v>
      </c>
      <c r="EE48" s="34">
        <v>0</v>
      </c>
      <c r="EF48" s="34">
        <v>0</v>
      </c>
      <c r="EG48" s="34">
        <v>0</v>
      </c>
      <c r="EH48" s="34">
        <v>0</v>
      </c>
      <c r="EI48" s="34">
        <v>0</v>
      </c>
      <c r="EJ48" s="34">
        <v>0</v>
      </c>
      <c r="EK48" s="34">
        <v>0</v>
      </c>
      <c r="EL48" s="34">
        <v>0</v>
      </c>
      <c r="EM48" s="34">
        <v>0</v>
      </c>
      <c r="EN48" s="34">
        <v>0</v>
      </c>
      <c r="EO48" s="34">
        <v>0</v>
      </c>
      <c r="EP48" s="34">
        <v>0</v>
      </c>
      <c r="EQ48" s="34">
        <v>0</v>
      </c>
      <c r="ER48" s="34">
        <v>0</v>
      </c>
      <c r="ES48" s="34">
        <v>0</v>
      </c>
      <c r="ET48" s="34">
        <v>0</v>
      </c>
      <c r="EU48" s="34">
        <v>0</v>
      </c>
      <c r="EV48" s="34">
        <v>0</v>
      </c>
      <c r="EW48" s="34">
        <v>0</v>
      </c>
      <c r="EX48" s="34">
        <v>0</v>
      </c>
      <c r="EY48" s="34">
        <v>0</v>
      </c>
      <c r="EZ48" s="34">
        <v>0</v>
      </c>
      <c r="FA48" s="34">
        <v>0</v>
      </c>
      <c r="FB48" s="34">
        <v>0</v>
      </c>
      <c r="FC48" s="34">
        <v>0</v>
      </c>
      <c r="FD48" s="34">
        <v>0</v>
      </c>
      <c r="FE48" s="34">
        <v>0</v>
      </c>
      <c r="FF48" s="34">
        <v>0</v>
      </c>
      <c r="FG48" s="34">
        <v>0</v>
      </c>
      <c r="FH48" s="34">
        <v>0</v>
      </c>
      <c r="FI48" s="34">
        <v>0</v>
      </c>
      <c r="FJ48" s="34">
        <v>0</v>
      </c>
      <c r="FK48" s="34">
        <v>0</v>
      </c>
      <c r="FL48" s="34">
        <v>0</v>
      </c>
      <c r="FM48" s="34">
        <v>0</v>
      </c>
      <c r="FN48" s="34">
        <v>0</v>
      </c>
      <c r="FO48" s="34">
        <v>0</v>
      </c>
      <c r="FP48" s="34">
        <v>0</v>
      </c>
      <c r="FQ48" s="34">
        <v>0</v>
      </c>
      <c r="FR48" s="34">
        <v>0</v>
      </c>
      <c r="FS48" s="34">
        <v>0</v>
      </c>
      <c r="FT48" s="34">
        <v>0</v>
      </c>
      <c r="FU48" s="34">
        <v>0</v>
      </c>
      <c r="FV48" s="34">
        <v>0</v>
      </c>
      <c r="FW48" s="34">
        <v>0</v>
      </c>
      <c r="FX48" s="34">
        <v>0</v>
      </c>
      <c r="FY48" s="34">
        <v>0</v>
      </c>
      <c r="FZ48" s="34">
        <v>0</v>
      </c>
      <c r="GA48" s="36">
        <f t="shared" si="33"/>
        <v>0</v>
      </c>
      <c r="GB48" s="36">
        <f t="shared" si="34"/>
        <v>0</v>
      </c>
      <c r="GC48" s="36">
        <f t="shared" si="35"/>
        <v>0</v>
      </c>
      <c r="GD48" s="36">
        <f t="shared" si="36"/>
        <v>0</v>
      </c>
      <c r="GE48" s="37"/>
      <c r="GF48" s="308"/>
    </row>
    <row r="49" spans="1:188" s="38" customFormat="1" ht="27" thickTop="1" thickBot="1">
      <c r="A49" s="35" t="s">
        <v>741</v>
      </c>
      <c r="B49" s="34">
        <f t="shared" si="138"/>
        <v>7596413040</v>
      </c>
      <c r="C49" s="34">
        <v>42793689.929537408</v>
      </c>
      <c r="D49" s="34">
        <v>31440046.575034689</v>
      </c>
      <c r="E49" s="34">
        <v>1458760.5257280881</v>
      </c>
      <c r="F49" s="34">
        <v>1458760.5257280881</v>
      </c>
      <c r="G49" s="34">
        <v>42273857.196309619</v>
      </c>
      <c r="H49" s="34">
        <v>31058131.265305147</v>
      </c>
      <c r="I49" s="34">
        <v>1441040.3554772253</v>
      </c>
      <c r="J49" s="34">
        <v>1441040.3554772253</v>
      </c>
      <c r="K49" s="33">
        <v>183586820.87415299</v>
      </c>
      <c r="L49" s="33">
        <v>134879189.15966016</v>
      </c>
      <c r="M49" s="33">
        <v>6258147.1187946871</v>
      </c>
      <c r="N49" s="33">
        <v>6258147.1187946871</v>
      </c>
      <c r="O49" s="34">
        <v>158309662.39638242</v>
      </c>
      <c r="P49" s="34">
        <v>15454935.8142638</v>
      </c>
      <c r="Q49" s="34">
        <v>15451114.993391778</v>
      </c>
      <c r="R49" s="380">
        <v>15451114.993391778</v>
      </c>
      <c r="S49" s="34">
        <v>4805222.0710990522</v>
      </c>
      <c r="T49" s="380">
        <v>469108.43948471872</v>
      </c>
      <c r="U49" s="380">
        <v>468992.46492886386</v>
      </c>
      <c r="V49" s="380">
        <v>468992.46492886386</v>
      </c>
      <c r="W49" s="380">
        <v>4805222.0875234706</v>
      </c>
      <c r="X49" s="380">
        <v>469108.44108814793</v>
      </c>
      <c r="Y49" s="380">
        <v>468992.46653189667</v>
      </c>
      <c r="Z49" s="380">
        <v>468992.46653189667</v>
      </c>
      <c r="AA49" s="380">
        <v>6065107.009638058</v>
      </c>
      <c r="AB49" s="380">
        <v>592104.34866507328</v>
      </c>
      <c r="AC49" s="380">
        <v>591957.9666495811</v>
      </c>
      <c r="AD49" s="380">
        <v>591957.9666495811</v>
      </c>
      <c r="AE49" s="380">
        <v>6065107.0260624764</v>
      </c>
      <c r="AF49" s="380">
        <v>592104.35026850237</v>
      </c>
      <c r="AG49" s="380">
        <v>591957.96825261379</v>
      </c>
      <c r="AH49" s="380">
        <v>591957.96825261379</v>
      </c>
      <c r="AI49" s="380">
        <v>0</v>
      </c>
      <c r="AJ49" s="380">
        <v>0</v>
      </c>
      <c r="AK49" s="34">
        <v>0</v>
      </c>
      <c r="AL49" s="34">
        <v>0</v>
      </c>
      <c r="AM49" s="34">
        <v>0</v>
      </c>
      <c r="AN49" s="34">
        <v>0</v>
      </c>
      <c r="AO49" s="34">
        <v>0</v>
      </c>
      <c r="AP49" s="34">
        <v>0</v>
      </c>
      <c r="AQ49" s="34">
        <v>0</v>
      </c>
      <c r="AR49" s="34">
        <v>0</v>
      </c>
      <c r="AS49" s="34">
        <v>0</v>
      </c>
      <c r="AT49" s="34">
        <v>0</v>
      </c>
      <c r="AU49" s="34">
        <v>0</v>
      </c>
      <c r="AV49" s="34">
        <v>0</v>
      </c>
      <c r="AW49" s="34">
        <v>0</v>
      </c>
      <c r="AX49" s="34">
        <v>0</v>
      </c>
      <c r="AY49" s="34">
        <v>0</v>
      </c>
      <c r="AZ49" s="34">
        <v>0</v>
      </c>
      <c r="BA49" s="34">
        <v>0</v>
      </c>
      <c r="BB49" s="34">
        <v>0</v>
      </c>
      <c r="BC49" s="34">
        <v>2675711062.3351331</v>
      </c>
      <c r="BD49" s="34">
        <v>1595571049.4266784</v>
      </c>
      <c r="BE49" s="34">
        <v>261366440.79388675</v>
      </c>
      <c r="BF49" s="34">
        <v>261260611.95786509</v>
      </c>
      <c r="BG49" s="34">
        <v>214490741.04217809</v>
      </c>
      <c r="BH49" s="34">
        <v>127904399.54241556</v>
      </c>
      <c r="BI49" s="34">
        <v>20951694.80687961</v>
      </c>
      <c r="BJ49" s="34">
        <v>20943211.340267148</v>
      </c>
      <c r="BK49" s="34">
        <v>51146862.469063781</v>
      </c>
      <c r="BL49" s="34">
        <v>30499725.539657179</v>
      </c>
      <c r="BM49" s="34">
        <v>4996082.5701587936</v>
      </c>
      <c r="BN49" s="34">
        <v>4994059.6264271419</v>
      </c>
      <c r="BO49" s="34">
        <v>0</v>
      </c>
      <c r="BP49" s="34">
        <v>0</v>
      </c>
      <c r="BQ49" s="34">
        <v>0</v>
      </c>
      <c r="BR49" s="34">
        <v>0</v>
      </c>
      <c r="BS49" s="34">
        <v>0</v>
      </c>
      <c r="BT49" s="34">
        <v>0</v>
      </c>
      <c r="BU49" s="34">
        <v>0</v>
      </c>
      <c r="BV49" s="34">
        <v>0</v>
      </c>
      <c r="BW49" s="33">
        <v>0</v>
      </c>
      <c r="BX49" s="33">
        <v>0</v>
      </c>
      <c r="BY49" s="33">
        <v>0</v>
      </c>
      <c r="BZ49" s="33">
        <v>0</v>
      </c>
      <c r="CA49" s="34">
        <v>0</v>
      </c>
      <c r="CB49" s="34">
        <v>0</v>
      </c>
      <c r="CC49" s="34">
        <v>0</v>
      </c>
      <c r="CD49" s="34">
        <v>0</v>
      </c>
      <c r="CE49" s="34">
        <v>0</v>
      </c>
      <c r="CF49" s="34">
        <v>0</v>
      </c>
      <c r="CG49" s="34">
        <v>0</v>
      </c>
      <c r="CH49" s="34">
        <v>0</v>
      </c>
      <c r="CI49" s="34">
        <v>0</v>
      </c>
      <c r="CJ49" s="34">
        <v>0</v>
      </c>
      <c r="CK49" s="34">
        <v>0</v>
      </c>
      <c r="CL49" s="34">
        <v>0</v>
      </c>
      <c r="CM49" s="34">
        <v>1233538731.2377</v>
      </c>
      <c r="CN49" s="34">
        <v>1233538731.2377</v>
      </c>
      <c r="CO49" s="34">
        <v>0</v>
      </c>
      <c r="CP49" s="34">
        <v>0</v>
      </c>
      <c r="CQ49" s="34">
        <v>246784964.92176971</v>
      </c>
      <c r="CR49" s="34">
        <v>246784964.92176971</v>
      </c>
      <c r="CS49" s="34">
        <v>0</v>
      </c>
      <c r="CT49" s="34">
        <v>0</v>
      </c>
      <c r="CU49" s="34">
        <v>95313549.293701053</v>
      </c>
      <c r="CV49" s="34">
        <v>95313549.293701053</v>
      </c>
      <c r="CW49" s="34">
        <v>0</v>
      </c>
      <c r="CX49" s="34">
        <v>0</v>
      </c>
      <c r="CY49" s="34">
        <v>0</v>
      </c>
      <c r="CZ49" s="34">
        <v>0</v>
      </c>
      <c r="DA49" s="34">
        <v>0</v>
      </c>
      <c r="DB49" s="34">
        <v>0</v>
      </c>
      <c r="DC49" s="34">
        <v>0</v>
      </c>
      <c r="DD49" s="34">
        <v>0</v>
      </c>
      <c r="DE49" s="34">
        <v>0</v>
      </c>
      <c r="DF49" s="34">
        <v>0</v>
      </c>
      <c r="DG49" s="34">
        <v>0</v>
      </c>
      <c r="DH49" s="34">
        <v>0</v>
      </c>
      <c r="DI49" s="34">
        <v>0</v>
      </c>
      <c r="DJ49" s="34">
        <v>0</v>
      </c>
      <c r="DK49" s="34">
        <v>0</v>
      </c>
      <c r="DL49" s="34">
        <v>0</v>
      </c>
      <c r="DM49" s="34">
        <v>0</v>
      </c>
      <c r="DN49" s="34">
        <v>0</v>
      </c>
      <c r="DO49" s="34">
        <v>1182128919.8816252</v>
      </c>
      <c r="DP49" s="34">
        <v>0</v>
      </c>
      <c r="DQ49" s="34">
        <v>0</v>
      </c>
      <c r="DR49" s="34">
        <v>0</v>
      </c>
      <c r="DS49" s="34">
        <v>0</v>
      </c>
      <c r="DT49" s="34">
        <v>0</v>
      </c>
      <c r="DU49" s="34">
        <v>0</v>
      </c>
      <c r="DV49" s="34">
        <v>0</v>
      </c>
      <c r="DW49" s="34">
        <v>0</v>
      </c>
      <c r="DX49" s="34">
        <v>0</v>
      </c>
      <c r="DY49" s="34">
        <v>0</v>
      </c>
      <c r="DZ49" s="34">
        <v>0</v>
      </c>
      <c r="EA49" s="34">
        <v>450000000</v>
      </c>
      <c r="EB49" s="34">
        <v>450000000</v>
      </c>
      <c r="EC49" s="34">
        <v>0</v>
      </c>
      <c r="ED49" s="34">
        <v>0</v>
      </c>
      <c r="EE49" s="34">
        <v>231290588</v>
      </c>
      <c r="EF49" s="34">
        <v>200000000</v>
      </c>
      <c r="EG49" s="34">
        <v>0</v>
      </c>
      <c r="EH49" s="34">
        <v>0</v>
      </c>
      <c r="EI49" s="34">
        <v>0</v>
      </c>
      <c r="EJ49" s="34">
        <v>0</v>
      </c>
      <c r="EK49" s="34">
        <v>0</v>
      </c>
      <c r="EL49" s="34">
        <v>0</v>
      </c>
      <c r="EM49" s="34">
        <v>0</v>
      </c>
      <c r="EN49" s="34">
        <v>0</v>
      </c>
      <c r="EO49" s="34">
        <v>0</v>
      </c>
      <c r="EP49" s="34">
        <v>0</v>
      </c>
      <c r="EQ49" s="34">
        <v>0</v>
      </c>
      <c r="ER49" s="34">
        <v>0</v>
      </c>
      <c r="ES49" s="34">
        <v>0</v>
      </c>
      <c r="ET49" s="34">
        <v>0</v>
      </c>
      <c r="EU49" s="34">
        <v>0</v>
      </c>
      <c r="EV49" s="34">
        <v>0</v>
      </c>
      <c r="EW49" s="34">
        <v>0</v>
      </c>
      <c r="EX49" s="34">
        <v>0</v>
      </c>
      <c r="EY49" s="34">
        <v>0</v>
      </c>
      <c r="EZ49" s="34">
        <v>0</v>
      </c>
      <c r="FA49" s="34">
        <v>0</v>
      </c>
      <c r="FB49" s="34">
        <v>0</v>
      </c>
      <c r="FC49" s="34">
        <v>0</v>
      </c>
      <c r="FD49" s="34">
        <v>0</v>
      </c>
      <c r="FE49" s="34">
        <v>0</v>
      </c>
      <c r="FF49" s="34">
        <v>0</v>
      </c>
      <c r="FG49" s="34">
        <v>225000000</v>
      </c>
      <c r="FH49" s="34">
        <v>225000000</v>
      </c>
      <c r="FI49" s="34">
        <v>0</v>
      </c>
      <c r="FJ49" s="34">
        <v>0</v>
      </c>
      <c r="FK49" s="34">
        <v>225000000</v>
      </c>
      <c r="FL49" s="34">
        <v>225000000</v>
      </c>
      <c r="FM49" s="34">
        <v>0</v>
      </c>
      <c r="FN49" s="34">
        <v>0</v>
      </c>
      <c r="FO49" s="34">
        <v>30722440.10974884</v>
      </c>
      <c r="FP49" s="34">
        <v>26397594.644307673</v>
      </c>
      <c r="FQ49" s="34">
        <v>959117.96932010644</v>
      </c>
      <c r="FR49" s="380">
        <v>954420.21568594698</v>
      </c>
      <c r="FS49" s="34">
        <v>286580492.11837488</v>
      </c>
      <c r="FT49" s="34">
        <v>0</v>
      </c>
      <c r="FU49" s="34">
        <v>0</v>
      </c>
      <c r="FV49" s="34">
        <v>0</v>
      </c>
      <c r="FW49" s="34">
        <v>0</v>
      </c>
      <c r="FX49" s="34">
        <v>0</v>
      </c>
      <c r="FY49" s="34">
        <v>0</v>
      </c>
      <c r="FZ49" s="34">
        <v>0</v>
      </c>
      <c r="GA49" s="36">
        <f t="shared" si="33"/>
        <v>7596413040</v>
      </c>
      <c r="GB49" s="36">
        <f t="shared" si="34"/>
        <v>4670964743</v>
      </c>
      <c r="GC49" s="36">
        <f t="shared" si="35"/>
        <v>315004300</v>
      </c>
      <c r="GD49" s="36">
        <f t="shared" si="36"/>
        <v>314883267</v>
      </c>
      <c r="GE49" s="37"/>
      <c r="GF49" s="308"/>
    </row>
    <row r="50" spans="1:188" s="38" customFormat="1" ht="20.149999999999999" customHeight="1" thickTop="1" thickBot="1">
      <c r="A50" s="35" t="s">
        <v>742</v>
      </c>
      <c r="B50" s="34">
        <f t="shared" si="138"/>
        <v>145833029</v>
      </c>
      <c r="C50" s="34">
        <v>0</v>
      </c>
      <c r="D50" s="34">
        <v>0</v>
      </c>
      <c r="E50" s="34">
        <v>0</v>
      </c>
      <c r="F50" s="34">
        <v>0</v>
      </c>
      <c r="G50" s="34">
        <v>0</v>
      </c>
      <c r="H50" s="34">
        <v>0</v>
      </c>
      <c r="I50" s="34">
        <v>0</v>
      </c>
      <c r="J50" s="34">
        <v>0</v>
      </c>
      <c r="K50" s="33">
        <v>0</v>
      </c>
      <c r="L50" s="33">
        <v>0</v>
      </c>
      <c r="M50" s="33">
        <v>0</v>
      </c>
      <c r="N50" s="33">
        <v>0</v>
      </c>
      <c r="O50" s="34">
        <v>0</v>
      </c>
      <c r="P50" s="34">
        <v>0</v>
      </c>
      <c r="Q50" s="34">
        <v>0</v>
      </c>
      <c r="R50" s="34">
        <v>0</v>
      </c>
      <c r="S50" s="34">
        <v>0</v>
      </c>
      <c r="T50" s="380">
        <v>0</v>
      </c>
      <c r="U50" s="380">
        <v>0</v>
      </c>
      <c r="V50" s="380">
        <v>0</v>
      </c>
      <c r="W50" s="380">
        <v>0</v>
      </c>
      <c r="X50" s="380">
        <v>0</v>
      </c>
      <c r="Y50" s="380">
        <v>0</v>
      </c>
      <c r="Z50" s="380">
        <v>0</v>
      </c>
      <c r="AA50" s="380">
        <v>0</v>
      </c>
      <c r="AB50" s="380">
        <v>0</v>
      </c>
      <c r="AC50" s="380">
        <v>0</v>
      </c>
      <c r="AD50" s="380">
        <v>0</v>
      </c>
      <c r="AE50" s="380">
        <v>0</v>
      </c>
      <c r="AF50" s="380">
        <v>0</v>
      </c>
      <c r="AG50" s="380">
        <v>0</v>
      </c>
      <c r="AH50" s="380">
        <v>0</v>
      </c>
      <c r="AI50" s="380">
        <v>0</v>
      </c>
      <c r="AJ50" s="380">
        <v>0</v>
      </c>
      <c r="AK50" s="34">
        <v>0</v>
      </c>
      <c r="AL50" s="34">
        <v>0</v>
      </c>
      <c r="AM50" s="34">
        <v>0</v>
      </c>
      <c r="AN50" s="34">
        <v>0</v>
      </c>
      <c r="AO50" s="34">
        <v>0</v>
      </c>
      <c r="AP50" s="34">
        <v>0</v>
      </c>
      <c r="AQ50" s="34">
        <v>0</v>
      </c>
      <c r="AR50" s="34">
        <v>0</v>
      </c>
      <c r="AS50" s="34">
        <v>0</v>
      </c>
      <c r="AT50" s="34">
        <v>0</v>
      </c>
      <c r="AU50" s="34">
        <v>0</v>
      </c>
      <c r="AV50" s="34">
        <v>0</v>
      </c>
      <c r="AW50" s="34">
        <v>0</v>
      </c>
      <c r="AX50" s="34">
        <v>0</v>
      </c>
      <c r="AY50" s="34">
        <v>0</v>
      </c>
      <c r="AZ50" s="34">
        <v>0</v>
      </c>
      <c r="BA50" s="34">
        <v>0</v>
      </c>
      <c r="BB50" s="34">
        <v>0</v>
      </c>
      <c r="BC50" s="34">
        <v>0</v>
      </c>
      <c r="BD50" s="34">
        <v>0</v>
      </c>
      <c r="BE50" s="34">
        <v>0</v>
      </c>
      <c r="BF50" s="34">
        <v>0</v>
      </c>
      <c r="BG50" s="34">
        <v>0</v>
      </c>
      <c r="BH50" s="34">
        <v>0</v>
      </c>
      <c r="BI50" s="34">
        <v>0</v>
      </c>
      <c r="BJ50" s="34">
        <v>0</v>
      </c>
      <c r="BK50" s="34">
        <v>0</v>
      </c>
      <c r="BL50" s="34">
        <v>0</v>
      </c>
      <c r="BM50" s="34">
        <v>0</v>
      </c>
      <c r="BN50" s="34">
        <v>0</v>
      </c>
      <c r="BO50" s="34">
        <v>0</v>
      </c>
      <c r="BP50" s="34">
        <v>0</v>
      </c>
      <c r="BQ50" s="34">
        <v>0</v>
      </c>
      <c r="BR50" s="34">
        <v>0</v>
      </c>
      <c r="BS50" s="34">
        <v>0</v>
      </c>
      <c r="BT50" s="34">
        <v>0</v>
      </c>
      <c r="BU50" s="34">
        <v>0</v>
      </c>
      <c r="BV50" s="34">
        <v>0</v>
      </c>
      <c r="BW50" s="33">
        <v>0</v>
      </c>
      <c r="BX50" s="33">
        <v>0</v>
      </c>
      <c r="BY50" s="33">
        <v>0</v>
      </c>
      <c r="BZ50" s="33">
        <v>0</v>
      </c>
      <c r="CA50" s="34">
        <v>0</v>
      </c>
      <c r="CB50" s="34">
        <v>0</v>
      </c>
      <c r="CC50" s="34">
        <v>0</v>
      </c>
      <c r="CD50" s="34">
        <v>0</v>
      </c>
      <c r="CE50" s="34">
        <v>0</v>
      </c>
      <c r="CF50" s="34">
        <v>0</v>
      </c>
      <c r="CG50" s="34">
        <v>0</v>
      </c>
      <c r="CH50" s="34">
        <v>0</v>
      </c>
      <c r="CI50" s="34">
        <v>0</v>
      </c>
      <c r="CJ50" s="34">
        <v>0</v>
      </c>
      <c r="CK50" s="34">
        <v>0</v>
      </c>
      <c r="CL50" s="34">
        <v>0</v>
      </c>
      <c r="CM50" s="34">
        <v>0</v>
      </c>
      <c r="CN50" s="34">
        <v>0</v>
      </c>
      <c r="CO50" s="34">
        <v>0</v>
      </c>
      <c r="CP50" s="34">
        <v>0</v>
      </c>
      <c r="CQ50" s="34">
        <v>0</v>
      </c>
      <c r="CR50" s="34">
        <v>0</v>
      </c>
      <c r="CS50" s="34">
        <v>0</v>
      </c>
      <c r="CT50" s="34">
        <v>0</v>
      </c>
      <c r="CU50" s="34">
        <v>0</v>
      </c>
      <c r="CV50" s="34">
        <v>0</v>
      </c>
      <c r="CW50" s="34">
        <v>0</v>
      </c>
      <c r="CX50" s="34">
        <v>0</v>
      </c>
      <c r="CY50" s="34">
        <v>87345036.298314616</v>
      </c>
      <c r="CZ50" s="34">
        <v>0</v>
      </c>
      <c r="DA50" s="34">
        <v>0</v>
      </c>
      <c r="DB50" s="34">
        <v>0</v>
      </c>
      <c r="DC50" s="34">
        <v>15875633.590831622</v>
      </c>
      <c r="DD50" s="34">
        <v>0</v>
      </c>
      <c r="DE50" s="34">
        <v>0</v>
      </c>
      <c r="DF50" s="34">
        <v>0</v>
      </c>
      <c r="DG50" s="34">
        <v>40331767.389709271</v>
      </c>
      <c r="DH50" s="34">
        <v>0</v>
      </c>
      <c r="DI50" s="34">
        <v>0</v>
      </c>
      <c r="DJ50" s="34">
        <v>0</v>
      </c>
      <c r="DK50" s="34">
        <v>0</v>
      </c>
      <c r="DL50" s="34">
        <v>0</v>
      </c>
      <c r="DM50" s="34">
        <v>0</v>
      </c>
      <c r="DN50" s="34">
        <v>0</v>
      </c>
      <c r="DO50" s="34">
        <v>0</v>
      </c>
      <c r="DP50" s="34">
        <v>0</v>
      </c>
      <c r="DQ50" s="34">
        <v>0</v>
      </c>
      <c r="DR50" s="34">
        <v>0</v>
      </c>
      <c r="DS50" s="34">
        <v>0</v>
      </c>
      <c r="DT50" s="34">
        <v>0</v>
      </c>
      <c r="DU50" s="34">
        <v>0</v>
      </c>
      <c r="DV50" s="34">
        <v>0</v>
      </c>
      <c r="DW50" s="34">
        <v>0</v>
      </c>
      <c r="DX50" s="34">
        <v>0</v>
      </c>
      <c r="DY50" s="34">
        <v>0</v>
      </c>
      <c r="DZ50" s="34">
        <v>0</v>
      </c>
      <c r="EA50" s="34">
        <v>0</v>
      </c>
      <c r="EB50" s="34">
        <v>0</v>
      </c>
      <c r="EC50" s="34">
        <v>0</v>
      </c>
      <c r="ED50" s="34">
        <v>0</v>
      </c>
      <c r="EE50" s="34">
        <v>0</v>
      </c>
      <c r="EF50" s="34">
        <v>0</v>
      </c>
      <c r="EG50" s="34">
        <v>0</v>
      </c>
      <c r="EH50" s="34">
        <v>0</v>
      </c>
      <c r="EI50" s="34">
        <v>0</v>
      </c>
      <c r="EJ50" s="34">
        <v>0</v>
      </c>
      <c r="EK50" s="34">
        <v>0</v>
      </c>
      <c r="EL50" s="34">
        <v>0</v>
      </c>
      <c r="EM50" s="34">
        <v>0</v>
      </c>
      <c r="EN50" s="34">
        <v>0</v>
      </c>
      <c r="EO50" s="34">
        <v>0</v>
      </c>
      <c r="EP50" s="34">
        <v>0</v>
      </c>
      <c r="EQ50" s="34">
        <v>0</v>
      </c>
      <c r="ER50" s="34">
        <v>0</v>
      </c>
      <c r="ES50" s="34">
        <v>0</v>
      </c>
      <c r="ET50" s="34">
        <v>0</v>
      </c>
      <c r="EU50" s="34">
        <v>0</v>
      </c>
      <c r="EV50" s="34">
        <v>0</v>
      </c>
      <c r="EW50" s="34">
        <v>0</v>
      </c>
      <c r="EX50" s="34">
        <v>0</v>
      </c>
      <c r="EY50" s="34">
        <v>0</v>
      </c>
      <c r="EZ50" s="34">
        <v>0</v>
      </c>
      <c r="FA50" s="34">
        <v>0</v>
      </c>
      <c r="FB50" s="34">
        <v>0</v>
      </c>
      <c r="FC50" s="34">
        <v>0</v>
      </c>
      <c r="FD50" s="34">
        <v>0</v>
      </c>
      <c r="FE50" s="34">
        <v>0</v>
      </c>
      <c r="FF50" s="34">
        <v>0</v>
      </c>
      <c r="FG50" s="34">
        <v>0</v>
      </c>
      <c r="FH50" s="34">
        <v>0</v>
      </c>
      <c r="FI50" s="34">
        <v>0</v>
      </c>
      <c r="FJ50" s="34">
        <v>0</v>
      </c>
      <c r="FK50" s="34">
        <v>0</v>
      </c>
      <c r="FL50" s="34">
        <v>0</v>
      </c>
      <c r="FM50" s="34">
        <v>0</v>
      </c>
      <c r="FN50" s="34">
        <v>0</v>
      </c>
      <c r="FO50" s="34">
        <v>2280591.7211444923</v>
      </c>
      <c r="FP50" s="34">
        <v>0</v>
      </c>
      <c r="FQ50" s="34">
        <v>0</v>
      </c>
      <c r="FR50" s="34">
        <v>0</v>
      </c>
      <c r="FS50" s="34">
        <v>0</v>
      </c>
      <c r="FT50" s="34">
        <v>0</v>
      </c>
      <c r="FU50" s="34">
        <v>0</v>
      </c>
      <c r="FV50" s="34">
        <v>0</v>
      </c>
      <c r="FW50" s="34">
        <v>0</v>
      </c>
      <c r="FX50" s="34">
        <v>0</v>
      </c>
      <c r="FY50" s="34">
        <v>0</v>
      </c>
      <c r="FZ50" s="34">
        <v>0</v>
      </c>
      <c r="GA50" s="36">
        <f t="shared" si="33"/>
        <v>145833029</v>
      </c>
      <c r="GB50" s="36">
        <f t="shared" si="34"/>
        <v>0</v>
      </c>
      <c r="GC50" s="36">
        <f t="shared" si="35"/>
        <v>0</v>
      </c>
      <c r="GD50" s="36">
        <f t="shared" si="36"/>
        <v>0</v>
      </c>
      <c r="GE50" s="37"/>
      <c r="GF50" s="308"/>
    </row>
    <row r="51" spans="1:188" s="38" customFormat="1" ht="27" thickTop="1" thickBot="1">
      <c r="A51" s="35" t="s">
        <v>837</v>
      </c>
      <c r="B51" s="34">
        <f t="shared" si="138"/>
        <v>466420004.00000006</v>
      </c>
      <c r="C51" s="34">
        <v>5085652.27243328</v>
      </c>
      <c r="D51" s="34">
        <v>2542826.13621664</v>
      </c>
      <c r="E51" s="34">
        <v>1240296.4366948849</v>
      </c>
      <c r="F51" s="34">
        <v>1236143.7720471134</v>
      </c>
      <c r="G51" s="34">
        <v>5023874.7410874646</v>
      </c>
      <c r="H51" s="34">
        <v>2511937.3705437323</v>
      </c>
      <c r="I51" s="34">
        <v>1225230.0405098072</v>
      </c>
      <c r="J51" s="34">
        <v>1221127.820005029</v>
      </c>
      <c r="K51" s="33">
        <v>21817672.986479256</v>
      </c>
      <c r="L51" s="33">
        <v>10908836.493239628</v>
      </c>
      <c r="M51" s="33">
        <v>5320926.5227953084</v>
      </c>
      <c r="N51" s="33">
        <v>5303111.4079478579</v>
      </c>
      <c r="O51" s="34">
        <v>6520198.8538675699</v>
      </c>
      <c r="P51" s="34">
        <v>6494222.0008932967</v>
      </c>
      <c r="Q51" s="34">
        <v>0</v>
      </c>
      <c r="R51" s="34">
        <v>0</v>
      </c>
      <c r="S51" s="34">
        <v>197909.60934596212</v>
      </c>
      <c r="T51" s="380">
        <v>197121.1259055949</v>
      </c>
      <c r="U51" s="380">
        <v>0</v>
      </c>
      <c r="V51" s="380">
        <v>0</v>
      </c>
      <c r="W51" s="380">
        <v>197909.61002242414</v>
      </c>
      <c r="X51" s="380">
        <v>197121.12657936185</v>
      </c>
      <c r="Y51" s="380">
        <v>0</v>
      </c>
      <c r="Z51" s="380">
        <v>0</v>
      </c>
      <c r="AA51" s="380">
        <v>249799.68483420825</v>
      </c>
      <c r="AB51" s="380">
        <v>248804.46830302698</v>
      </c>
      <c r="AC51" s="380">
        <v>0</v>
      </c>
      <c r="AD51" s="380">
        <v>0</v>
      </c>
      <c r="AE51" s="380">
        <v>249799.68551067024</v>
      </c>
      <c r="AF51" s="380">
        <v>248804.46897679393</v>
      </c>
      <c r="AG51" s="380">
        <v>0</v>
      </c>
      <c r="AH51" s="380">
        <v>0</v>
      </c>
      <c r="AI51" s="380">
        <v>0</v>
      </c>
      <c r="AJ51" s="380">
        <v>0</v>
      </c>
      <c r="AK51" s="34">
        <v>0</v>
      </c>
      <c r="AL51" s="34">
        <v>0</v>
      </c>
      <c r="AM51" s="34">
        <v>0</v>
      </c>
      <c r="AN51" s="34">
        <v>0</v>
      </c>
      <c r="AO51" s="34">
        <v>0</v>
      </c>
      <c r="AP51" s="34">
        <v>0</v>
      </c>
      <c r="AQ51" s="34">
        <v>5853926.8338116352</v>
      </c>
      <c r="AR51" s="34">
        <v>2926963.4169058176</v>
      </c>
      <c r="AS51" s="34">
        <v>0</v>
      </c>
      <c r="AT51" s="34">
        <v>0</v>
      </c>
      <c r="AU51" s="34">
        <v>3986516.1770369718</v>
      </c>
      <c r="AV51" s="34">
        <v>1993258.0885184859</v>
      </c>
      <c r="AW51" s="34">
        <v>0</v>
      </c>
      <c r="AX51" s="34">
        <v>0</v>
      </c>
      <c r="AY51" s="34">
        <v>965454.98915139341</v>
      </c>
      <c r="AZ51" s="34">
        <v>482727.49457569671</v>
      </c>
      <c r="BA51" s="34">
        <v>0</v>
      </c>
      <c r="BB51" s="34">
        <v>0</v>
      </c>
      <c r="BC51" s="34">
        <v>158942683.2797879</v>
      </c>
      <c r="BD51" s="34">
        <v>126988823.65383752</v>
      </c>
      <c r="BE51" s="34">
        <v>101901612.66520798</v>
      </c>
      <c r="BF51" s="34">
        <v>101857810.16484511</v>
      </c>
      <c r="BG51" s="34">
        <v>12741186.595148113</v>
      </c>
      <c r="BH51" s="34">
        <v>10179696.632047832</v>
      </c>
      <c r="BI51" s="34">
        <v>8168651.960080686</v>
      </c>
      <c r="BJ51" s="34">
        <v>8165140.6576480037</v>
      </c>
      <c r="BK51" s="34">
        <v>3038227.7356511764</v>
      </c>
      <c r="BL51" s="34">
        <v>2427422.0000655334</v>
      </c>
      <c r="BM51" s="34">
        <v>1947873.9097541631</v>
      </c>
      <c r="BN51" s="34">
        <v>1947036.6143924189</v>
      </c>
      <c r="BO51" s="34">
        <v>0</v>
      </c>
      <c r="BP51" s="34">
        <v>0</v>
      </c>
      <c r="BQ51" s="34">
        <v>0</v>
      </c>
      <c r="BR51" s="34">
        <v>0</v>
      </c>
      <c r="BS51" s="34">
        <v>0</v>
      </c>
      <c r="BT51" s="34">
        <v>0</v>
      </c>
      <c r="BU51" s="34">
        <v>0</v>
      </c>
      <c r="BV51" s="34">
        <v>0</v>
      </c>
      <c r="BW51" s="33">
        <v>0</v>
      </c>
      <c r="BX51" s="33">
        <v>0</v>
      </c>
      <c r="BY51" s="33">
        <v>0</v>
      </c>
      <c r="BZ51" s="33">
        <v>0</v>
      </c>
      <c r="CA51" s="34">
        <v>0</v>
      </c>
      <c r="CB51" s="34">
        <v>0</v>
      </c>
      <c r="CC51" s="34">
        <v>0</v>
      </c>
      <c r="CD51" s="34">
        <v>0</v>
      </c>
      <c r="CE51" s="34">
        <v>0</v>
      </c>
      <c r="CF51" s="34">
        <v>0</v>
      </c>
      <c r="CG51" s="34">
        <v>0</v>
      </c>
      <c r="CH51" s="34">
        <v>0</v>
      </c>
      <c r="CI51" s="34">
        <v>0</v>
      </c>
      <c r="CJ51" s="34">
        <v>0</v>
      </c>
      <c r="CK51" s="34">
        <v>0</v>
      </c>
      <c r="CL51" s="34">
        <v>0</v>
      </c>
      <c r="CM51" s="34">
        <v>186188246.92761186</v>
      </c>
      <c r="CN51" s="34">
        <v>186188246.92761186</v>
      </c>
      <c r="CO51" s="34">
        <v>0</v>
      </c>
      <c r="CP51" s="34">
        <v>0</v>
      </c>
      <c r="CQ51" s="34">
        <v>37249304.641430289</v>
      </c>
      <c r="CR51" s="34">
        <v>37249304.641430289</v>
      </c>
      <c r="CS51" s="34">
        <v>0</v>
      </c>
      <c r="CT51" s="34">
        <v>0</v>
      </c>
      <c r="CU51" s="34">
        <v>14386465.703948013</v>
      </c>
      <c r="CV51" s="34">
        <v>14386465.703948013</v>
      </c>
      <c r="CW51" s="34">
        <v>0</v>
      </c>
      <c r="CX51" s="34">
        <v>0</v>
      </c>
      <c r="CY51" s="34">
        <v>0</v>
      </c>
      <c r="CZ51" s="34">
        <v>0</v>
      </c>
      <c r="DA51" s="34">
        <v>0</v>
      </c>
      <c r="DB51" s="34">
        <v>0</v>
      </c>
      <c r="DC51" s="34">
        <v>0</v>
      </c>
      <c r="DD51" s="34">
        <v>0</v>
      </c>
      <c r="DE51" s="34">
        <v>0</v>
      </c>
      <c r="DF51" s="34">
        <v>0</v>
      </c>
      <c r="DG51" s="34">
        <v>0</v>
      </c>
      <c r="DH51" s="34">
        <v>0</v>
      </c>
      <c r="DI51" s="34">
        <v>0</v>
      </c>
      <c r="DJ51" s="34">
        <v>0</v>
      </c>
      <c r="DK51" s="34">
        <v>0</v>
      </c>
      <c r="DL51" s="34">
        <v>0</v>
      </c>
      <c r="DM51" s="34">
        <v>0</v>
      </c>
      <c r="DN51" s="34">
        <v>0</v>
      </c>
      <c r="DO51" s="34">
        <v>0</v>
      </c>
      <c r="DP51" s="34">
        <v>0</v>
      </c>
      <c r="DQ51" s="34">
        <v>0</v>
      </c>
      <c r="DR51" s="34">
        <v>0</v>
      </c>
      <c r="DS51" s="34">
        <v>0</v>
      </c>
      <c r="DT51" s="34">
        <v>0</v>
      </c>
      <c r="DU51" s="34">
        <v>0</v>
      </c>
      <c r="DV51" s="34">
        <v>0</v>
      </c>
      <c r="DW51" s="34">
        <v>0</v>
      </c>
      <c r="DX51" s="34">
        <v>0</v>
      </c>
      <c r="DY51" s="34">
        <v>0</v>
      </c>
      <c r="DZ51" s="34">
        <v>0</v>
      </c>
      <c r="EA51" s="34">
        <v>0</v>
      </c>
      <c r="EB51" s="34">
        <v>0</v>
      </c>
      <c r="EC51" s="34">
        <v>0</v>
      </c>
      <c r="ED51" s="34">
        <v>0</v>
      </c>
      <c r="EE51" s="34">
        <v>0</v>
      </c>
      <c r="EF51" s="34">
        <v>0</v>
      </c>
      <c r="EG51" s="34">
        <v>0</v>
      </c>
      <c r="EH51" s="34">
        <v>0</v>
      </c>
      <c r="EI51" s="34">
        <v>0</v>
      </c>
      <c r="EJ51" s="34">
        <v>0</v>
      </c>
      <c r="EK51" s="34">
        <v>0</v>
      </c>
      <c r="EL51" s="34">
        <v>0</v>
      </c>
      <c r="EM51" s="34">
        <v>0</v>
      </c>
      <c r="EN51" s="34">
        <v>0</v>
      </c>
      <c r="EO51" s="34">
        <v>0</v>
      </c>
      <c r="EP51" s="34">
        <v>0</v>
      </c>
      <c r="EQ51" s="34">
        <v>0</v>
      </c>
      <c r="ER51" s="34">
        <v>0</v>
      </c>
      <c r="ES51" s="34">
        <v>0</v>
      </c>
      <c r="ET51" s="34">
        <v>0</v>
      </c>
      <c r="EU51" s="34">
        <v>0</v>
      </c>
      <c r="EV51" s="34">
        <v>0</v>
      </c>
      <c r="EW51" s="34">
        <v>0</v>
      </c>
      <c r="EX51" s="34">
        <v>0</v>
      </c>
      <c r="EY51" s="34">
        <v>0</v>
      </c>
      <c r="EZ51" s="34">
        <v>0</v>
      </c>
      <c r="FA51" s="34">
        <v>0</v>
      </c>
      <c r="FB51" s="34">
        <v>0</v>
      </c>
      <c r="FC51" s="34">
        <v>0</v>
      </c>
      <c r="FD51" s="34">
        <v>0</v>
      </c>
      <c r="FE51" s="34">
        <v>0</v>
      </c>
      <c r="FF51" s="34">
        <v>0</v>
      </c>
      <c r="FG51" s="34">
        <v>0</v>
      </c>
      <c r="FH51" s="34">
        <v>0</v>
      </c>
      <c r="FI51" s="34">
        <v>0</v>
      </c>
      <c r="FJ51" s="34">
        <v>0</v>
      </c>
      <c r="FK51" s="34">
        <v>0</v>
      </c>
      <c r="FL51" s="34">
        <v>0</v>
      </c>
      <c r="FM51" s="34">
        <v>0</v>
      </c>
      <c r="FN51" s="34">
        <v>0</v>
      </c>
      <c r="FO51" s="34">
        <v>3725173.6728418223</v>
      </c>
      <c r="FP51" s="34">
        <v>3616431.2504008738</v>
      </c>
      <c r="FQ51" s="34">
        <v>346403.46495716204</v>
      </c>
      <c r="FR51" s="34">
        <v>346254.56311446661</v>
      </c>
      <c r="FS51" s="34">
        <v>0</v>
      </c>
      <c r="FT51" s="34">
        <v>0</v>
      </c>
      <c r="FU51" s="34">
        <v>0</v>
      </c>
      <c r="FV51" s="34">
        <v>0</v>
      </c>
      <c r="FW51" s="34">
        <v>0</v>
      </c>
      <c r="FX51" s="34">
        <v>0</v>
      </c>
      <c r="FY51" s="34">
        <v>0</v>
      </c>
      <c r="FZ51" s="34">
        <v>0</v>
      </c>
      <c r="GA51" s="36">
        <f t="shared" si="33"/>
        <v>466420004.00000006</v>
      </c>
      <c r="GB51" s="36">
        <f t="shared" si="34"/>
        <v>409789013</v>
      </c>
      <c r="GC51" s="36">
        <f t="shared" si="35"/>
        <v>120150994.99999999</v>
      </c>
      <c r="GD51" s="36">
        <f t="shared" si="36"/>
        <v>120076624.99999999</v>
      </c>
      <c r="GE51" s="37"/>
      <c r="GF51" s="308"/>
    </row>
    <row r="52" spans="1:188" s="38" customFormat="1" ht="27" thickTop="1" thickBot="1">
      <c r="A52" s="35" t="s">
        <v>744</v>
      </c>
      <c r="B52" s="34">
        <f t="shared" si="138"/>
        <v>2207539353.0000005</v>
      </c>
      <c r="C52" s="34">
        <v>0</v>
      </c>
      <c r="D52" s="34">
        <v>0</v>
      </c>
      <c r="E52" s="34">
        <v>0</v>
      </c>
      <c r="F52" s="34">
        <v>0</v>
      </c>
      <c r="G52" s="34">
        <v>0</v>
      </c>
      <c r="H52" s="34">
        <v>0</v>
      </c>
      <c r="I52" s="34">
        <v>0</v>
      </c>
      <c r="J52" s="34">
        <v>0</v>
      </c>
      <c r="K52" s="33">
        <v>0</v>
      </c>
      <c r="L52" s="33">
        <v>0</v>
      </c>
      <c r="M52" s="33">
        <v>0</v>
      </c>
      <c r="N52" s="33">
        <v>0</v>
      </c>
      <c r="O52" s="34">
        <v>175146498.83203602</v>
      </c>
      <c r="P52" s="34">
        <v>0</v>
      </c>
      <c r="Q52" s="34">
        <v>0</v>
      </c>
      <c r="R52" s="34">
        <v>0</v>
      </c>
      <c r="S52" s="34">
        <v>5316275.7668963103</v>
      </c>
      <c r="T52" s="380">
        <v>0</v>
      </c>
      <c r="U52" s="380">
        <v>0</v>
      </c>
      <c r="V52" s="380">
        <v>0</v>
      </c>
      <c r="W52" s="380">
        <v>5316275.7850675276</v>
      </c>
      <c r="X52" s="380">
        <v>0</v>
      </c>
      <c r="Y52" s="380">
        <v>0</v>
      </c>
      <c r="Z52" s="380">
        <v>0</v>
      </c>
      <c r="AA52" s="380">
        <v>6710154.274222116</v>
      </c>
      <c r="AB52" s="380">
        <v>0</v>
      </c>
      <c r="AC52" s="380">
        <v>0</v>
      </c>
      <c r="AD52" s="380">
        <v>0</v>
      </c>
      <c r="AE52" s="380">
        <v>6710154.2923933333</v>
      </c>
      <c r="AF52" s="380">
        <v>0</v>
      </c>
      <c r="AG52" s="380">
        <v>0</v>
      </c>
      <c r="AH52" s="380">
        <v>0</v>
      </c>
      <c r="AI52" s="380">
        <v>0</v>
      </c>
      <c r="AJ52" s="380">
        <v>0</v>
      </c>
      <c r="AK52" s="34">
        <v>0</v>
      </c>
      <c r="AL52" s="34">
        <v>0</v>
      </c>
      <c r="AM52" s="34">
        <v>0</v>
      </c>
      <c r="AN52" s="34">
        <v>0</v>
      </c>
      <c r="AO52" s="34">
        <v>0</v>
      </c>
      <c r="AP52" s="34">
        <v>0</v>
      </c>
      <c r="AQ52" s="34">
        <v>0</v>
      </c>
      <c r="AR52" s="34">
        <v>0</v>
      </c>
      <c r="AS52" s="34">
        <v>0</v>
      </c>
      <c r="AT52" s="34">
        <v>0</v>
      </c>
      <c r="AU52" s="34">
        <v>0</v>
      </c>
      <c r="AV52" s="34">
        <v>0</v>
      </c>
      <c r="AW52" s="34">
        <v>0</v>
      </c>
      <c r="AX52" s="34">
        <v>0</v>
      </c>
      <c r="AY52" s="34">
        <v>0</v>
      </c>
      <c r="AZ52" s="34">
        <v>0</v>
      </c>
      <c r="BA52" s="34">
        <v>0</v>
      </c>
      <c r="BB52" s="34">
        <v>0</v>
      </c>
      <c r="BC52" s="34">
        <v>314019858.47755235</v>
      </c>
      <c r="BD52" s="34">
        <v>126988823.65383752</v>
      </c>
      <c r="BE52" s="34">
        <v>71788937.182409272</v>
      </c>
      <c r="BF52" s="34">
        <v>66095939.81350708</v>
      </c>
      <c r="BG52" s="34">
        <v>25172505.766758293</v>
      </c>
      <c r="BH52" s="34">
        <v>10179696.632047832</v>
      </c>
      <c r="BI52" s="34">
        <v>5754755.2692207424</v>
      </c>
      <c r="BJ52" s="34">
        <v>5298392.3825115431</v>
      </c>
      <c r="BK52" s="34">
        <v>6002565.3517646464</v>
      </c>
      <c r="BL52" s="34">
        <v>2427422.0000655334</v>
      </c>
      <c r="BM52" s="34">
        <v>1372262.8532486351</v>
      </c>
      <c r="BN52" s="34">
        <v>1263439.8351123398</v>
      </c>
      <c r="BO52" s="34">
        <v>0</v>
      </c>
      <c r="BP52" s="34">
        <v>0</v>
      </c>
      <c r="BQ52" s="34">
        <v>0</v>
      </c>
      <c r="BR52" s="34">
        <v>0</v>
      </c>
      <c r="BS52" s="34">
        <v>0</v>
      </c>
      <c r="BT52" s="34">
        <v>0</v>
      </c>
      <c r="BU52" s="34">
        <v>0</v>
      </c>
      <c r="BV52" s="34">
        <v>0</v>
      </c>
      <c r="BW52" s="33">
        <v>0</v>
      </c>
      <c r="BX52" s="33">
        <v>0</v>
      </c>
      <c r="BY52" s="33">
        <v>0</v>
      </c>
      <c r="BZ52" s="33">
        <v>0</v>
      </c>
      <c r="CA52" s="34">
        <v>0</v>
      </c>
      <c r="CB52" s="34">
        <v>0</v>
      </c>
      <c r="CC52" s="34">
        <v>0</v>
      </c>
      <c r="CD52" s="34">
        <v>0</v>
      </c>
      <c r="CE52" s="34">
        <v>0</v>
      </c>
      <c r="CF52" s="34">
        <v>0</v>
      </c>
      <c r="CG52" s="34">
        <v>0</v>
      </c>
      <c r="CH52" s="34">
        <v>0</v>
      </c>
      <c r="CI52" s="34">
        <v>0</v>
      </c>
      <c r="CJ52" s="34">
        <v>0</v>
      </c>
      <c r="CK52" s="34">
        <v>0</v>
      </c>
      <c r="CL52" s="34">
        <v>0</v>
      </c>
      <c r="CM52" s="34">
        <v>792656491.22102714</v>
      </c>
      <c r="CN52" s="34">
        <v>342321430.43899113</v>
      </c>
      <c r="CO52" s="34">
        <v>0</v>
      </c>
      <c r="CP52" s="34">
        <v>0</v>
      </c>
      <c r="CQ52" s="34">
        <v>158580917.99413437</v>
      </c>
      <c r="CR52" s="34">
        <v>68485715.173362806</v>
      </c>
      <c r="CS52" s="34">
        <v>0</v>
      </c>
      <c r="CT52" s="34">
        <v>0</v>
      </c>
      <c r="CU52" s="34">
        <v>61247289.311428204</v>
      </c>
      <c r="CV52" s="34">
        <v>26450625.106598072</v>
      </c>
      <c r="CW52" s="34">
        <v>0</v>
      </c>
      <c r="CX52" s="34">
        <v>0</v>
      </c>
      <c r="CY52" s="34">
        <v>62452667.798981331</v>
      </c>
      <c r="CZ52" s="34">
        <v>0</v>
      </c>
      <c r="DA52" s="34">
        <v>0</v>
      </c>
      <c r="DB52" s="34">
        <v>0</v>
      </c>
      <c r="DC52" s="34">
        <v>11351253.749100422</v>
      </c>
      <c r="DD52" s="34">
        <v>0</v>
      </c>
      <c r="DE52" s="34">
        <v>0</v>
      </c>
      <c r="DF52" s="34">
        <v>0</v>
      </c>
      <c r="DG52" s="34">
        <v>28837660.126817118</v>
      </c>
      <c r="DH52" s="34">
        <v>0</v>
      </c>
      <c r="DI52" s="34">
        <v>0</v>
      </c>
      <c r="DJ52" s="34">
        <v>0</v>
      </c>
      <c r="DK52" s="34">
        <v>0</v>
      </c>
      <c r="DL52" s="34">
        <v>0</v>
      </c>
      <c r="DM52" s="34">
        <v>0</v>
      </c>
      <c r="DN52" s="34">
        <v>0</v>
      </c>
      <c r="DO52" s="34">
        <v>427459995.11837488</v>
      </c>
      <c r="DP52" s="34">
        <v>426434040.6398989</v>
      </c>
      <c r="DQ52" s="34">
        <v>213224712.92207992</v>
      </c>
      <c r="DR52" s="34">
        <v>213224712.92207992</v>
      </c>
      <c r="DS52" s="34">
        <v>0</v>
      </c>
      <c r="DT52" s="34">
        <v>0</v>
      </c>
      <c r="DU52" s="34">
        <v>0</v>
      </c>
      <c r="DV52" s="34">
        <v>0</v>
      </c>
      <c r="DW52" s="34">
        <v>0</v>
      </c>
      <c r="DX52" s="34">
        <v>0</v>
      </c>
      <c r="DY52" s="34">
        <v>0</v>
      </c>
      <c r="DZ52" s="34">
        <v>0</v>
      </c>
      <c r="EA52" s="34">
        <v>0</v>
      </c>
      <c r="EB52" s="34">
        <v>0</v>
      </c>
      <c r="EC52" s="34">
        <v>0</v>
      </c>
      <c r="ED52" s="34">
        <v>0</v>
      </c>
      <c r="EE52" s="34">
        <v>0</v>
      </c>
      <c r="EF52" s="34">
        <v>0</v>
      </c>
      <c r="EG52" s="34">
        <v>0</v>
      </c>
      <c r="EH52" s="34">
        <v>0</v>
      </c>
      <c r="EI52" s="34">
        <v>0</v>
      </c>
      <c r="EJ52" s="34">
        <v>0</v>
      </c>
      <c r="EK52" s="34">
        <v>0</v>
      </c>
      <c r="EL52" s="34">
        <v>0</v>
      </c>
      <c r="EM52" s="34">
        <v>0</v>
      </c>
      <c r="EN52" s="34">
        <v>0</v>
      </c>
      <c r="EO52" s="34">
        <v>0</v>
      </c>
      <c r="EP52" s="34">
        <v>0</v>
      </c>
      <c r="EQ52" s="34">
        <v>0</v>
      </c>
      <c r="ER52" s="34">
        <v>0</v>
      </c>
      <c r="ES52" s="34">
        <v>0</v>
      </c>
      <c r="ET52" s="34">
        <v>0</v>
      </c>
      <c r="EU52" s="34">
        <v>0</v>
      </c>
      <c r="EV52" s="34">
        <v>0</v>
      </c>
      <c r="EW52" s="34">
        <v>0</v>
      </c>
      <c r="EX52" s="34">
        <v>0</v>
      </c>
      <c r="EY52" s="34">
        <v>0</v>
      </c>
      <c r="EZ52" s="34">
        <v>0</v>
      </c>
      <c r="FA52" s="34">
        <v>0</v>
      </c>
      <c r="FB52" s="34">
        <v>0</v>
      </c>
      <c r="FC52" s="34">
        <v>0</v>
      </c>
      <c r="FD52" s="34">
        <v>0</v>
      </c>
      <c r="FE52" s="34">
        <v>0</v>
      </c>
      <c r="FF52" s="34">
        <v>0</v>
      </c>
      <c r="FG52" s="34">
        <v>0</v>
      </c>
      <c r="FH52" s="34">
        <v>0</v>
      </c>
      <c r="FI52" s="34">
        <v>0</v>
      </c>
      <c r="FJ52" s="34">
        <v>0</v>
      </c>
      <c r="FK52" s="34">
        <v>0</v>
      </c>
      <c r="FL52" s="34">
        <v>0</v>
      </c>
      <c r="FM52" s="34">
        <v>0</v>
      </c>
      <c r="FN52" s="34">
        <v>0</v>
      </c>
      <c r="FO52" s="34">
        <v>16930755.251820754</v>
      </c>
      <c r="FP52" s="34">
        <v>6232504.9950970942</v>
      </c>
      <c r="FQ52" s="34">
        <v>244038.69512135026</v>
      </c>
      <c r="FR52" s="34">
        <v>224685.96886903018</v>
      </c>
      <c r="FS52" s="34">
        <v>103628033.88162515</v>
      </c>
      <c r="FT52" s="34">
        <v>103379314.3601011</v>
      </c>
      <c r="FU52" s="34">
        <v>51691522.077920094</v>
      </c>
      <c r="FV52" s="34">
        <v>51691522.077920094</v>
      </c>
      <c r="FW52" s="34">
        <v>0</v>
      </c>
      <c r="FX52" s="34">
        <v>0</v>
      </c>
      <c r="FY52" s="34">
        <v>0</v>
      </c>
      <c r="FZ52" s="34">
        <v>0</v>
      </c>
      <c r="GA52" s="36">
        <f t="shared" si="33"/>
        <v>2207539353.0000005</v>
      </c>
      <c r="GB52" s="36">
        <f t="shared" si="34"/>
        <v>1112899573</v>
      </c>
      <c r="GC52" s="36">
        <f t="shared" si="35"/>
        <v>344076229</v>
      </c>
      <c r="GD52" s="36">
        <f t="shared" si="36"/>
        <v>337798693</v>
      </c>
      <c r="GE52" s="37"/>
      <c r="GF52" s="308"/>
    </row>
    <row r="53" spans="1:188" s="38" customFormat="1" ht="27" thickTop="1" thickBot="1">
      <c r="A53" s="35" t="s">
        <v>743</v>
      </c>
      <c r="B53" s="34">
        <f t="shared" si="138"/>
        <v>18752321.000000004</v>
      </c>
      <c r="C53" s="34">
        <v>0</v>
      </c>
      <c r="D53" s="34">
        <v>0</v>
      </c>
      <c r="E53" s="34">
        <v>0</v>
      </c>
      <c r="F53" s="34">
        <v>0</v>
      </c>
      <c r="G53" s="34">
        <v>0</v>
      </c>
      <c r="H53" s="34">
        <v>0</v>
      </c>
      <c r="I53" s="34">
        <v>0</v>
      </c>
      <c r="J53" s="34">
        <v>0</v>
      </c>
      <c r="K53" s="33">
        <v>0</v>
      </c>
      <c r="L53" s="33">
        <v>0</v>
      </c>
      <c r="M53" s="33">
        <v>0</v>
      </c>
      <c r="N53" s="33">
        <v>0</v>
      </c>
      <c r="O53" s="34">
        <v>0</v>
      </c>
      <c r="P53" s="34">
        <v>0</v>
      </c>
      <c r="Q53" s="34">
        <v>0</v>
      </c>
      <c r="R53" s="34">
        <v>0</v>
      </c>
      <c r="S53" s="34">
        <v>0</v>
      </c>
      <c r="T53" s="380">
        <v>0</v>
      </c>
      <c r="U53" s="380">
        <v>0</v>
      </c>
      <c r="V53" s="380">
        <v>0</v>
      </c>
      <c r="W53" s="380">
        <v>0</v>
      </c>
      <c r="X53" s="380">
        <v>0</v>
      </c>
      <c r="Y53" s="380">
        <v>0</v>
      </c>
      <c r="Z53" s="380">
        <v>0</v>
      </c>
      <c r="AA53" s="380">
        <v>0</v>
      </c>
      <c r="AB53" s="380">
        <v>0</v>
      </c>
      <c r="AC53" s="380">
        <v>0</v>
      </c>
      <c r="AD53" s="380">
        <v>0</v>
      </c>
      <c r="AE53" s="380">
        <v>0</v>
      </c>
      <c r="AF53" s="380">
        <v>0</v>
      </c>
      <c r="AG53" s="380">
        <v>0</v>
      </c>
      <c r="AH53" s="380">
        <v>0</v>
      </c>
      <c r="AI53" s="380">
        <v>0</v>
      </c>
      <c r="AJ53" s="380">
        <v>0</v>
      </c>
      <c r="AK53" s="34">
        <v>0</v>
      </c>
      <c r="AL53" s="34">
        <v>0</v>
      </c>
      <c r="AM53" s="34">
        <v>0</v>
      </c>
      <c r="AN53" s="34">
        <v>0</v>
      </c>
      <c r="AO53" s="34">
        <v>0</v>
      </c>
      <c r="AP53" s="34">
        <v>0</v>
      </c>
      <c r="AQ53" s="34">
        <v>0</v>
      </c>
      <c r="AR53" s="34">
        <v>0</v>
      </c>
      <c r="AS53" s="34">
        <v>0</v>
      </c>
      <c r="AT53" s="34">
        <v>0</v>
      </c>
      <c r="AU53" s="34">
        <v>0</v>
      </c>
      <c r="AV53" s="34">
        <v>0</v>
      </c>
      <c r="AW53" s="34">
        <v>0</v>
      </c>
      <c r="AX53" s="34">
        <v>0</v>
      </c>
      <c r="AY53" s="34">
        <v>0</v>
      </c>
      <c r="AZ53" s="34">
        <v>0</v>
      </c>
      <c r="BA53" s="34">
        <v>0</v>
      </c>
      <c r="BB53" s="34">
        <v>0</v>
      </c>
      <c r="BC53" s="34">
        <v>0</v>
      </c>
      <c r="BD53" s="34">
        <v>0</v>
      </c>
      <c r="BE53" s="34">
        <v>0</v>
      </c>
      <c r="BF53" s="34">
        <v>0</v>
      </c>
      <c r="BG53" s="34">
        <v>0</v>
      </c>
      <c r="BH53" s="34">
        <v>0</v>
      </c>
      <c r="BI53" s="34">
        <v>0</v>
      </c>
      <c r="BJ53" s="34">
        <v>0</v>
      </c>
      <c r="BK53" s="34">
        <v>0</v>
      </c>
      <c r="BL53" s="34">
        <v>0</v>
      </c>
      <c r="BM53" s="34">
        <v>0</v>
      </c>
      <c r="BN53" s="34">
        <v>0</v>
      </c>
      <c r="BO53" s="34">
        <v>0</v>
      </c>
      <c r="BP53" s="34">
        <v>0</v>
      </c>
      <c r="BQ53" s="34">
        <v>0</v>
      </c>
      <c r="BR53" s="34">
        <v>0</v>
      </c>
      <c r="BS53" s="34">
        <v>0</v>
      </c>
      <c r="BT53" s="34">
        <v>0</v>
      </c>
      <c r="BU53" s="34">
        <v>0</v>
      </c>
      <c r="BV53" s="34">
        <v>0</v>
      </c>
      <c r="BW53" s="33">
        <v>0</v>
      </c>
      <c r="BX53" s="33">
        <v>0</v>
      </c>
      <c r="BY53" s="33">
        <v>0</v>
      </c>
      <c r="BZ53" s="33">
        <v>0</v>
      </c>
      <c r="CA53" s="34">
        <v>0</v>
      </c>
      <c r="CB53" s="34">
        <v>0</v>
      </c>
      <c r="CC53" s="34">
        <v>0</v>
      </c>
      <c r="CD53" s="34">
        <v>0</v>
      </c>
      <c r="CE53" s="34">
        <v>0</v>
      </c>
      <c r="CF53" s="34">
        <v>0</v>
      </c>
      <c r="CG53" s="34">
        <v>0</v>
      </c>
      <c r="CH53" s="34">
        <v>0</v>
      </c>
      <c r="CI53" s="34">
        <v>0</v>
      </c>
      <c r="CJ53" s="34">
        <v>0</v>
      </c>
      <c r="CK53" s="34">
        <v>0</v>
      </c>
      <c r="CL53" s="34">
        <v>0</v>
      </c>
      <c r="CM53" s="34">
        <v>14488651.11560636</v>
      </c>
      <c r="CN53" s="34">
        <v>14488651.11560636</v>
      </c>
      <c r="CO53" s="34">
        <v>0</v>
      </c>
      <c r="CP53" s="34">
        <v>0</v>
      </c>
      <c r="CQ53" s="34">
        <v>2898637.2026932891</v>
      </c>
      <c r="CR53" s="34">
        <v>2898637.2026932891</v>
      </c>
      <c r="CS53" s="34">
        <v>0</v>
      </c>
      <c r="CT53" s="34">
        <v>0</v>
      </c>
      <c r="CU53" s="34">
        <v>1119514.7159432606</v>
      </c>
      <c r="CV53" s="34">
        <v>1119514.7159432606</v>
      </c>
      <c r="CW53" s="34">
        <v>0</v>
      </c>
      <c r="CX53" s="34">
        <v>0</v>
      </c>
      <c r="CY53" s="34">
        <v>0</v>
      </c>
      <c r="CZ53" s="34">
        <v>0</v>
      </c>
      <c r="DA53" s="34">
        <v>0</v>
      </c>
      <c r="DB53" s="34">
        <v>0</v>
      </c>
      <c r="DC53" s="34">
        <v>0</v>
      </c>
      <c r="DD53" s="34">
        <v>0</v>
      </c>
      <c r="DE53" s="34">
        <v>0</v>
      </c>
      <c r="DF53" s="34">
        <v>0</v>
      </c>
      <c r="DG53" s="34">
        <v>0</v>
      </c>
      <c r="DH53" s="34">
        <v>0</v>
      </c>
      <c r="DI53" s="34">
        <v>0</v>
      </c>
      <c r="DJ53" s="34">
        <v>0</v>
      </c>
      <c r="DK53" s="34">
        <v>0</v>
      </c>
      <c r="DL53" s="34">
        <v>0</v>
      </c>
      <c r="DM53" s="34">
        <v>0</v>
      </c>
      <c r="DN53" s="34">
        <v>0</v>
      </c>
      <c r="DO53" s="34">
        <v>0</v>
      </c>
      <c r="DP53" s="34">
        <v>0</v>
      </c>
      <c r="DQ53" s="34">
        <v>0</v>
      </c>
      <c r="DR53" s="34">
        <v>0</v>
      </c>
      <c r="DS53" s="34">
        <v>0</v>
      </c>
      <c r="DT53" s="34">
        <v>0</v>
      </c>
      <c r="DU53" s="34">
        <v>0</v>
      </c>
      <c r="DV53" s="34">
        <v>0</v>
      </c>
      <c r="DW53" s="34">
        <v>0</v>
      </c>
      <c r="DX53" s="34">
        <v>0</v>
      </c>
      <c r="DY53" s="34">
        <v>0</v>
      </c>
      <c r="DZ53" s="34">
        <v>0</v>
      </c>
      <c r="EA53" s="34">
        <v>0</v>
      </c>
      <c r="EB53" s="34">
        <v>0</v>
      </c>
      <c r="EC53" s="34">
        <v>0</v>
      </c>
      <c r="ED53" s="34">
        <v>0</v>
      </c>
      <c r="EE53" s="34">
        <v>0</v>
      </c>
      <c r="EF53" s="34">
        <v>0</v>
      </c>
      <c r="EG53" s="34">
        <v>0</v>
      </c>
      <c r="EH53" s="34">
        <v>0</v>
      </c>
      <c r="EI53" s="34">
        <v>0</v>
      </c>
      <c r="EJ53" s="34">
        <v>0</v>
      </c>
      <c r="EK53" s="34">
        <v>0</v>
      </c>
      <c r="EL53" s="34">
        <v>0</v>
      </c>
      <c r="EM53" s="34">
        <v>0</v>
      </c>
      <c r="EN53" s="34">
        <v>0</v>
      </c>
      <c r="EO53" s="34">
        <v>0</v>
      </c>
      <c r="EP53" s="34">
        <v>0</v>
      </c>
      <c r="EQ53" s="34">
        <v>0</v>
      </c>
      <c r="ER53" s="34">
        <v>0</v>
      </c>
      <c r="ES53" s="34">
        <v>0</v>
      </c>
      <c r="ET53" s="34">
        <v>0</v>
      </c>
      <c r="EU53" s="34">
        <v>0</v>
      </c>
      <c r="EV53" s="34">
        <v>0</v>
      </c>
      <c r="EW53" s="34">
        <v>0</v>
      </c>
      <c r="EX53" s="34">
        <v>0</v>
      </c>
      <c r="EY53" s="34">
        <v>0</v>
      </c>
      <c r="EZ53" s="34">
        <v>0</v>
      </c>
      <c r="FA53" s="34">
        <v>0</v>
      </c>
      <c r="FB53" s="34">
        <v>0</v>
      </c>
      <c r="FC53" s="34">
        <v>0</v>
      </c>
      <c r="FD53" s="34">
        <v>0</v>
      </c>
      <c r="FE53" s="34">
        <v>0</v>
      </c>
      <c r="FF53" s="34">
        <v>0</v>
      </c>
      <c r="FG53" s="34">
        <v>0</v>
      </c>
      <c r="FH53" s="34">
        <v>0</v>
      </c>
      <c r="FI53" s="34">
        <v>0</v>
      </c>
      <c r="FJ53" s="34">
        <v>0</v>
      </c>
      <c r="FK53" s="34">
        <v>0</v>
      </c>
      <c r="FL53" s="34">
        <v>0</v>
      </c>
      <c r="FM53" s="34">
        <v>0</v>
      </c>
      <c r="FN53" s="34">
        <v>0</v>
      </c>
      <c r="FO53" s="34">
        <v>245517.96575708888</v>
      </c>
      <c r="FP53" s="34">
        <v>245517.96575708888</v>
      </c>
      <c r="FQ53" s="34">
        <v>0</v>
      </c>
      <c r="FR53" s="34">
        <v>0</v>
      </c>
      <c r="FS53" s="34">
        <v>0</v>
      </c>
      <c r="FT53" s="34">
        <v>0</v>
      </c>
      <c r="FU53" s="34">
        <v>0</v>
      </c>
      <c r="FV53" s="34">
        <v>0</v>
      </c>
      <c r="FW53" s="34">
        <v>0</v>
      </c>
      <c r="FX53" s="34">
        <v>0</v>
      </c>
      <c r="FY53" s="34">
        <v>0</v>
      </c>
      <c r="FZ53" s="34">
        <v>0</v>
      </c>
      <c r="GA53" s="36">
        <f t="shared" si="33"/>
        <v>18752321.000000004</v>
      </c>
      <c r="GB53" s="36">
        <f t="shared" si="34"/>
        <v>18752321.000000004</v>
      </c>
      <c r="GC53" s="36">
        <f t="shared" si="35"/>
        <v>0</v>
      </c>
      <c r="GD53" s="36">
        <f t="shared" si="36"/>
        <v>0</v>
      </c>
      <c r="GE53" s="37"/>
      <c r="GF53" s="308"/>
    </row>
    <row r="54" spans="1:188" s="38" customFormat="1" ht="27" thickTop="1" thickBot="1">
      <c r="A54" s="35" t="s">
        <v>838</v>
      </c>
      <c r="B54" s="34">
        <f t="shared" si="138"/>
        <v>433371027</v>
      </c>
      <c r="C54" s="34">
        <v>0</v>
      </c>
      <c r="D54" s="34">
        <v>0</v>
      </c>
      <c r="E54" s="34">
        <v>0</v>
      </c>
      <c r="F54" s="34">
        <v>0</v>
      </c>
      <c r="G54" s="34">
        <v>0</v>
      </c>
      <c r="H54" s="34">
        <v>0</v>
      </c>
      <c r="I54" s="34">
        <v>0</v>
      </c>
      <c r="J54" s="34">
        <v>0</v>
      </c>
      <c r="K54" s="33">
        <v>0</v>
      </c>
      <c r="L54" s="33">
        <v>0</v>
      </c>
      <c r="M54" s="33">
        <v>0</v>
      </c>
      <c r="N54" s="33">
        <v>0</v>
      </c>
      <c r="O54" s="34">
        <v>0</v>
      </c>
      <c r="P54" s="34">
        <v>0</v>
      </c>
      <c r="Q54" s="34">
        <v>0</v>
      </c>
      <c r="R54" s="34">
        <v>0</v>
      </c>
      <c r="S54" s="34">
        <v>0</v>
      </c>
      <c r="T54" s="380">
        <v>0</v>
      </c>
      <c r="U54" s="380">
        <v>0</v>
      </c>
      <c r="V54" s="380">
        <v>0</v>
      </c>
      <c r="W54" s="380">
        <v>0</v>
      </c>
      <c r="X54" s="380">
        <v>0</v>
      </c>
      <c r="Y54" s="380">
        <v>0</v>
      </c>
      <c r="Z54" s="380">
        <v>0</v>
      </c>
      <c r="AA54" s="380">
        <v>0</v>
      </c>
      <c r="AB54" s="380">
        <v>0</v>
      </c>
      <c r="AC54" s="380">
        <v>0</v>
      </c>
      <c r="AD54" s="380">
        <v>0</v>
      </c>
      <c r="AE54" s="380">
        <v>0</v>
      </c>
      <c r="AF54" s="380">
        <v>0</v>
      </c>
      <c r="AG54" s="380">
        <v>0</v>
      </c>
      <c r="AH54" s="380">
        <v>0</v>
      </c>
      <c r="AI54" s="380">
        <v>0</v>
      </c>
      <c r="AJ54" s="380">
        <v>0</v>
      </c>
      <c r="AK54" s="34">
        <v>0</v>
      </c>
      <c r="AL54" s="34">
        <v>0</v>
      </c>
      <c r="AM54" s="34">
        <v>0</v>
      </c>
      <c r="AN54" s="34">
        <v>0</v>
      </c>
      <c r="AO54" s="34">
        <v>0</v>
      </c>
      <c r="AP54" s="34">
        <v>0</v>
      </c>
      <c r="AQ54" s="34">
        <v>0</v>
      </c>
      <c r="AR54" s="34">
        <v>0</v>
      </c>
      <c r="AS54" s="34">
        <v>0</v>
      </c>
      <c r="AT54" s="34">
        <v>0</v>
      </c>
      <c r="AU54" s="34">
        <v>0</v>
      </c>
      <c r="AV54" s="34">
        <v>0</v>
      </c>
      <c r="AW54" s="34">
        <v>0</v>
      </c>
      <c r="AX54" s="34">
        <v>0</v>
      </c>
      <c r="AY54" s="34">
        <v>0</v>
      </c>
      <c r="AZ54" s="34">
        <v>0</v>
      </c>
      <c r="BA54" s="34">
        <v>0</v>
      </c>
      <c r="BB54" s="34">
        <v>0</v>
      </c>
      <c r="BC54" s="34">
        <v>393017277.01496941</v>
      </c>
      <c r="BD54" s="34">
        <v>0</v>
      </c>
      <c r="BE54" s="34">
        <v>0</v>
      </c>
      <c r="BF54" s="34">
        <v>0</v>
      </c>
      <c r="BG54" s="34">
        <v>31505108.371361725</v>
      </c>
      <c r="BH54" s="34">
        <v>0</v>
      </c>
      <c r="BI54" s="34">
        <v>0</v>
      </c>
      <c r="BJ54" s="34">
        <v>0</v>
      </c>
      <c r="BK54" s="34">
        <v>7512620.0651529301</v>
      </c>
      <c r="BL54" s="34">
        <v>0</v>
      </c>
      <c r="BM54" s="34">
        <v>0</v>
      </c>
      <c r="BN54" s="34">
        <v>0</v>
      </c>
      <c r="BO54" s="34">
        <v>0</v>
      </c>
      <c r="BP54" s="34">
        <v>0</v>
      </c>
      <c r="BQ54" s="34">
        <v>0</v>
      </c>
      <c r="BR54" s="34">
        <v>0</v>
      </c>
      <c r="BS54" s="34">
        <v>0</v>
      </c>
      <c r="BT54" s="34">
        <v>0</v>
      </c>
      <c r="BU54" s="34">
        <v>0</v>
      </c>
      <c r="BV54" s="34">
        <v>0</v>
      </c>
      <c r="BW54" s="33">
        <v>0</v>
      </c>
      <c r="BX54" s="33">
        <v>0</v>
      </c>
      <c r="BY54" s="33">
        <v>0</v>
      </c>
      <c r="BZ54" s="33">
        <v>0</v>
      </c>
      <c r="CA54" s="34">
        <v>0</v>
      </c>
      <c r="CB54" s="34">
        <v>0</v>
      </c>
      <c r="CC54" s="34">
        <v>0</v>
      </c>
      <c r="CD54" s="34">
        <v>0</v>
      </c>
      <c r="CE54" s="34">
        <v>0</v>
      </c>
      <c r="CF54" s="34">
        <v>0</v>
      </c>
      <c r="CG54" s="34">
        <v>0</v>
      </c>
      <c r="CH54" s="34">
        <v>0</v>
      </c>
      <c r="CI54" s="34">
        <v>0</v>
      </c>
      <c r="CJ54" s="34">
        <v>0</v>
      </c>
      <c r="CK54" s="34">
        <v>0</v>
      </c>
      <c r="CL54" s="34">
        <v>0</v>
      </c>
      <c r="CM54" s="34">
        <v>0</v>
      </c>
      <c r="CN54" s="34">
        <v>0</v>
      </c>
      <c r="CO54" s="34">
        <v>0</v>
      </c>
      <c r="CP54" s="34">
        <v>0</v>
      </c>
      <c r="CQ54" s="34">
        <v>0</v>
      </c>
      <c r="CR54" s="34">
        <v>0</v>
      </c>
      <c r="CS54" s="34">
        <v>0</v>
      </c>
      <c r="CT54" s="34">
        <v>0</v>
      </c>
      <c r="CU54" s="34">
        <v>0</v>
      </c>
      <c r="CV54" s="34">
        <v>0</v>
      </c>
      <c r="CW54" s="34">
        <v>0</v>
      </c>
      <c r="CX54" s="34">
        <v>0</v>
      </c>
      <c r="CY54" s="34">
        <v>0</v>
      </c>
      <c r="CZ54" s="34">
        <v>0</v>
      </c>
      <c r="DA54" s="34">
        <v>0</v>
      </c>
      <c r="DB54" s="34">
        <v>0</v>
      </c>
      <c r="DC54" s="34">
        <v>0</v>
      </c>
      <c r="DD54" s="34">
        <v>0</v>
      </c>
      <c r="DE54" s="34">
        <v>0</v>
      </c>
      <c r="DF54" s="34">
        <v>0</v>
      </c>
      <c r="DG54" s="34">
        <v>0</v>
      </c>
      <c r="DH54" s="34">
        <v>0</v>
      </c>
      <c r="DI54" s="34">
        <v>0</v>
      </c>
      <c r="DJ54" s="34">
        <v>0</v>
      </c>
      <c r="DK54" s="34">
        <v>0</v>
      </c>
      <c r="DL54" s="34">
        <v>0</v>
      </c>
      <c r="DM54" s="34">
        <v>0</v>
      </c>
      <c r="DN54" s="34">
        <v>0</v>
      </c>
      <c r="DO54" s="34">
        <v>0</v>
      </c>
      <c r="DP54" s="34">
        <v>0</v>
      </c>
      <c r="DQ54" s="34">
        <v>0</v>
      </c>
      <c r="DR54" s="34">
        <v>0</v>
      </c>
      <c r="DS54" s="34">
        <v>0</v>
      </c>
      <c r="DT54" s="34">
        <v>0</v>
      </c>
      <c r="DU54" s="34">
        <v>0</v>
      </c>
      <c r="DV54" s="34">
        <v>0</v>
      </c>
      <c r="DW54" s="34">
        <v>0</v>
      </c>
      <c r="DX54" s="34">
        <v>0</v>
      </c>
      <c r="DY54" s="34">
        <v>0</v>
      </c>
      <c r="DZ54" s="34">
        <v>0</v>
      </c>
      <c r="EA54" s="34">
        <v>0</v>
      </c>
      <c r="EB54" s="34">
        <v>0</v>
      </c>
      <c r="EC54" s="34">
        <v>0</v>
      </c>
      <c r="ED54" s="34">
        <v>0</v>
      </c>
      <c r="EE54" s="34">
        <v>2</v>
      </c>
      <c r="EF54" s="34">
        <v>0</v>
      </c>
      <c r="EG54" s="34">
        <v>0</v>
      </c>
      <c r="EH54" s="34">
        <v>0</v>
      </c>
      <c r="EI54" s="34">
        <v>0</v>
      </c>
      <c r="EJ54" s="34">
        <v>0</v>
      </c>
      <c r="EK54" s="34">
        <v>0</v>
      </c>
      <c r="EL54" s="34">
        <v>0</v>
      </c>
      <c r="EM54" s="34">
        <v>0</v>
      </c>
      <c r="EN54" s="34">
        <v>0</v>
      </c>
      <c r="EO54" s="34">
        <v>0</v>
      </c>
      <c r="EP54" s="34">
        <v>0</v>
      </c>
      <c r="EQ54" s="34">
        <v>0</v>
      </c>
      <c r="ER54" s="34">
        <v>0</v>
      </c>
      <c r="ES54" s="34">
        <v>0</v>
      </c>
      <c r="ET54" s="34">
        <v>0</v>
      </c>
      <c r="EU54" s="34">
        <v>0</v>
      </c>
      <c r="EV54" s="34">
        <v>0</v>
      </c>
      <c r="EW54" s="34">
        <v>0</v>
      </c>
      <c r="EX54" s="34">
        <v>0</v>
      </c>
      <c r="EY54" s="34">
        <v>0</v>
      </c>
      <c r="EZ54" s="34">
        <v>0</v>
      </c>
      <c r="FA54" s="34">
        <v>0</v>
      </c>
      <c r="FB54" s="34">
        <v>0</v>
      </c>
      <c r="FC54" s="34">
        <v>0</v>
      </c>
      <c r="FD54" s="34">
        <v>0</v>
      </c>
      <c r="FE54" s="34">
        <v>0</v>
      </c>
      <c r="FF54" s="34">
        <v>0</v>
      </c>
      <c r="FG54" s="34">
        <v>0</v>
      </c>
      <c r="FH54" s="34">
        <v>0</v>
      </c>
      <c r="FI54" s="34">
        <v>0</v>
      </c>
      <c r="FJ54" s="34">
        <v>0</v>
      </c>
      <c r="FK54" s="34">
        <v>0</v>
      </c>
      <c r="FL54" s="34">
        <v>0</v>
      </c>
      <c r="FM54" s="34">
        <v>0</v>
      </c>
      <c r="FN54" s="34">
        <v>0</v>
      </c>
      <c r="FO54" s="34">
        <v>1336019.5485159091</v>
      </c>
      <c r="FP54" s="34">
        <v>0</v>
      </c>
      <c r="FQ54" s="34">
        <v>0</v>
      </c>
      <c r="FR54" s="34">
        <v>0</v>
      </c>
      <c r="FS54" s="34">
        <v>0</v>
      </c>
      <c r="FT54" s="34">
        <v>0</v>
      </c>
      <c r="FU54" s="34">
        <v>0</v>
      </c>
      <c r="FV54" s="34">
        <v>0</v>
      </c>
      <c r="FW54" s="34">
        <v>0</v>
      </c>
      <c r="FX54" s="34">
        <v>0</v>
      </c>
      <c r="FY54" s="34">
        <v>0</v>
      </c>
      <c r="FZ54" s="34">
        <v>0</v>
      </c>
      <c r="GA54" s="36">
        <f t="shared" si="33"/>
        <v>433371027</v>
      </c>
      <c r="GB54" s="36">
        <f t="shared" si="34"/>
        <v>0</v>
      </c>
      <c r="GC54" s="36">
        <f t="shared" si="35"/>
        <v>0</v>
      </c>
      <c r="GD54" s="36">
        <f t="shared" si="36"/>
        <v>0</v>
      </c>
      <c r="GE54" s="37"/>
      <c r="GF54" s="308"/>
    </row>
    <row r="55" spans="1:188" s="38" customFormat="1" ht="40" thickTop="1" thickBot="1">
      <c r="A55" s="35" t="s">
        <v>745</v>
      </c>
      <c r="B55" s="34">
        <f t="shared" si="138"/>
        <v>299999999.99999994</v>
      </c>
      <c r="C55" s="34">
        <v>0</v>
      </c>
      <c r="D55" s="34">
        <v>0</v>
      </c>
      <c r="E55" s="34">
        <v>0</v>
      </c>
      <c r="F55" s="34">
        <v>0</v>
      </c>
      <c r="G55" s="34">
        <v>0</v>
      </c>
      <c r="H55" s="34">
        <v>0</v>
      </c>
      <c r="I55" s="34">
        <v>0</v>
      </c>
      <c r="J55" s="34">
        <v>0</v>
      </c>
      <c r="K55" s="33">
        <v>0</v>
      </c>
      <c r="L55" s="33">
        <v>0</v>
      </c>
      <c r="M55" s="33">
        <v>0</v>
      </c>
      <c r="N55" s="33">
        <v>0</v>
      </c>
      <c r="O55" s="34">
        <v>0</v>
      </c>
      <c r="P55" s="34">
        <v>0</v>
      </c>
      <c r="Q55" s="34">
        <v>0</v>
      </c>
      <c r="R55" s="34">
        <v>0</v>
      </c>
      <c r="S55" s="34">
        <v>0</v>
      </c>
      <c r="T55" s="380">
        <v>0</v>
      </c>
      <c r="U55" s="380">
        <v>0</v>
      </c>
      <c r="V55" s="380">
        <v>0</v>
      </c>
      <c r="W55" s="380">
        <v>0</v>
      </c>
      <c r="X55" s="380">
        <v>0</v>
      </c>
      <c r="Y55" s="380">
        <v>0</v>
      </c>
      <c r="Z55" s="380">
        <v>0</v>
      </c>
      <c r="AA55" s="380">
        <v>0</v>
      </c>
      <c r="AB55" s="380">
        <v>0</v>
      </c>
      <c r="AC55" s="380">
        <v>0</v>
      </c>
      <c r="AD55" s="380">
        <v>0</v>
      </c>
      <c r="AE55" s="380">
        <v>0</v>
      </c>
      <c r="AF55" s="380">
        <v>0</v>
      </c>
      <c r="AG55" s="380">
        <v>0</v>
      </c>
      <c r="AH55" s="380">
        <v>0</v>
      </c>
      <c r="AI55" s="380">
        <v>0</v>
      </c>
      <c r="AJ55" s="380">
        <v>0</v>
      </c>
      <c r="AK55" s="34">
        <v>0</v>
      </c>
      <c r="AL55" s="34">
        <v>0</v>
      </c>
      <c r="AM55" s="34">
        <v>0</v>
      </c>
      <c r="AN55" s="34">
        <v>0</v>
      </c>
      <c r="AO55" s="34">
        <v>0</v>
      </c>
      <c r="AP55" s="34">
        <v>0</v>
      </c>
      <c r="AQ55" s="34">
        <v>0</v>
      </c>
      <c r="AR55" s="34">
        <v>0</v>
      </c>
      <c r="AS55" s="34">
        <v>0</v>
      </c>
      <c r="AT55" s="34">
        <v>0</v>
      </c>
      <c r="AU55" s="34">
        <v>0</v>
      </c>
      <c r="AV55" s="34">
        <v>0</v>
      </c>
      <c r="AW55" s="34">
        <v>0</v>
      </c>
      <c r="AX55" s="34">
        <v>0</v>
      </c>
      <c r="AY55" s="34">
        <v>0</v>
      </c>
      <c r="AZ55" s="34">
        <v>0</v>
      </c>
      <c r="BA55" s="34">
        <v>0</v>
      </c>
      <c r="BB55" s="34">
        <v>0</v>
      </c>
      <c r="BC55" s="34">
        <v>0</v>
      </c>
      <c r="BD55" s="34">
        <v>0</v>
      </c>
      <c r="BE55" s="34">
        <v>0</v>
      </c>
      <c r="BF55" s="34">
        <v>0</v>
      </c>
      <c r="BG55" s="34">
        <v>0</v>
      </c>
      <c r="BH55" s="34">
        <v>0</v>
      </c>
      <c r="BI55" s="34">
        <v>0</v>
      </c>
      <c r="BJ55" s="34">
        <v>0</v>
      </c>
      <c r="BK55" s="34">
        <v>0</v>
      </c>
      <c r="BL55" s="34">
        <v>0</v>
      </c>
      <c r="BM55" s="34">
        <v>0</v>
      </c>
      <c r="BN55" s="34">
        <v>0</v>
      </c>
      <c r="BO55" s="34">
        <v>0</v>
      </c>
      <c r="BP55" s="34">
        <v>0</v>
      </c>
      <c r="BQ55" s="34">
        <v>0</v>
      </c>
      <c r="BR55" s="34">
        <v>0</v>
      </c>
      <c r="BS55" s="34">
        <v>0</v>
      </c>
      <c r="BT55" s="34">
        <v>0</v>
      </c>
      <c r="BU55" s="34">
        <v>0</v>
      </c>
      <c r="BV55" s="34">
        <v>0</v>
      </c>
      <c r="BW55" s="33">
        <v>0</v>
      </c>
      <c r="BX55" s="33">
        <v>0</v>
      </c>
      <c r="BY55" s="33">
        <v>0</v>
      </c>
      <c r="BZ55" s="33">
        <v>0</v>
      </c>
      <c r="CA55" s="34">
        <v>0</v>
      </c>
      <c r="CB55" s="34">
        <v>0</v>
      </c>
      <c r="CC55" s="34">
        <v>0</v>
      </c>
      <c r="CD55" s="34">
        <v>0</v>
      </c>
      <c r="CE55" s="34">
        <v>0</v>
      </c>
      <c r="CF55" s="34">
        <v>0</v>
      </c>
      <c r="CG55" s="34">
        <v>0</v>
      </c>
      <c r="CH55" s="34">
        <v>0</v>
      </c>
      <c r="CI55" s="34">
        <v>0</v>
      </c>
      <c r="CJ55" s="34">
        <v>0</v>
      </c>
      <c r="CK55" s="34">
        <v>0</v>
      </c>
      <c r="CL55" s="34">
        <v>0</v>
      </c>
      <c r="CM55" s="34">
        <v>231789725.37223035</v>
      </c>
      <c r="CN55" s="34">
        <v>0</v>
      </c>
      <c r="CO55" s="34">
        <v>0</v>
      </c>
      <c r="CP55" s="34">
        <v>0</v>
      </c>
      <c r="CQ55" s="34">
        <v>46372454.951469034</v>
      </c>
      <c r="CR55" s="34">
        <v>0</v>
      </c>
      <c r="CS55" s="34">
        <v>0</v>
      </c>
      <c r="CT55" s="34">
        <v>0</v>
      </c>
      <c r="CU55" s="34">
        <v>17910018.433610331</v>
      </c>
      <c r="CV55" s="34">
        <v>0</v>
      </c>
      <c r="CW55" s="34">
        <v>0</v>
      </c>
      <c r="CX55" s="34">
        <v>0</v>
      </c>
      <c r="CY55" s="34">
        <v>0</v>
      </c>
      <c r="CZ55" s="34">
        <v>0</v>
      </c>
      <c r="DA55" s="34">
        <v>0</v>
      </c>
      <c r="DB55" s="34">
        <v>0</v>
      </c>
      <c r="DC55" s="34">
        <v>0</v>
      </c>
      <c r="DD55" s="34">
        <v>0</v>
      </c>
      <c r="DE55" s="34">
        <v>0</v>
      </c>
      <c r="DF55" s="34">
        <v>0</v>
      </c>
      <c r="DG55" s="34">
        <v>0</v>
      </c>
      <c r="DH55" s="34">
        <v>0</v>
      </c>
      <c r="DI55" s="34">
        <v>0</v>
      </c>
      <c r="DJ55" s="34">
        <v>0</v>
      </c>
      <c r="DK55" s="34">
        <v>0</v>
      </c>
      <c r="DL55" s="34">
        <v>0</v>
      </c>
      <c r="DM55" s="34">
        <v>0</v>
      </c>
      <c r="DN55" s="34">
        <v>0</v>
      </c>
      <c r="DO55" s="34">
        <v>0</v>
      </c>
      <c r="DP55" s="34">
        <v>0</v>
      </c>
      <c r="DQ55" s="34">
        <v>0</v>
      </c>
      <c r="DR55" s="34">
        <v>0</v>
      </c>
      <c r="DS55" s="34">
        <v>0</v>
      </c>
      <c r="DT55" s="34">
        <v>0</v>
      </c>
      <c r="DU55" s="34">
        <v>0</v>
      </c>
      <c r="DV55" s="34">
        <v>0</v>
      </c>
      <c r="DW55" s="34">
        <v>0</v>
      </c>
      <c r="DX55" s="34">
        <v>0</v>
      </c>
      <c r="DY55" s="34">
        <v>0</v>
      </c>
      <c r="DZ55" s="34">
        <v>0</v>
      </c>
      <c r="EA55" s="34">
        <v>0</v>
      </c>
      <c r="EB55" s="34">
        <v>0</v>
      </c>
      <c r="EC55" s="34">
        <v>0</v>
      </c>
      <c r="ED55" s="34">
        <v>0</v>
      </c>
      <c r="EE55" s="34">
        <v>0</v>
      </c>
      <c r="EF55" s="34">
        <v>0</v>
      </c>
      <c r="EG55" s="34">
        <v>0</v>
      </c>
      <c r="EH55" s="34">
        <v>0</v>
      </c>
      <c r="EI55" s="34">
        <v>0</v>
      </c>
      <c r="EJ55" s="34">
        <v>0</v>
      </c>
      <c r="EK55" s="34">
        <v>0</v>
      </c>
      <c r="EL55" s="34">
        <v>0</v>
      </c>
      <c r="EM55" s="34">
        <v>0</v>
      </c>
      <c r="EN55" s="34">
        <v>0</v>
      </c>
      <c r="EO55" s="34">
        <v>0</v>
      </c>
      <c r="EP55" s="34">
        <v>0</v>
      </c>
      <c r="EQ55" s="34">
        <v>0</v>
      </c>
      <c r="ER55" s="34">
        <v>0</v>
      </c>
      <c r="ES55" s="34">
        <v>0</v>
      </c>
      <c r="ET55" s="34">
        <v>0</v>
      </c>
      <c r="EU55" s="34">
        <v>0</v>
      </c>
      <c r="EV55" s="34">
        <v>0</v>
      </c>
      <c r="EW55" s="34">
        <v>0</v>
      </c>
      <c r="EX55" s="34">
        <v>0</v>
      </c>
      <c r="EY55" s="34">
        <v>0</v>
      </c>
      <c r="EZ55" s="34">
        <v>0</v>
      </c>
      <c r="FA55" s="34">
        <v>0</v>
      </c>
      <c r="FB55" s="34">
        <v>0</v>
      </c>
      <c r="FC55" s="34">
        <v>0</v>
      </c>
      <c r="FD55" s="34">
        <v>0</v>
      </c>
      <c r="FE55" s="34">
        <v>0</v>
      </c>
      <c r="FF55" s="34">
        <v>0</v>
      </c>
      <c r="FG55" s="34">
        <v>0</v>
      </c>
      <c r="FH55" s="34">
        <v>0</v>
      </c>
      <c r="FI55" s="34">
        <v>0</v>
      </c>
      <c r="FJ55" s="34">
        <v>0</v>
      </c>
      <c r="FK55" s="34">
        <v>0</v>
      </c>
      <c r="FL55" s="34">
        <v>0</v>
      </c>
      <c r="FM55" s="34">
        <v>0</v>
      </c>
      <c r="FN55" s="34">
        <v>0</v>
      </c>
      <c r="FO55" s="34">
        <v>3927801.2426902601</v>
      </c>
      <c r="FP55" s="34">
        <v>0</v>
      </c>
      <c r="FQ55" s="34">
        <v>0</v>
      </c>
      <c r="FR55" s="34">
        <v>0</v>
      </c>
      <c r="FS55" s="34">
        <v>0</v>
      </c>
      <c r="FT55" s="34">
        <v>0</v>
      </c>
      <c r="FU55" s="34">
        <v>0</v>
      </c>
      <c r="FV55" s="34">
        <v>0</v>
      </c>
      <c r="FW55" s="34">
        <v>0</v>
      </c>
      <c r="FX55" s="34">
        <v>0</v>
      </c>
      <c r="FY55" s="34">
        <v>0</v>
      </c>
      <c r="FZ55" s="34">
        <v>0</v>
      </c>
      <c r="GA55" s="36">
        <f t="shared" si="33"/>
        <v>299999999.99999994</v>
      </c>
      <c r="GB55" s="36">
        <f t="shared" si="34"/>
        <v>0</v>
      </c>
      <c r="GC55" s="36">
        <f t="shared" si="35"/>
        <v>0</v>
      </c>
      <c r="GD55" s="36">
        <f t="shared" si="36"/>
        <v>0</v>
      </c>
      <c r="GE55" s="37"/>
      <c r="GF55" s="308"/>
    </row>
    <row r="56" spans="1:188" s="38" customFormat="1" ht="27" thickTop="1" thickBot="1">
      <c r="A56" s="35" t="s">
        <v>746</v>
      </c>
      <c r="B56" s="34">
        <f t="shared" si="138"/>
        <v>19610910.999999996</v>
      </c>
      <c r="C56" s="34">
        <v>0</v>
      </c>
      <c r="D56" s="34">
        <v>0</v>
      </c>
      <c r="E56" s="34">
        <v>0</v>
      </c>
      <c r="F56" s="34">
        <v>0</v>
      </c>
      <c r="G56" s="34">
        <v>0</v>
      </c>
      <c r="H56" s="34">
        <v>0</v>
      </c>
      <c r="I56" s="34">
        <v>0</v>
      </c>
      <c r="J56" s="34">
        <v>0</v>
      </c>
      <c r="K56" s="33">
        <v>0</v>
      </c>
      <c r="L56" s="33">
        <v>0</v>
      </c>
      <c r="M56" s="33">
        <v>0</v>
      </c>
      <c r="N56" s="33">
        <v>0</v>
      </c>
      <c r="O56" s="34">
        <v>0</v>
      </c>
      <c r="P56" s="34">
        <v>0</v>
      </c>
      <c r="Q56" s="34">
        <v>0</v>
      </c>
      <c r="R56" s="34">
        <v>0</v>
      </c>
      <c r="S56" s="34">
        <v>0</v>
      </c>
      <c r="T56" s="380">
        <v>0</v>
      </c>
      <c r="U56" s="380">
        <v>0</v>
      </c>
      <c r="V56" s="380">
        <v>0</v>
      </c>
      <c r="W56" s="380">
        <v>0</v>
      </c>
      <c r="X56" s="380">
        <v>0</v>
      </c>
      <c r="Y56" s="380">
        <v>0</v>
      </c>
      <c r="Z56" s="380">
        <v>0</v>
      </c>
      <c r="AA56" s="380">
        <v>0</v>
      </c>
      <c r="AB56" s="380">
        <v>0</v>
      </c>
      <c r="AC56" s="380">
        <v>0</v>
      </c>
      <c r="AD56" s="380">
        <v>0</v>
      </c>
      <c r="AE56" s="380">
        <v>0</v>
      </c>
      <c r="AF56" s="380">
        <v>0</v>
      </c>
      <c r="AG56" s="380">
        <v>0</v>
      </c>
      <c r="AH56" s="380">
        <v>0</v>
      </c>
      <c r="AI56" s="380">
        <v>0</v>
      </c>
      <c r="AJ56" s="380">
        <v>0</v>
      </c>
      <c r="AK56" s="34">
        <v>0</v>
      </c>
      <c r="AL56" s="34">
        <v>0</v>
      </c>
      <c r="AM56" s="34">
        <v>0</v>
      </c>
      <c r="AN56" s="34">
        <v>0</v>
      </c>
      <c r="AO56" s="34">
        <v>0</v>
      </c>
      <c r="AP56" s="34">
        <v>0</v>
      </c>
      <c r="AQ56" s="34">
        <v>0</v>
      </c>
      <c r="AR56" s="34">
        <v>0</v>
      </c>
      <c r="AS56" s="34">
        <v>0</v>
      </c>
      <c r="AT56" s="34">
        <v>0</v>
      </c>
      <c r="AU56" s="34">
        <v>0</v>
      </c>
      <c r="AV56" s="34">
        <v>0</v>
      </c>
      <c r="AW56" s="34">
        <v>0</v>
      </c>
      <c r="AX56" s="34">
        <v>0</v>
      </c>
      <c r="AY56" s="34">
        <v>0</v>
      </c>
      <c r="AZ56" s="34">
        <v>0</v>
      </c>
      <c r="BA56" s="34">
        <v>0</v>
      </c>
      <c r="BB56" s="34">
        <v>0</v>
      </c>
      <c r="BC56" s="34">
        <v>17784822.69552495</v>
      </c>
      <c r="BD56" s="34">
        <v>10882544.397039384</v>
      </c>
      <c r="BE56" s="34">
        <v>7196438.8415022194</v>
      </c>
      <c r="BF56" s="34">
        <v>7196438.8415022194</v>
      </c>
      <c r="BG56" s="34">
        <v>1425669.5548949766</v>
      </c>
      <c r="BH56" s="34">
        <v>872368.11365883623</v>
      </c>
      <c r="BI56" s="34">
        <v>576881.98165590735</v>
      </c>
      <c r="BJ56" s="34">
        <v>576881.98165590735</v>
      </c>
      <c r="BK56" s="34">
        <v>339961.17639504932</v>
      </c>
      <c r="BL56" s="34">
        <v>208022.46155199356</v>
      </c>
      <c r="BM56" s="34">
        <v>137561.66458874597</v>
      </c>
      <c r="BN56" s="34">
        <v>137561.66458874597</v>
      </c>
      <c r="BO56" s="34">
        <v>0</v>
      </c>
      <c r="BP56" s="34">
        <v>0</v>
      </c>
      <c r="BQ56" s="34">
        <v>0</v>
      </c>
      <c r="BR56" s="34">
        <v>0</v>
      </c>
      <c r="BS56" s="34">
        <v>0</v>
      </c>
      <c r="BT56" s="34">
        <v>0</v>
      </c>
      <c r="BU56" s="34">
        <v>0</v>
      </c>
      <c r="BV56" s="34">
        <v>0</v>
      </c>
      <c r="BW56" s="33">
        <v>0</v>
      </c>
      <c r="BX56" s="33">
        <v>0</v>
      </c>
      <c r="BY56" s="33">
        <v>0</v>
      </c>
      <c r="BZ56" s="33">
        <v>0</v>
      </c>
      <c r="CA56" s="34">
        <v>0</v>
      </c>
      <c r="CB56" s="34">
        <v>0</v>
      </c>
      <c r="CC56" s="34">
        <v>0</v>
      </c>
      <c r="CD56" s="34">
        <v>0</v>
      </c>
      <c r="CE56" s="34">
        <v>0</v>
      </c>
      <c r="CF56" s="34">
        <v>0</v>
      </c>
      <c r="CG56" s="34">
        <v>0</v>
      </c>
      <c r="CH56" s="34">
        <v>0</v>
      </c>
      <c r="CI56" s="34">
        <v>0</v>
      </c>
      <c r="CJ56" s="34">
        <v>0</v>
      </c>
      <c r="CK56" s="34">
        <v>0</v>
      </c>
      <c r="CL56" s="34">
        <v>0</v>
      </c>
      <c r="CM56" s="34">
        <v>0</v>
      </c>
      <c r="CN56" s="34">
        <v>0</v>
      </c>
      <c r="CO56" s="34">
        <v>0</v>
      </c>
      <c r="CP56" s="34">
        <v>0</v>
      </c>
      <c r="CQ56" s="34">
        <v>0</v>
      </c>
      <c r="CR56" s="34">
        <v>0</v>
      </c>
      <c r="CS56" s="34">
        <v>0</v>
      </c>
      <c r="CT56" s="34">
        <v>0</v>
      </c>
      <c r="CU56" s="34">
        <v>0</v>
      </c>
      <c r="CV56" s="34">
        <v>0</v>
      </c>
      <c r="CW56" s="34">
        <v>0</v>
      </c>
      <c r="CX56" s="34">
        <v>0</v>
      </c>
      <c r="CY56" s="34">
        <v>0</v>
      </c>
      <c r="CZ56" s="34">
        <v>0</v>
      </c>
      <c r="DA56" s="34">
        <v>0</v>
      </c>
      <c r="DB56" s="34">
        <v>0</v>
      </c>
      <c r="DC56" s="34">
        <v>0</v>
      </c>
      <c r="DD56" s="34">
        <v>0</v>
      </c>
      <c r="DE56" s="34">
        <v>0</v>
      </c>
      <c r="DF56" s="34">
        <v>0</v>
      </c>
      <c r="DG56" s="34">
        <v>0</v>
      </c>
      <c r="DH56" s="34">
        <v>0</v>
      </c>
      <c r="DI56" s="34">
        <v>0</v>
      </c>
      <c r="DJ56" s="34">
        <v>0</v>
      </c>
      <c r="DK56" s="34">
        <v>0</v>
      </c>
      <c r="DL56" s="34">
        <v>0</v>
      </c>
      <c r="DM56" s="34">
        <v>0</v>
      </c>
      <c r="DN56" s="34">
        <v>0</v>
      </c>
      <c r="DO56" s="34">
        <v>0</v>
      </c>
      <c r="DP56" s="34">
        <v>0</v>
      </c>
      <c r="DQ56" s="34">
        <v>0</v>
      </c>
      <c r="DR56" s="34">
        <v>0</v>
      </c>
      <c r="DS56" s="34">
        <v>0</v>
      </c>
      <c r="DT56" s="34">
        <v>0</v>
      </c>
      <c r="DU56" s="34">
        <v>0</v>
      </c>
      <c r="DV56" s="34">
        <v>0</v>
      </c>
      <c r="DW56" s="34">
        <v>0</v>
      </c>
      <c r="DX56" s="34">
        <v>0</v>
      </c>
      <c r="DY56" s="34">
        <v>0</v>
      </c>
      <c r="DZ56" s="34">
        <v>0</v>
      </c>
      <c r="EA56" s="34">
        <v>0</v>
      </c>
      <c r="EB56" s="34">
        <v>0</v>
      </c>
      <c r="EC56" s="34">
        <v>0</v>
      </c>
      <c r="ED56" s="34">
        <v>0</v>
      </c>
      <c r="EE56" s="34">
        <v>0</v>
      </c>
      <c r="EF56" s="34">
        <v>0</v>
      </c>
      <c r="EG56" s="34">
        <v>0</v>
      </c>
      <c r="EH56" s="34">
        <v>0</v>
      </c>
      <c r="EI56" s="34">
        <v>0</v>
      </c>
      <c r="EJ56" s="34">
        <v>0</v>
      </c>
      <c r="EK56" s="34">
        <v>0</v>
      </c>
      <c r="EL56" s="34">
        <v>0</v>
      </c>
      <c r="EM56" s="34">
        <v>0</v>
      </c>
      <c r="EN56" s="34">
        <v>0</v>
      </c>
      <c r="EO56" s="34">
        <v>0</v>
      </c>
      <c r="EP56" s="34">
        <v>0</v>
      </c>
      <c r="EQ56" s="34">
        <v>0</v>
      </c>
      <c r="ER56" s="34">
        <v>0</v>
      </c>
      <c r="ES56" s="34">
        <v>0</v>
      </c>
      <c r="ET56" s="34">
        <v>0</v>
      </c>
      <c r="EU56" s="34">
        <v>0</v>
      </c>
      <c r="EV56" s="34">
        <v>0</v>
      </c>
      <c r="EW56" s="34">
        <v>0</v>
      </c>
      <c r="EX56" s="34">
        <v>0</v>
      </c>
      <c r="EY56" s="34">
        <v>0</v>
      </c>
      <c r="EZ56" s="34">
        <v>0</v>
      </c>
      <c r="FA56" s="34">
        <v>0</v>
      </c>
      <c r="FB56" s="34">
        <v>0</v>
      </c>
      <c r="FC56" s="34">
        <v>0</v>
      </c>
      <c r="FD56" s="34">
        <v>0</v>
      </c>
      <c r="FE56" s="34">
        <v>0</v>
      </c>
      <c r="FF56" s="34">
        <v>0</v>
      </c>
      <c r="FG56" s="34">
        <v>0</v>
      </c>
      <c r="FH56" s="34">
        <v>0</v>
      </c>
      <c r="FI56" s="34">
        <v>0</v>
      </c>
      <c r="FJ56" s="34">
        <v>0</v>
      </c>
      <c r="FK56" s="34">
        <v>0</v>
      </c>
      <c r="FL56" s="34">
        <v>0</v>
      </c>
      <c r="FM56" s="34">
        <v>0</v>
      </c>
      <c r="FN56" s="34">
        <v>0</v>
      </c>
      <c r="FO56" s="34">
        <v>60457.573185022404</v>
      </c>
      <c r="FP56" s="34">
        <v>36994.027749785448</v>
      </c>
      <c r="FQ56" s="34">
        <v>24463.512253126577</v>
      </c>
      <c r="FR56" s="34">
        <v>24463.512253126577</v>
      </c>
      <c r="FS56" s="34">
        <v>0</v>
      </c>
      <c r="FT56" s="34">
        <v>0</v>
      </c>
      <c r="FU56" s="34">
        <v>0</v>
      </c>
      <c r="FV56" s="34">
        <v>0</v>
      </c>
      <c r="FW56" s="34">
        <v>0</v>
      </c>
      <c r="FX56" s="34">
        <v>0</v>
      </c>
      <c r="FY56" s="34">
        <v>0</v>
      </c>
      <c r="FZ56" s="34">
        <v>0</v>
      </c>
      <c r="GA56" s="36">
        <f t="shared" si="33"/>
        <v>19610910.999999996</v>
      </c>
      <c r="GB56" s="36">
        <f t="shared" si="34"/>
        <v>11999929</v>
      </c>
      <c r="GC56" s="36">
        <f t="shared" si="35"/>
        <v>7935345.9999999981</v>
      </c>
      <c r="GD56" s="36">
        <f t="shared" si="36"/>
        <v>7935345.9999999981</v>
      </c>
      <c r="GE56" s="37"/>
      <c r="GF56" s="308"/>
    </row>
    <row r="57" spans="1:188" s="38" customFormat="1" ht="26.25" customHeight="1" thickTop="1" thickBot="1">
      <c r="A57" s="54" t="s">
        <v>747</v>
      </c>
      <c r="B57" s="55">
        <f>SUM(B58:B59)</f>
        <v>3575843323</v>
      </c>
      <c r="C57" s="55">
        <f t="shared" ref="C57:EL57" si="139">SUM(C58:C59)</f>
        <v>20096240.750872657</v>
      </c>
      <c r="D57" s="55">
        <f t="shared" si="139"/>
        <v>3322730.1670505404</v>
      </c>
      <c r="E57" s="55">
        <f t="shared" si="139"/>
        <v>3322329.7144642537</v>
      </c>
      <c r="F57" s="55">
        <f t="shared" si="139"/>
        <v>3321815.2109424933</v>
      </c>
      <c r="G57" s="55">
        <f>SUM(G58:G59)</f>
        <v>19852123.364072621</v>
      </c>
      <c r="H57" s="55">
        <f>SUM(H58:H59)</f>
        <v>3282367.5830490123</v>
      </c>
      <c r="I57" s="55">
        <f>SUM(I58:I59)</f>
        <v>3281971.9949266873</v>
      </c>
      <c r="J57" s="55">
        <f>SUM(J58:J59)</f>
        <v>3281463.7412929921</v>
      </c>
      <c r="K57" s="55">
        <f t="shared" si="139"/>
        <v>86213760.885054722</v>
      </c>
      <c r="L57" s="55">
        <f t="shared" si="139"/>
        <v>14254659.249900447</v>
      </c>
      <c r="M57" s="55">
        <f t="shared" si="139"/>
        <v>14252941.290609058</v>
      </c>
      <c r="N57" s="55">
        <f t="shared" si="139"/>
        <v>14250734.047764516</v>
      </c>
      <c r="O57" s="55">
        <f t="shared" ref="O57:Z57" si="140">SUM(O58:O59)</f>
        <v>22865410.451822069</v>
      </c>
      <c r="P57" s="55">
        <f t="shared" si="140"/>
        <v>8464839.921609737</v>
      </c>
      <c r="Q57" s="55">
        <f t="shared" si="140"/>
        <v>8464839.921609737</v>
      </c>
      <c r="R57" s="55">
        <f t="shared" si="140"/>
        <v>8464839.921609737</v>
      </c>
      <c r="S57" s="55">
        <f t="shared" si="140"/>
        <v>694040.86462346662</v>
      </c>
      <c r="T57" s="55">
        <f t="shared" si="140"/>
        <v>256935.90020926582</v>
      </c>
      <c r="U57" s="55">
        <f t="shared" si="140"/>
        <v>256935.90020926582</v>
      </c>
      <c r="V57" s="55">
        <f t="shared" si="140"/>
        <v>256935.90020926582</v>
      </c>
      <c r="W57" s="55">
        <f t="shared" si="140"/>
        <v>694040.86699572275</v>
      </c>
      <c r="X57" s="55">
        <f t="shared" si="140"/>
        <v>256935.90108748179</v>
      </c>
      <c r="Y57" s="55">
        <f t="shared" si="140"/>
        <v>256935.90108748179</v>
      </c>
      <c r="Z57" s="55">
        <f t="shared" si="140"/>
        <v>256935.90108748179</v>
      </c>
      <c r="AA57" s="55">
        <f t="shared" si="139"/>
        <v>876011.98253055208</v>
      </c>
      <c r="AB57" s="55">
        <f t="shared" si="139"/>
        <v>324302.12513163994</v>
      </c>
      <c r="AC57" s="55">
        <f t="shared" si="139"/>
        <v>324302.12513163994</v>
      </c>
      <c r="AD57" s="55">
        <f t="shared" si="139"/>
        <v>324302.12513163994</v>
      </c>
      <c r="AE57" s="55">
        <f t="shared" si="139"/>
        <v>876011.98490280809</v>
      </c>
      <c r="AF57" s="55">
        <f t="shared" si="139"/>
        <v>324302.12600985589</v>
      </c>
      <c r="AG57" s="55">
        <f t="shared" si="139"/>
        <v>324302.12600985589</v>
      </c>
      <c r="AH57" s="55">
        <f t="shared" si="139"/>
        <v>324302.12600985589</v>
      </c>
      <c r="AI57" s="55">
        <f t="shared" ref="AI57:AP57" si="141">SUM(AI58:AI59)</f>
        <v>0</v>
      </c>
      <c r="AJ57" s="55">
        <f t="shared" si="141"/>
        <v>0</v>
      </c>
      <c r="AK57" s="55">
        <f t="shared" si="141"/>
        <v>0</v>
      </c>
      <c r="AL57" s="55">
        <f t="shared" si="141"/>
        <v>0</v>
      </c>
      <c r="AM57" s="55">
        <f t="shared" si="141"/>
        <v>0</v>
      </c>
      <c r="AN57" s="55">
        <f t="shared" si="141"/>
        <v>0</v>
      </c>
      <c r="AO57" s="55">
        <f t="shared" si="141"/>
        <v>0</v>
      </c>
      <c r="AP57" s="55">
        <f t="shared" si="141"/>
        <v>0</v>
      </c>
      <c r="AQ57" s="55">
        <f t="shared" si="139"/>
        <v>0</v>
      </c>
      <c r="AR57" s="55">
        <f t="shared" si="139"/>
        <v>0</v>
      </c>
      <c r="AS57" s="55">
        <f t="shared" si="139"/>
        <v>0</v>
      </c>
      <c r="AT57" s="55">
        <f t="shared" si="139"/>
        <v>0</v>
      </c>
      <c r="AU57" s="55">
        <f t="shared" ref="AU57:BB57" si="142">SUM(AU58:AU59)</f>
        <v>0</v>
      </c>
      <c r="AV57" s="55">
        <f t="shared" si="142"/>
        <v>0</v>
      </c>
      <c r="AW57" s="55">
        <f t="shared" si="142"/>
        <v>0</v>
      </c>
      <c r="AX57" s="55">
        <f t="shared" si="142"/>
        <v>0</v>
      </c>
      <c r="AY57" s="55">
        <f t="shared" si="142"/>
        <v>0</v>
      </c>
      <c r="AZ57" s="55">
        <f t="shared" si="142"/>
        <v>0</v>
      </c>
      <c r="BA57" s="55">
        <f t="shared" si="142"/>
        <v>0</v>
      </c>
      <c r="BB57" s="55">
        <f t="shared" si="142"/>
        <v>0</v>
      </c>
      <c r="BC57" s="55">
        <f t="shared" si="139"/>
        <v>0</v>
      </c>
      <c r="BD57" s="55">
        <f t="shared" si="139"/>
        <v>0</v>
      </c>
      <c r="BE57" s="55">
        <f t="shared" si="139"/>
        <v>0</v>
      </c>
      <c r="BF57" s="55">
        <f t="shared" si="139"/>
        <v>0</v>
      </c>
      <c r="BG57" s="55">
        <f t="shared" ref="BG57:BN57" si="143">SUM(BG58:BG59)</f>
        <v>0</v>
      </c>
      <c r="BH57" s="55">
        <f t="shared" si="143"/>
        <v>0</v>
      </c>
      <c r="BI57" s="55">
        <f t="shared" si="143"/>
        <v>0</v>
      </c>
      <c r="BJ57" s="55">
        <f t="shared" si="143"/>
        <v>0</v>
      </c>
      <c r="BK57" s="55">
        <f t="shared" si="143"/>
        <v>0</v>
      </c>
      <c r="BL57" s="55">
        <f t="shared" si="143"/>
        <v>0</v>
      </c>
      <c r="BM57" s="55">
        <f t="shared" si="143"/>
        <v>0</v>
      </c>
      <c r="BN57" s="55">
        <f t="shared" si="143"/>
        <v>0</v>
      </c>
      <c r="BO57" s="55">
        <f t="shared" si="139"/>
        <v>0</v>
      </c>
      <c r="BP57" s="55">
        <f t="shared" si="139"/>
        <v>0</v>
      </c>
      <c r="BQ57" s="55">
        <f t="shared" si="139"/>
        <v>0</v>
      </c>
      <c r="BR57" s="55">
        <f t="shared" si="139"/>
        <v>0</v>
      </c>
      <c r="BS57" s="55">
        <f t="shared" si="139"/>
        <v>0</v>
      </c>
      <c r="BT57" s="55">
        <f t="shared" si="139"/>
        <v>0</v>
      </c>
      <c r="BU57" s="55">
        <f t="shared" si="139"/>
        <v>0</v>
      </c>
      <c r="BV57" s="55">
        <f t="shared" si="139"/>
        <v>0</v>
      </c>
      <c r="BW57" s="55">
        <f t="shared" si="139"/>
        <v>0</v>
      </c>
      <c r="BX57" s="55">
        <f t="shared" si="139"/>
        <v>0</v>
      </c>
      <c r="BY57" s="55">
        <f t="shared" si="139"/>
        <v>0</v>
      </c>
      <c r="BZ57" s="55">
        <f t="shared" si="139"/>
        <v>0</v>
      </c>
      <c r="CA57" s="55">
        <f t="shared" ref="CA57:CH57" si="144">SUM(CA58:CA59)</f>
        <v>3090544520.7601376</v>
      </c>
      <c r="CB57" s="55">
        <f t="shared" si="144"/>
        <v>1572334375.6194746</v>
      </c>
      <c r="CC57" s="55">
        <f t="shared" si="144"/>
        <v>0</v>
      </c>
      <c r="CD57" s="55">
        <f t="shared" si="144"/>
        <v>0</v>
      </c>
      <c r="CE57" s="55">
        <f t="shared" si="144"/>
        <v>63622349.640593491</v>
      </c>
      <c r="CF57" s="55">
        <f t="shared" si="144"/>
        <v>32368279.028377213</v>
      </c>
      <c r="CG57" s="55">
        <f t="shared" si="144"/>
        <v>0</v>
      </c>
      <c r="CH57" s="55">
        <f t="shared" si="144"/>
        <v>0</v>
      </c>
      <c r="CI57" s="55">
        <f t="shared" si="139"/>
        <v>32881547.885302592</v>
      </c>
      <c r="CJ57" s="55">
        <f t="shared" si="139"/>
        <v>16728698.686056461</v>
      </c>
      <c r="CK57" s="55">
        <f t="shared" si="139"/>
        <v>0</v>
      </c>
      <c r="CL57" s="55">
        <f t="shared" si="139"/>
        <v>0</v>
      </c>
      <c r="CM57" s="55">
        <f t="shared" ref="CM57:CP57" si="145">SUM(CM58:CM59)</f>
        <v>0</v>
      </c>
      <c r="CN57" s="55">
        <f t="shared" si="145"/>
        <v>0</v>
      </c>
      <c r="CO57" s="55">
        <f t="shared" si="145"/>
        <v>0</v>
      </c>
      <c r="CP57" s="55">
        <f t="shared" si="145"/>
        <v>0</v>
      </c>
      <c r="CQ57" s="55">
        <f t="shared" si="139"/>
        <v>0</v>
      </c>
      <c r="CR57" s="55">
        <f t="shared" si="139"/>
        <v>0</v>
      </c>
      <c r="CS57" s="55">
        <f t="shared" si="139"/>
        <v>0</v>
      </c>
      <c r="CT57" s="55">
        <f t="shared" si="139"/>
        <v>0</v>
      </c>
      <c r="CU57" s="55">
        <f t="shared" si="139"/>
        <v>0</v>
      </c>
      <c r="CV57" s="55">
        <f t="shared" si="139"/>
        <v>0</v>
      </c>
      <c r="CW57" s="55">
        <f t="shared" si="139"/>
        <v>0</v>
      </c>
      <c r="CX57" s="55">
        <f t="shared" si="139"/>
        <v>0</v>
      </c>
      <c r="CY57" s="55">
        <f t="shared" ref="CY57:DB57" si="146">SUM(CY58:CY59)</f>
        <v>0</v>
      </c>
      <c r="CZ57" s="55">
        <f t="shared" si="146"/>
        <v>0</v>
      </c>
      <c r="DA57" s="55">
        <f t="shared" si="146"/>
        <v>0</v>
      </c>
      <c r="DB57" s="55">
        <f t="shared" si="146"/>
        <v>0</v>
      </c>
      <c r="DC57" s="55">
        <f t="shared" si="139"/>
        <v>0</v>
      </c>
      <c r="DD57" s="55">
        <f t="shared" si="139"/>
        <v>0</v>
      </c>
      <c r="DE57" s="55">
        <f t="shared" si="139"/>
        <v>0</v>
      </c>
      <c r="DF57" s="55">
        <f t="shared" si="139"/>
        <v>0</v>
      </c>
      <c r="DG57" s="55">
        <f>SUM(DG58:DG59)</f>
        <v>0</v>
      </c>
      <c r="DH57" s="55">
        <f>SUM(DH58:DH59)</f>
        <v>0</v>
      </c>
      <c r="DI57" s="55">
        <f>SUM(DI58:DI59)</f>
        <v>0</v>
      </c>
      <c r="DJ57" s="55">
        <f>SUM(DJ58:DJ59)</f>
        <v>0</v>
      </c>
      <c r="DK57" s="55">
        <f t="shared" si="139"/>
        <v>0</v>
      </c>
      <c r="DL57" s="55">
        <f t="shared" si="139"/>
        <v>0</v>
      </c>
      <c r="DM57" s="55">
        <f t="shared" si="139"/>
        <v>0</v>
      </c>
      <c r="DN57" s="55">
        <f t="shared" si="139"/>
        <v>0</v>
      </c>
      <c r="DO57" s="55">
        <f t="shared" si="139"/>
        <v>0</v>
      </c>
      <c r="DP57" s="55">
        <f t="shared" si="139"/>
        <v>0</v>
      </c>
      <c r="DQ57" s="55">
        <f t="shared" si="139"/>
        <v>0</v>
      </c>
      <c r="DR57" s="55">
        <f t="shared" si="139"/>
        <v>0</v>
      </c>
      <c r="DS57" s="55">
        <f t="shared" ref="DS57:DV57" si="147">SUM(DS58:DS59)</f>
        <v>220431000.04203263</v>
      </c>
      <c r="DT57" s="55">
        <f t="shared" si="147"/>
        <v>0</v>
      </c>
      <c r="DU57" s="55">
        <f t="shared" si="147"/>
        <v>0</v>
      </c>
      <c r="DV57" s="55">
        <f t="shared" si="147"/>
        <v>0</v>
      </c>
      <c r="DW57" s="55">
        <f t="shared" si="139"/>
        <v>0</v>
      </c>
      <c r="DX57" s="55">
        <f t="shared" si="139"/>
        <v>0</v>
      </c>
      <c r="DY57" s="55">
        <f t="shared" si="139"/>
        <v>0</v>
      </c>
      <c r="DZ57" s="55">
        <f t="shared" si="139"/>
        <v>0</v>
      </c>
      <c r="EA57" s="55">
        <f t="shared" si="139"/>
        <v>0</v>
      </c>
      <c r="EB57" s="55">
        <f t="shared" si="139"/>
        <v>0</v>
      </c>
      <c r="EC57" s="55">
        <f t="shared" si="139"/>
        <v>0</v>
      </c>
      <c r="ED57" s="55">
        <f t="shared" si="139"/>
        <v>0</v>
      </c>
      <c r="EE57" s="55">
        <f t="shared" si="139"/>
        <v>0</v>
      </c>
      <c r="EF57" s="55">
        <f t="shared" si="139"/>
        <v>0</v>
      </c>
      <c r="EG57" s="55">
        <f t="shared" si="139"/>
        <v>0</v>
      </c>
      <c r="EH57" s="55">
        <f t="shared" si="139"/>
        <v>0</v>
      </c>
      <c r="EI57" s="55">
        <f t="shared" si="139"/>
        <v>0</v>
      </c>
      <c r="EJ57" s="55">
        <f t="shared" si="139"/>
        <v>0</v>
      </c>
      <c r="EK57" s="55">
        <f t="shared" si="139"/>
        <v>0</v>
      </c>
      <c r="EL57" s="55">
        <f t="shared" si="139"/>
        <v>0</v>
      </c>
      <c r="EM57" s="55">
        <f t="shared" ref="EM57:FR57" si="148">SUM(EM58:EM59)</f>
        <v>0</v>
      </c>
      <c r="EN57" s="55">
        <f t="shared" si="148"/>
        <v>0</v>
      </c>
      <c r="EO57" s="55">
        <f t="shared" si="148"/>
        <v>0</v>
      </c>
      <c r="EP57" s="55">
        <f t="shared" si="148"/>
        <v>0</v>
      </c>
      <c r="EQ57" s="55">
        <f t="shared" si="148"/>
        <v>0</v>
      </c>
      <c r="ER57" s="55">
        <f t="shared" si="148"/>
        <v>0</v>
      </c>
      <c r="ES57" s="55">
        <f t="shared" si="148"/>
        <v>0</v>
      </c>
      <c r="ET57" s="55">
        <f t="shared" si="148"/>
        <v>0</v>
      </c>
      <c r="EU57" s="55">
        <f t="shared" si="148"/>
        <v>0</v>
      </c>
      <c r="EV57" s="55">
        <f t="shared" si="148"/>
        <v>0</v>
      </c>
      <c r="EW57" s="55">
        <f t="shared" si="148"/>
        <v>0</v>
      </c>
      <c r="EX57" s="55">
        <f t="shared" si="148"/>
        <v>0</v>
      </c>
      <c r="EY57" s="55">
        <f t="shared" ref="EY57:FB57" si="149">SUM(EY58:EY59)</f>
        <v>0</v>
      </c>
      <c r="EZ57" s="55">
        <f t="shared" si="149"/>
        <v>0</v>
      </c>
      <c r="FA57" s="55">
        <f t="shared" si="149"/>
        <v>0</v>
      </c>
      <c r="FB57" s="55">
        <f t="shared" si="149"/>
        <v>0</v>
      </c>
      <c r="FC57" s="55">
        <f t="shared" si="148"/>
        <v>0</v>
      </c>
      <c r="FD57" s="55">
        <f t="shared" si="148"/>
        <v>0</v>
      </c>
      <c r="FE57" s="55">
        <f t="shared" si="148"/>
        <v>0</v>
      </c>
      <c r="FF57" s="55">
        <f t="shared" si="148"/>
        <v>0</v>
      </c>
      <c r="FG57" s="55">
        <f t="shared" si="148"/>
        <v>0</v>
      </c>
      <c r="FH57" s="55">
        <f t="shared" si="148"/>
        <v>0</v>
      </c>
      <c r="FI57" s="55">
        <f t="shared" si="148"/>
        <v>0</v>
      </c>
      <c r="FJ57" s="55">
        <f t="shared" si="148"/>
        <v>0</v>
      </c>
      <c r="FK57" s="55">
        <f t="shared" si="148"/>
        <v>0</v>
      </c>
      <c r="FL57" s="55">
        <f t="shared" si="148"/>
        <v>0</v>
      </c>
      <c r="FM57" s="55">
        <f t="shared" si="148"/>
        <v>0</v>
      </c>
      <c r="FN57" s="55">
        <f t="shared" si="148"/>
        <v>0</v>
      </c>
      <c r="FO57" s="55">
        <f t="shared" si="148"/>
        <v>105358.56309168247</v>
      </c>
      <c r="FP57" s="55">
        <f t="shared" si="148"/>
        <v>39119.692043774492</v>
      </c>
      <c r="FQ57" s="55">
        <f t="shared" si="148"/>
        <v>38695.025952019882</v>
      </c>
      <c r="FR57" s="55">
        <f t="shared" si="148"/>
        <v>38695.025952019882</v>
      </c>
      <c r="FS57" s="55">
        <f t="shared" ref="FS57:GD57" si="150">SUM(FS58:FS59)</f>
        <v>16090904.957967363</v>
      </c>
      <c r="FT57" s="55">
        <f t="shared" si="150"/>
        <v>0</v>
      </c>
      <c r="FU57" s="55">
        <f t="shared" si="150"/>
        <v>0</v>
      </c>
      <c r="FV57" s="55">
        <f t="shared" si="150"/>
        <v>0</v>
      </c>
      <c r="FW57" s="55">
        <f t="shared" si="150"/>
        <v>0</v>
      </c>
      <c r="FX57" s="55">
        <f t="shared" si="150"/>
        <v>0</v>
      </c>
      <c r="FY57" s="55">
        <f t="shared" si="150"/>
        <v>0</v>
      </c>
      <c r="FZ57" s="55">
        <f t="shared" si="150"/>
        <v>0</v>
      </c>
      <c r="GA57" s="55">
        <f t="shared" si="150"/>
        <v>3575843323</v>
      </c>
      <c r="GB57" s="55">
        <f t="shared" si="150"/>
        <v>1651957546</v>
      </c>
      <c r="GC57" s="55">
        <f t="shared" si="150"/>
        <v>30523254</v>
      </c>
      <c r="GD57" s="55">
        <f t="shared" si="150"/>
        <v>30520024</v>
      </c>
      <c r="GE57" s="37"/>
      <c r="GF57" s="308"/>
    </row>
    <row r="58" spans="1:188" s="38" customFormat="1" ht="20.5" customHeight="1" thickTop="1" thickBot="1">
      <c r="A58" s="35" t="s">
        <v>748</v>
      </c>
      <c r="B58" s="34">
        <f t="shared" ref="B58:B59" si="151">+C58+G58+K58+O58+S58+W58+AA58+AE58+AI58+AM58+AQ58+AU58+AY58+BC58+BG58+BK58+BO58+BS58+BW58+CA58+CE58+CI58+CM58+CQ58+CU58+CY58+DC58+DG58+DK58+DO58+DS58+DW58+EA58+EE58+EI58+EM58+EQ58+EU58+EY58+FC58+FG58+FK58+FO58+FS58+FW58</f>
        <v>0</v>
      </c>
      <c r="C58" s="33">
        <v>0</v>
      </c>
      <c r="D58" s="33">
        <v>0</v>
      </c>
      <c r="E58" s="33">
        <v>0</v>
      </c>
      <c r="F58" s="33">
        <v>0</v>
      </c>
      <c r="G58" s="33">
        <v>0</v>
      </c>
      <c r="H58" s="33">
        <v>0</v>
      </c>
      <c r="I58" s="33">
        <v>0</v>
      </c>
      <c r="J58" s="33">
        <v>0</v>
      </c>
      <c r="K58" s="33">
        <v>0</v>
      </c>
      <c r="L58" s="33">
        <v>0</v>
      </c>
      <c r="M58" s="33">
        <v>0</v>
      </c>
      <c r="N58" s="33">
        <v>0</v>
      </c>
      <c r="O58" s="33">
        <v>0</v>
      </c>
      <c r="P58" s="33">
        <v>0</v>
      </c>
      <c r="Q58" s="33">
        <v>0</v>
      </c>
      <c r="R58" s="33">
        <v>0</v>
      </c>
      <c r="S58" s="33">
        <v>0</v>
      </c>
      <c r="T58" s="33">
        <v>0</v>
      </c>
      <c r="U58" s="33">
        <v>0</v>
      </c>
      <c r="V58" s="33">
        <v>0</v>
      </c>
      <c r="W58" s="33">
        <v>0</v>
      </c>
      <c r="X58" s="33">
        <v>0</v>
      </c>
      <c r="Y58" s="33">
        <v>0</v>
      </c>
      <c r="Z58" s="33">
        <v>0</v>
      </c>
      <c r="AA58" s="33">
        <v>0</v>
      </c>
      <c r="AB58" s="33">
        <v>0</v>
      </c>
      <c r="AC58" s="33">
        <v>0</v>
      </c>
      <c r="AD58" s="33">
        <v>0</v>
      </c>
      <c r="AE58" s="33">
        <v>0</v>
      </c>
      <c r="AF58" s="33">
        <v>0</v>
      </c>
      <c r="AG58" s="33">
        <v>0</v>
      </c>
      <c r="AH58" s="33">
        <v>0</v>
      </c>
      <c r="AI58" s="33">
        <v>0</v>
      </c>
      <c r="AJ58" s="33">
        <v>0</v>
      </c>
      <c r="AK58" s="33">
        <v>0</v>
      </c>
      <c r="AL58" s="33">
        <v>0</v>
      </c>
      <c r="AM58" s="33">
        <v>0</v>
      </c>
      <c r="AN58" s="33">
        <v>0</v>
      </c>
      <c r="AO58" s="33">
        <v>0</v>
      </c>
      <c r="AP58" s="33">
        <v>0</v>
      </c>
      <c r="AQ58" s="33">
        <v>0</v>
      </c>
      <c r="AR58" s="33">
        <v>0</v>
      </c>
      <c r="AS58" s="33">
        <v>0</v>
      </c>
      <c r="AT58" s="33">
        <v>0</v>
      </c>
      <c r="AU58" s="33">
        <v>0</v>
      </c>
      <c r="AV58" s="33">
        <v>0</v>
      </c>
      <c r="AW58" s="33">
        <v>0</v>
      </c>
      <c r="AX58" s="33">
        <v>0</v>
      </c>
      <c r="AY58" s="33">
        <v>0</v>
      </c>
      <c r="AZ58" s="33">
        <v>0</v>
      </c>
      <c r="BA58" s="33">
        <v>0</v>
      </c>
      <c r="BB58" s="33">
        <v>0</v>
      </c>
      <c r="BC58" s="33">
        <v>0</v>
      </c>
      <c r="BD58" s="33">
        <v>0</v>
      </c>
      <c r="BE58" s="33">
        <v>0</v>
      </c>
      <c r="BF58" s="33">
        <v>0</v>
      </c>
      <c r="BG58" s="33">
        <v>0</v>
      </c>
      <c r="BH58" s="33">
        <v>0</v>
      </c>
      <c r="BI58" s="33">
        <v>0</v>
      </c>
      <c r="BJ58" s="33">
        <v>0</v>
      </c>
      <c r="BK58" s="33">
        <v>0</v>
      </c>
      <c r="BL58" s="33">
        <v>0</v>
      </c>
      <c r="BM58" s="33">
        <v>0</v>
      </c>
      <c r="BN58" s="33">
        <v>0</v>
      </c>
      <c r="BO58" s="34">
        <v>0</v>
      </c>
      <c r="BP58" s="34">
        <v>0</v>
      </c>
      <c r="BQ58" s="34">
        <v>0</v>
      </c>
      <c r="BR58" s="34">
        <v>0</v>
      </c>
      <c r="BS58" s="34">
        <v>0</v>
      </c>
      <c r="BT58" s="34">
        <v>0</v>
      </c>
      <c r="BU58" s="34">
        <v>0</v>
      </c>
      <c r="BV58" s="34">
        <v>0</v>
      </c>
      <c r="BW58" s="33">
        <v>0</v>
      </c>
      <c r="BX58" s="33">
        <v>0</v>
      </c>
      <c r="BY58" s="33">
        <v>0</v>
      </c>
      <c r="BZ58" s="33">
        <v>0</v>
      </c>
      <c r="CA58" s="33">
        <v>0</v>
      </c>
      <c r="CB58" s="33">
        <v>0</v>
      </c>
      <c r="CC58" s="33">
        <v>0</v>
      </c>
      <c r="CD58" s="33">
        <v>0</v>
      </c>
      <c r="CE58" s="33">
        <v>0</v>
      </c>
      <c r="CF58" s="33">
        <v>0</v>
      </c>
      <c r="CG58" s="33">
        <v>0</v>
      </c>
      <c r="CH58" s="33">
        <v>0</v>
      </c>
      <c r="CI58" s="33">
        <v>0</v>
      </c>
      <c r="CJ58" s="33">
        <v>0</v>
      </c>
      <c r="CK58" s="33">
        <v>0</v>
      </c>
      <c r="CL58" s="33">
        <v>0</v>
      </c>
      <c r="CM58" s="33">
        <v>0</v>
      </c>
      <c r="CN58" s="33">
        <v>0</v>
      </c>
      <c r="CO58" s="33">
        <v>0</v>
      </c>
      <c r="CP58" s="33">
        <v>0</v>
      </c>
      <c r="CQ58" s="33">
        <v>0</v>
      </c>
      <c r="CR58" s="33">
        <v>0</v>
      </c>
      <c r="CS58" s="33">
        <v>0</v>
      </c>
      <c r="CT58" s="33">
        <v>0</v>
      </c>
      <c r="CU58" s="33">
        <v>0</v>
      </c>
      <c r="CV58" s="33">
        <v>0</v>
      </c>
      <c r="CW58" s="33">
        <v>0</v>
      </c>
      <c r="CX58" s="33">
        <v>0</v>
      </c>
      <c r="CY58" s="33">
        <v>0</v>
      </c>
      <c r="CZ58" s="33">
        <v>0</v>
      </c>
      <c r="DA58" s="33">
        <v>0</v>
      </c>
      <c r="DB58" s="33">
        <v>0</v>
      </c>
      <c r="DC58" s="33">
        <v>0</v>
      </c>
      <c r="DD58" s="33">
        <v>0</v>
      </c>
      <c r="DE58" s="33">
        <v>0</v>
      </c>
      <c r="DF58" s="33">
        <v>0</v>
      </c>
      <c r="DG58" s="33">
        <v>0</v>
      </c>
      <c r="DH58" s="33">
        <v>0</v>
      </c>
      <c r="DI58" s="33">
        <v>0</v>
      </c>
      <c r="DJ58" s="33">
        <v>0</v>
      </c>
      <c r="DK58" s="33">
        <v>0</v>
      </c>
      <c r="DL58" s="33">
        <v>0</v>
      </c>
      <c r="DM58" s="33">
        <v>0</v>
      </c>
      <c r="DN58" s="33">
        <v>0</v>
      </c>
      <c r="DO58" s="33">
        <v>0</v>
      </c>
      <c r="DP58" s="33">
        <v>0</v>
      </c>
      <c r="DQ58" s="33">
        <v>0</v>
      </c>
      <c r="DR58" s="33">
        <v>0</v>
      </c>
      <c r="DS58" s="33">
        <v>0</v>
      </c>
      <c r="DT58" s="33">
        <v>0</v>
      </c>
      <c r="DU58" s="33">
        <v>0</v>
      </c>
      <c r="DV58" s="33">
        <v>0</v>
      </c>
      <c r="DW58" s="33">
        <v>0</v>
      </c>
      <c r="DX58" s="33">
        <v>0</v>
      </c>
      <c r="DY58" s="33">
        <v>0</v>
      </c>
      <c r="DZ58" s="33">
        <v>0</v>
      </c>
      <c r="EA58" s="34">
        <v>0</v>
      </c>
      <c r="EB58" s="34">
        <v>0</v>
      </c>
      <c r="EC58" s="34">
        <v>0</v>
      </c>
      <c r="ED58" s="34">
        <v>0</v>
      </c>
      <c r="EE58" s="34">
        <v>0</v>
      </c>
      <c r="EF58" s="34">
        <v>0</v>
      </c>
      <c r="EG58" s="34">
        <v>0</v>
      </c>
      <c r="EH58" s="34">
        <v>0</v>
      </c>
      <c r="EI58" s="34">
        <v>0</v>
      </c>
      <c r="EJ58" s="34">
        <v>0</v>
      </c>
      <c r="EK58" s="34">
        <v>0</v>
      </c>
      <c r="EL58" s="34">
        <v>0</v>
      </c>
      <c r="EM58" s="34">
        <v>0</v>
      </c>
      <c r="EN58" s="34">
        <v>0</v>
      </c>
      <c r="EO58" s="34">
        <v>0</v>
      </c>
      <c r="EP58" s="34">
        <v>0</v>
      </c>
      <c r="EQ58" s="34">
        <v>0</v>
      </c>
      <c r="ER58" s="34">
        <v>0</v>
      </c>
      <c r="ES58" s="34">
        <v>0</v>
      </c>
      <c r="ET58" s="34">
        <v>0</v>
      </c>
      <c r="EU58" s="34">
        <v>0</v>
      </c>
      <c r="EV58" s="34">
        <v>0</v>
      </c>
      <c r="EW58" s="34">
        <v>0</v>
      </c>
      <c r="EX58" s="34">
        <v>0</v>
      </c>
      <c r="EY58" s="34">
        <v>0</v>
      </c>
      <c r="EZ58" s="33">
        <v>0</v>
      </c>
      <c r="FA58" s="33">
        <v>0</v>
      </c>
      <c r="FB58" s="33">
        <v>0</v>
      </c>
      <c r="FC58" s="33">
        <v>0</v>
      </c>
      <c r="FD58" s="33">
        <v>0</v>
      </c>
      <c r="FE58" s="33">
        <v>0</v>
      </c>
      <c r="FF58" s="33">
        <v>0</v>
      </c>
      <c r="FG58" s="33">
        <v>0</v>
      </c>
      <c r="FH58" s="33">
        <v>0</v>
      </c>
      <c r="FI58" s="33">
        <v>0</v>
      </c>
      <c r="FJ58" s="33">
        <v>0</v>
      </c>
      <c r="FK58" s="33">
        <v>0</v>
      </c>
      <c r="FL58" s="33">
        <v>0</v>
      </c>
      <c r="FM58" s="33">
        <v>0</v>
      </c>
      <c r="FN58" s="33">
        <v>0</v>
      </c>
      <c r="FO58" s="34">
        <v>0</v>
      </c>
      <c r="FP58" s="34">
        <v>0</v>
      </c>
      <c r="FQ58" s="34">
        <v>0</v>
      </c>
      <c r="FR58" s="34">
        <v>0</v>
      </c>
      <c r="FS58" s="34">
        <v>0</v>
      </c>
      <c r="FT58" s="34">
        <v>0</v>
      </c>
      <c r="FU58" s="34">
        <v>0</v>
      </c>
      <c r="FV58" s="34">
        <v>0</v>
      </c>
      <c r="FW58" s="34">
        <v>0</v>
      </c>
      <c r="FX58" s="34">
        <v>0</v>
      </c>
      <c r="FY58" s="34">
        <v>0</v>
      </c>
      <c r="FZ58" s="34">
        <v>0</v>
      </c>
      <c r="GA58" s="36">
        <f t="shared" si="33"/>
        <v>0</v>
      </c>
      <c r="GB58" s="36">
        <f t="shared" si="34"/>
        <v>0</v>
      </c>
      <c r="GC58" s="36">
        <f t="shared" si="35"/>
        <v>0</v>
      </c>
      <c r="GD58" s="36">
        <f t="shared" si="36"/>
        <v>0</v>
      </c>
      <c r="GE58" s="37"/>
      <c r="GF58" s="308"/>
    </row>
    <row r="59" spans="1:188" s="38" customFormat="1" ht="20.5" customHeight="1" thickTop="1" thickBot="1">
      <c r="A59" s="199" t="s">
        <v>796</v>
      </c>
      <c r="B59" s="34">
        <f t="shared" si="151"/>
        <v>3575843323</v>
      </c>
      <c r="C59" s="33">
        <v>20096240.750872657</v>
      </c>
      <c r="D59" s="33">
        <v>3322730.1670505404</v>
      </c>
      <c r="E59" s="33">
        <v>3322329.7144642537</v>
      </c>
      <c r="F59" s="33">
        <v>3321815.2109424933</v>
      </c>
      <c r="G59" s="33">
        <v>19852123.364072621</v>
      </c>
      <c r="H59" s="33">
        <v>3282367.5830490123</v>
      </c>
      <c r="I59" s="33">
        <v>3281971.9949266873</v>
      </c>
      <c r="J59" s="33">
        <v>3281463.7412929921</v>
      </c>
      <c r="K59" s="33">
        <v>86213760.885054722</v>
      </c>
      <c r="L59" s="33">
        <v>14254659.249900447</v>
      </c>
      <c r="M59" s="33">
        <v>14252941.290609058</v>
      </c>
      <c r="N59" s="33">
        <v>14250734.047764516</v>
      </c>
      <c r="O59" s="33">
        <v>22865410.451822069</v>
      </c>
      <c r="P59" s="33">
        <v>8464839.921609737</v>
      </c>
      <c r="Q59" s="33">
        <v>8464839.921609737</v>
      </c>
      <c r="R59" s="33">
        <v>8464839.921609737</v>
      </c>
      <c r="S59" s="33">
        <v>694040.86462346662</v>
      </c>
      <c r="T59" s="33">
        <v>256935.90020926582</v>
      </c>
      <c r="U59" s="33">
        <v>256935.90020926582</v>
      </c>
      <c r="V59" s="33">
        <v>256935.90020926582</v>
      </c>
      <c r="W59" s="33">
        <v>694040.86699572275</v>
      </c>
      <c r="X59" s="33">
        <v>256935.90108748179</v>
      </c>
      <c r="Y59" s="33">
        <v>256935.90108748179</v>
      </c>
      <c r="Z59" s="33">
        <v>256935.90108748179</v>
      </c>
      <c r="AA59" s="33">
        <v>876011.98253055208</v>
      </c>
      <c r="AB59" s="33">
        <v>324302.12513163994</v>
      </c>
      <c r="AC59" s="33">
        <v>324302.12513163994</v>
      </c>
      <c r="AD59" s="33">
        <v>324302.12513163994</v>
      </c>
      <c r="AE59" s="33">
        <v>876011.98490280809</v>
      </c>
      <c r="AF59" s="33">
        <v>324302.12600985589</v>
      </c>
      <c r="AG59" s="33">
        <v>324302.12600985589</v>
      </c>
      <c r="AH59" s="33">
        <v>324302.12600985589</v>
      </c>
      <c r="AI59" s="33">
        <v>0</v>
      </c>
      <c r="AJ59" s="33">
        <v>0</v>
      </c>
      <c r="AK59" s="33">
        <v>0</v>
      </c>
      <c r="AL59" s="33">
        <v>0</v>
      </c>
      <c r="AM59" s="33">
        <v>0</v>
      </c>
      <c r="AN59" s="33">
        <v>0</v>
      </c>
      <c r="AO59" s="33">
        <v>0</v>
      </c>
      <c r="AP59" s="33">
        <v>0</v>
      </c>
      <c r="AQ59" s="33">
        <v>0</v>
      </c>
      <c r="AR59" s="33">
        <v>0</v>
      </c>
      <c r="AS59" s="33">
        <v>0</v>
      </c>
      <c r="AT59" s="33">
        <v>0</v>
      </c>
      <c r="AU59" s="33">
        <v>0</v>
      </c>
      <c r="AV59" s="33">
        <v>0</v>
      </c>
      <c r="AW59" s="33">
        <v>0</v>
      </c>
      <c r="AX59" s="33">
        <v>0</v>
      </c>
      <c r="AY59" s="33">
        <v>0</v>
      </c>
      <c r="AZ59" s="33">
        <v>0</v>
      </c>
      <c r="BA59" s="33">
        <v>0</v>
      </c>
      <c r="BB59" s="33">
        <v>0</v>
      </c>
      <c r="BC59" s="33">
        <v>0</v>
      </c>
      <c r="BD59" s="33">
        <v>0</v>
      </c>
      <c r="BE59" s="33">
        <v>0</v>
      </c>
      <c r="BF59" s="33">
        <v>0</v>
      </c>
      <c r="BG59" s="33">
        <v>0</v>
      </c>
      <c r="BH59" s="33">
        <v>0</v>
      </c>
      <c r="BI59" s="33">
        <v>0</v>
      </c>
      <c r="BJ59" s="33">
        <v>0</v>
      </c>
      <c r="BK59" s="33">
        <v>0</v>
      </c>
      <c r="BL59" s="33">
        <v>0</v>
      </c>
      <c r="BM59" s="33">
        <v>0</v>
      </c>
      <c r="BN59" s="33">
        <v>0</v>
      </c>
      <c r="BO59" s="34">
        <v>0</v>
      </c>
      <c r="BP59" s="34">
        <v>0</v>
      </c>
      <c r="BQ59" s="34">
        <v>0</v>
      </c>
      <c r="BR59" s="34">
        <v>0</v>
      </c>
      <c r="BS59" s="34">
        <v>0</v>
      </c>
      <c r="BT59" s="34">
        <v>0</v>
      </c>
      <c r="BU59" s="34">
        <v>0</v>
      </c>
      <c r="BV59" s="34">
        <v>0</v>
      </c>
      <c r="BW59" s="33">
        <v>0</v>
      </c>
      <c r="BX59" s="33">
        <v>0</v>
      </c>
      <c r="BY59" s="33">
        <v>0</v>
      </c>
      <c r="BZ59" s="33">
        <v>0</v>
      </c>
      <c r="CA59" s="33">
        <v>3090544520.7601376</v>
      </c>
      <c r="CB59" s="33">
        <v>1572334375.6194746</v>
      </c>
      <c r="CC59" s="33">
        <v>0</v>
      </c>
      <c r="CD59" s="33">
        <v>0</v>
      </c>
      <c r="CE59" s="33">
        <v>63622349.640593491</v>
      </c>
      <c r="CF59" s="33">
        <v>32368279.028377213</v>
      </c>
      <c r="CG59" s="33">
        <v>0</v>
      </c>
      <c r="CH59" s="33">
        <v>0</v>
      </c>
      <c r="CI59" s="33">
        <v>32881547.885302592</v>
      </c>
      <c r="CJ59" s="33">
        <v>16728698.686056461</v>
      </c>
      <c r="CK59" s="33">
        <v>0</v>
      </c>
      <c r="CL59" s="33">
        <v>0</v>
      </c>
      <c r="CM59" s="33">
        <v>0</v>
      </c>
      <c r="CN59" s="33">
        <v>0</v>
      </c>
      <c r="CO59" s="33">
        <v>0</v>
      </c>
      <c r="CP59" s="33">
        <v>0</v>
      </c>
      <c r="CQ59" s="33">
        <v>0</v>
      </c>
      <c r="CR59" s="33">
        <v>0</v>
      </c>
      <c r="CS59" s="33">
        <v>0</v>
      </c>
      <c r="CT59" s="33">
        <v>0</v>
      </c>
      <c r="CU59" s="33">
        <v>0</v>
      </c>
      <c r="CV59" s="33">
        <v>0</v>
      </c>
      <c r="CW59" s="33">
        <v>0</v>
      </c>
      <c r="CX59" s="33">
        <v>0</v>
      </c>
      <c r="CY59" s="33">
        <v>0</v>
      </c>
      <c r="CZ59" s="33">
        <v>0</v>
      </c>
      <c r="DA59" s="33">
        <v>0</v>
      </c>
      <c r="DB59" s="33">
        <v>0</v>
      </c>
      <c r="DC59" s="33">
        <v>0</v>
      </c>
      <c r="DD59" s="33">
        <v>0</v>
      </c>
      <c r="DE59" s="33">
        <v>0</v>
      </c>
      <c r="DF59" s="33">
        <v>0</v>
      </c>
      <c r="DG59" s="33">
        <v>0</v>
      </c>
      <c r="DH59" s="33">
        <v>0</v>
      </c>
      <c r="DI59" s="33">
        <v>0</v>
      </c>
      <c r="DJ59" s="33">
        <v>0</v>
      </c>
      <c r="DK59" s="33">
        <v>0</v>
      </c>
      <c r="DL59" s="33">
        <v>0</v>
      </c>
      <c r="DM59" s="33">
        <v>0</v>
      </c>
      <c r="DN59" s="33">
        <v>0</v>
      </c>
      <c r="DO59" s="33">
        <v>0</v>
      </c>
      <c r="DP59" s="33">
        <v>0</v>
      </c>
      <c r="DQ59" s="33">
        <v>0</v>
      </c>
      <c r="DR59" s="33">
        <v>0</v>
      </c>
      <c r="DS59" s="33">
        <v>220431000.04203263</v>
      </c>
      <c r="DT59" s="33">
        <v>0</v>
      </c>
      <c r="DU59" s="33">
        <v>0</v>
      </c>
      <c r="DV59" s="33">
        <v>0</v>
      </c>
      <c r="DW59" s="33">
        <v>0</v>
      </c>
      <c r="DX59" s="33">
        <v>0</v>
      </c>
      <c r="DY59" s="33">
        <v>0</v>
      </c>
      <c r="DZ59" s="33">
        <v>0</v>
      </c>
      <c r="EA59" s="34">
        <v>0</v>
      </c>
      <c r="EB59" s="34">
        <v>0</v>
      </c>
      <c r="EC59" s="34">
        <v>0</v>
      </c>
      <c r="ED59" s="34">
        <v>0</v>
      </c>
      <c r="EE59" s="34">
        <v>0</v>
      </c>
      <c r="EF59" s="34">
        <v>0</v>
      </c>
      <c r="EG59" s="34">
        <v>0</v>
      </c>
      <c r="EH59" s="34">
        <v>0</v>
      </c>
      <c r="EI59" s="34">
        <v>0</v>
      </c>
      <c r="EJ59" s="34">
        <v>0</v>
      </c>
      <c r="EK59" s="34">
        <v>0</v>
      </c>
      <c r="EL59" s="34">
        <v>0</v>
      </c>
      <c r="EM59" s="34">
        <v>0</v>
      </c>
      <c r="EN59" s="34">
        <v>0</v>
      </c>
      <c r="EO59" s="34">
        <v>0</v>
      </c>
      <c r="EP59" s="34">
        <v>0</v>
      </c>
      <c r="EQ59" s="34">
        <v>0</v>
      </c>
      <c r="ER59" s="34">
        <v>0</v>
      </c>
      <c r="ES59" s="34">
        <v>0</v>
      </c>
      <c r="ET59" s="34">
        <v>0</v>
      </c>
      <c r="EU59" s="34">
        <v>0</v>
      </c>
      <c r="EV59" s="34">
        <v>0</v>
      </c>
      <c r="EW59" s="34">
        <v>0</v>
      </c>
      <c r="EX59" s="34">
        <v>0</v>
      </c>
      <c r="EY59" s="34">
        <v>0</v>
      </c>
      <c r="EZ59" s="33">
        <v>0</v>
      </c>
      <c r="FA59" s="33">
        <v>0</v>
      </c>
      <c r="FB59" s="33">
        <v>0</v>
      </c>
      <c r="FC59" s="33">
        <v>0</v>
      </c>
      <c r="FD59" s="33">
        <v>0</v>
      </c>
      <c r="FE59" s="33">
        <v>0</v>
      </c>
      <c r="FF59" s="33">
        <v>0</v>
      </c>
      <c r="FG59" s="33">
        <v>0</v>
      </c>
      <c r="FH59" s="33">
        <v>0</v>
      </c>
      <c r="FI59" s="33">
        <v>0</v>
      </c>
      <c r="FJ59" s="33">
        <v>0</v>
      </c>
      <c r="FK59" s="33">
        <v>0</v>
      </c>
      <c r="FL59" s="33">
        <v>0</v>
      </c>
      <c r="FM59" s="33">
        <v>0</v>
      </c>
      <c r="FN59" s="33">
        <v>0</v>
      </c>
      <c r="FO59" s="34">
        <v>105358.56309168247</v>
      </c>
      <c r="FP59" s="34">
        <v>39119.692043774492</v>
      </c>
      <c r="FQ59" s="34">
        <v>38695.025952019882</v>
      </c>
      <c r="FR59" s="34">
        <v>38695.025952019882</v>
      </c>
      <c r="FS59" s="34">
        <v>16090904.957967363</v>
      </c>
      <c r="FT59" s="34">
        <v>0</v>
      </c>
      <c r="FU59" s="34">
        <v>0</v>
      </c>
      <c r="FV59" s="34">
        <v>0</v>
      </c>
      <c r="FW59" s="34">
        <v>0</v>
      </c>
      <c r="FX59" s="34">
        <v>0</v>
      </c>
      <c r="FY59" s="34">
        <v>0</v>
      </c>
      <c r="FZ59" s="34">
        <v>0</v>
      </c>
      <c r="GA59" s="36">
        <f t="shared" si="33"/>
        <v>3575843323</v>
      </c>
      <c r="GB59" s="36">
        <f t="shared" si="34"/>
        <v>1651957546</v>
      </c>
      <c r="GC59" s="36">
        <f t="shared" si="35"/>
        <v>30523254</v>
      </c>
      <c r="GD59" s="36">
        <f t="shared" si="36"/>
        <v>30520024</v>
      </c>
      <c r="GE59" s="37"/>
      <c r="GF59" s="308"/>
    </row>
    <row r="60" spans="1:188" s="38" customFormat="1" ht="27" thickTop="1" thickBot="1">
      <c r="A60" s="50" t="s">
        <v>749</v>
      </c>
      <c r="B60" s="51">
        <f>+B61+B65+B82</f>
        <v>13064430336</v>
      </c>
      <c r="C60" s="51">
        <f t="shared" ref="C60:EL60" si="152">+C61+C65+C82</f>
        <v>8316735.9819808863</v>
      </c>
      <c r="D60" s="51">
        <f t="shared" si="152"/>
        <v>0</v>
      </c>
      <c r="E60" s="51">
        <f t="shared" si="152"/>
        <v>0</v>
      </c>
      <c r="F60" s="51">
        <f t="shared" si="152"/>
        <v>0</v>
      </c>
      <c r="G60" s="51">
        <f>+G61+G65+G82</f>
        <v>8215709.13423381</v>
      </c>
      <c r="H60" s="51">
        <f>+H61+H65+H82</f>
        <v>0</v>
      </c>
      <c r="I60" s="51">
        <f>+I61+I65+I82</f>
        <v>0</v>
      </c>
      <c r="J60" s="51">
        <f>+J61+J65+J82</f>
        <v>0</v>
      </c>
      <c r="K60" s="51">
        <f t="shared" si="152"/>
        <v>35679164.883785307</v>
      </c>
      <c r="L60" s="51">
        <f t="shared" si="152"/>
        <v>0</v>
      </c>
      <c r="M60" s="51">
        <f t="shared" si="152"/>
        <v>0</v>
      </c>
      <c r="N60" s="51">
        <f t="shared" si="152"/>
        <v>0</v>
      </c>
      <c r="O60" s="51">
        <f t="shared" ref="O60:Z60" si="153">+O61+O65+O82</f>
        <v>2687592710.2215748</v>
      </c>
      <c r="P60" s="51">
        <f t="shared" si="153"/>
        <v>758618254.2220335</v>
      </c>
      <c r="Q60" s="51">
        <f t="shared" si="153"/>
        <v>402933711.37562507</v>
      </c>
      <c r="R60" s="51">
        <f t="shared" si="153"/>
        <v>402757440.43627053</v>
      </c>
      <c r="S60" s="51">
        <f t="shared" si="153"/>
        <v>81577331.502014145</v>
      </c>
      <c r="T60" s="51">
        <f t="shared" si="153"/>
        <v>23026574.143017367</v>
      </c>
      <c r="U60" s="51">
        <f t="shared" si="153"/>
        <v>12230371.373315828</v>
      </c>
      <c r="V60" s="51">
        <f t="shared" si="153"/>
        <v>12225020.967058508</v>
      </c>
      <c r="W60" s="51">
        <f t="shared" si="153"/>
        <v>81577331.780848339</v>
      </c>
      <c r="X60" s="51">
        <f t="shared" si="153"/>
        <v>23026574.221723005</v>
      </c>
      <c r="Y60" s="51">
        <f t="shared" si="153"/>
        <v>12230371.415119668</v>
      </c>
      <c r="Z60" s="51">
        <f t="shared" si="153"/>
        <v>12225021.008844061</v>
      </c>
      <c r="AA60" s="51">
        <f t="shared" si="152"/>
        <v>102966155.94443659</v>
      </c>
      <c r="AB60" s="51">
        <f t="shared" si="152"/>
        <v>29063929.653270386</v>
      </c>
      <c r="AC60" s="51">
        <f t="shared" si="152"/>
        <v>15437062.02319352</v>
      </c>
      <c r="AD60" s="51">
        <f t="shared" si="152"/>
        <v>15430308.789728854</v>
      </c>
      <c r="AE60" s="51">
        <f t="shared" si="152"/>
        <v>102966156.22327076</v>
      </c>
      <c r="AF60" s="51">
        <f t="shared" si="152"/>
        <v>29063929.731976021</v>
      </c>
      <c r="AG60" s="51">
        <f t="shared" si="152"/>
        <v>15437062.064997356</v>
      </c>
      <c r="AH60" s="51">
        <f t="shared" si="152"/>
        <v>15430308.831514405</v>
      </c>
      <c r="AI60" s="51">
        <f t="shared" ref="AI60:AP60" si="154">+AI61+AI65+AI82</f>
        <v>42285917.63585943</v>
      </c>
      <c r="AJ60" s="51">
        <f t="shared" si="154"/>
        <v>0</v>
      </c>
      <c r="AK60" s="51">
        <f t="shared" si="154"/>
        <v>0</v>
      </c>
      <c r="AL60" s="51">
        <f t="shared" si="154"/>
        <v>0</v>
      </c>
      <c r="AM60" s="51">
        <f t="shared" si="154"/>
        <v>14190328.256524678</v>
      </c>
      <c r="AN60" s="51">
        <f t="shared" si="154"/>
        <v>0</v>
      </c>
      <c r="AO60" s="51">
        <f t="shared" si="154"/>
        <v>0</v>
      </c>
      <c r="AP60" s="51">
        <f t="shared" si="154"/>
        <v>0</v>
      </c>
      <c r="AQ60" s="51">
        <f t="shared" si="152"/>
        <v>189607045.32229272</v>
      </c>
      <c r="AR60" s="51">
        <f t="shared" si="152"/>
        <v>181722821.957468</v>
      </c>
      <c r="AS60" s="51">
        <f t="shared" si="152"/>
        <v>106255022.72788416</v>
      </c>
      <c r="AT60" s="51">
        <f t="shared" si="152"/>
        <v>103617269.10414609</v>
      </c>
      <c r="AU60" s="51">
        <f t="shared" ref="AU60:BB60" si="155">+AU61+AU65+AU82</f>
        <v>129122138.8507406</v>
      </c>
      <c r="AV60" s="51">
        <f t="shared" si="155"/>
        <v>123752993.5095814</v>
      </c>
      <c r="AW60" s="51">
        <f t="shared" si="155"/>
        <v>72359525.327434465</v>
      </c>
      <c r="AX60" s="51">
        <f t="shared" si="155"/>
        <v>70563218.712986603</v>
      </c>
      <c r="AY60" s="51">
        <f t="shared" si="155"/>
        <v>31270815.826966688</v>
      </c>
      <c r="AZ60" s="51">
        <f t="shared" si="155"/>
        <v>29970515.532950588</v>
      </c>
      <c r="BA60" s="51">
        <f t="shared" si="155"/>
        <v>17524038.94468138</v>
      </c>
      <c r="BB60" s="51">
        <f t="shared" si="155"/>
        <v>17089009.182867307</v>
      </c>
      <c r="BC60" s="51">
        <f t="shared" si="152"/>
        <v>5007216815.9843111</v>
      </c>
      <c r="BD60" s="51">
        <f t="shared" si="152"/>
        <v>1891804574.3398528</v>
      </c>
      <c r="BE60" s="51">
        <f t="shared" si="152"/>
        <v>160429485.24355441</v>
      </c>
      <c r="BF60" s="51">
        <f t="shared" si="152"/>
        <v>160279569.14557332</v>
      </c>
      <c r="BG60" s="51">
        <f t="shared" ref="BG60:BN60" si="156">+BG61+BG65+BG82</f>
        <v>401389245.84855336</v>
      </c>
      <c r="BH60" s="51">
        <f t="shared" si="156"/>
        <v>151651114.63978916</v>
      </c>
      <c r="BI60" s="51">
        <f t="shared" si="156"/>
        <v>12860371.831357038</v>
      </c>
      <c r="BJ60" s="51">
        <f t="shared" si="156"/>
        <v>12848354.235211192</v>
      </c>
      <c r="BK60" s="51">
        <f t="shared" si="156"/>
        <v>95714157.423420668</v>
      </c>
      <c r="BL60" s="51">
        <f t="shared" si="156"/>
        <v>36162300.834404156</v>
      </c>
      <c r="BM60" s="51">
        <f t="shared" si="156"/>
        <v>3066648.31387801</v>
      </c>
      <c r="BN60" s="51">
        <f t="shared" si="156"/>
        <v>3063782.6314979983</v>
      </c>
      <c r="BO60" s="51">
        <f t="shared" si="152"/>
        <v>200000000</v>
      </c>
      <c r="BP60" s="51">
        <f t="shared" si="152"/>
        <v>107056000</v>
      </c>
      <c r="BQ60" s="51">
        <f t="shared" si="152"/>
        <v>65921975</v>
      </c>
      <c r="BR60" s="51">
        <f t="shared" si="152"/>
        <v>65856250</v>
      </c>
      <c r="BS60" s="51">
        <f t="shared" si="152"/>
        <v>0</v>
      </c>
      <c r="BT60" s="51">
        <f t="shared" si="152"/>
        <v>0</v>
      </c>
      <c r="BU60" s="51">
        <f t="shared" si="152"/>
        <v>0</v>
      </c>
      <c r="BV60" s="51">
        <f t="shared" si="152"/>
        <v>0</v>
      </c>
      <c r="BW60" s="51">
        <f t="shared" si="152"/>
        <v>0</v>
      </c>
      <c r="BX60" s="51">
        <f t="shared" si="152"/>
        <v>0</v>
      </c>
      <c r="BY60" s="51">
        <f t="shared" si="152"/>
        <v>0</v>
      </c>
      <c r="BZ60" s="51">
        <f t="shared" si="152"/>
        <v>0</v>
      </c>
      <c r="CA60" s="51">
        <f t="shared" ref="CA60:CH60" si="157">+CA61+CA65+CA82</f>
        <v>0</v>
      </c>
      <c r="CB60" s="51">
        <f t="shared" si="157"/>
        <v>0</v>
      </c>
      <c r="CC60" s="51">
        <f t="shared" si="157"/>
        <v>0</v>
      </c>
      <c r="CD60" s="51">
        <f t="shared" si="157"/>
        <v>0</v>
      </c>
      <c r="CE60" s="51">
        <f t="shared" si="157"/>
        <v>0</v>
      </c>
      <c r="CF60" s="51">
        <f t="shared" si="157"/>
        <v>0</v>
      </c>
      <c r="CG60" s="51">
        <f t="shared" si="157"/>
        <v>0</v>
      </c>
      <c r="CH60" s="51">
        <f t="shared" si="157"/>
        <v>0</v>
      </c>
      <c r="CI60" s="51">
        <f t="shared" si="152"/>
        <v>0</v>
      </c>
      <c r="CJ60" s="51">
        <f t="shared" si="152"/>
        <v>0</v>
      </c>
      <c r="CK60" s="51">
        <f t="shared" si="152"/>
        <v>0</v>
      </c>
      <c r="CL60" s="51">
        <f t="shared" si="152"/>
        <v>0</v>
      </c>
      <c r="CM60" s="51">
        <f t="shared" ref="CM60:CP60" si="158">+CM61+CM65+CM82</f>
        <v>0</v>
      </c>
      <c r="CN60" s="51">
        <f t="shared" si="158"/>
        <v>0</v>
      </c>
      <c r="CO60" s="51">
        <f t="shared" si="158"/>
        <v>0</v>
      </c>
      <c r="CP60" s="51">
        <f t="shared" si="158"/>
        <v>0</v>
      </c>
      <c r="CQ60" s="51">
        <f t="shared" si="152"/>
        <v>0</v>
      </c>
      <c r="CR60" s="51">
        <f t="shared" si="152"/>
        <v>0</v>
      </c>
      <c r="CS60" s="51">
        <f t="shared" si="152"/>
        <v>0</v>
      </c>
      <c r="CT60" s="51">
        <f t="shared" si="152"/>
        <v>0</v>
      </c>
      <c r="CU60" s="51">
        <f t="shared" si="152"/>
        <v>0</v>
      </c>
      <c r="CV60" s="51">
        <f t="shared" si="152"/>
        <v>0</v>
      </c>
      <c r="CW60" s="51">
        <f t="shared" si="152"/>
        <v>0</v>
      </c>
      <c r="CX60" s="51">
        <f t="shared" si="152"/>
        <v>0</v>
      </c>
      <c r="CY60" s="51">
        <f t="shared" ref="CY60:DB60" si="159">+CY61+CY65+CY82</f>
        <v>0</v>
      </c>
      <c r="CZ60" s="51">
        <f t="shared" si="159"/>
        <v>0</v>
      </c>
      <c r="DA60" s="51">
        <f t="shared" si="159"/>
        <v>0</v>
      </c>
      <c r="DB60" s="51">
        <f t="shared" si="159"/>
        <v>0</v>
      </c>
      <c r="DC60" s="51">
        <f t="shared" si="152"/>
        <v>0</v>
      </c>
      <c r="DD60" s="51">
        <f t="shared" si="152"/>
        <v>0</v>
      </c>
      <c r="DE60" s="51">
        <f t="shared" si="152"/>
        <v>0</v>
      </c>
      <c r="DF60" s="51">
        <f t="shared" si="152"/>
        <v>0</v>
      </c>
      <c r="DG60" s="51">
        <f>+DG61+DG65+DG82</f>
        <v>0</v>
      </c>
      <c r="DH60" s="51">
        <f>+DH61+DH65+DH82</f>
        <v>0</v>
      </c>
      <c r="DI60" s="51">
        <f>+DI61+DI65+DI82</f>
        <v>0</v>
      </c>
      <c r="DJ60" s="51">
        <f>+DJ61+DJ65+DJ82</f>
        <v>0</v>
      </c>
      <c r="DK60" s="51">
        <f t="shared" si="152"/>
        <v>0</v>
      </c>
      <c r="DL60" s="51">
        <f t="shared" si="152"/>
        <v>0</v>
      </c>
      <c r="DM60" s="51">
        <f t="shared" si="152"/>
        <v>0</v>
      </c>
      <c r="DN60" s="51">
        <f t="shared" si="152"/>
        <v>0</v>
      </c>
      <c r="DO60" s="51">
        <f t="shared" si="152"/>
        <v>0</v>
      </c>
      <c r="DP60" s="51">
        <f t="shared" si="152"/>
        <v>0</v>
      </c>
      <c r="DQ60" s="51">
        <f t="shared" si="152"/>
        <v>0</v>
      </c>
      <c r="DR60" s="51">
        <f t="shared" si="152"/>
        <v>0</v>
      </c>
      <c r="DS60" s="51">
        <f t="shared" ref="DS60:DV60" si="160">+DS61+DS65+DS82</f>
        <v>0</v>
      </c>
      <c r="DT60" s="51">
        <f t="shared" si="160"/>
        <v>0</v>
      </c>
      <c r="DU60" s="51">
        <f t="shared" si="160"/>
        <v>0</v>
      </c>
      <c r="DV60" s="51">
        <f t="shared" si="160"/>
        <v>0</v>
      </c>
      <c r="DW60" s="51">
        <f t="shared" si="152"/>
        <v>0</v>
      </c>
      <c r="DX60" s="51">
        <f t="shared" si="152"/>
        <v>0</v>
      </c>
      <c r="DY60" s="51">
        <f t="shared" si="152"/>
        <v>0</v>
      </c>
      <c r="DZ60" s="51">
        <f t="shared" si="152"/>
        <v>0</v>
      </c>
      <c r="EA60" s="51">
        <f t="shared" si="152"/>
        <v>0</v>
      </c>
      <c r="EB60" s="51">
        <f t="shared" si="152"/>
        <v>0</v>
      </c>
      <c r="EC60" s="51">
        <f t="shared" si="152"/>
        <v>0</v>
      </c>
      <c r="ED60" s="51">
        <f t="shared" si="152"/>
        <v>0</v>
      </c>
      <c r="EE60" s="51">
        <f t="shared" si="152"/>
        <v>50000000</v>
      </c>
      <c r="EF60" s="51">
        <f t="shared" si="152"/>
        <v>0</v>
      </c>
      <c r="EG60" s="51">
        <f t="shared" si="152"/>
        <v>0</v>
      </c>
      <c r="EH60" s="51">
        <f t="shared" si="152"/>
        <v>0</v>
      </c>
      <c r="EI60" s="51">
        <f t="shared" si="152"/>
        <v>0</v>
      </c>
      <c r="EJ60" s="51">
        <f t="shared" si="152"/>
        <v>0</v>
      </c>
      <c r="EK60" s="51">
        <f t="shared" si="152"/>
        <v>0</v>
      </c>
      <c r="EL60" s="51">
        <f t="shared" si="152"/>
        <v>0</v>
      </c>
      <c r="EM60" s="51">
        <f t="shared" ref="EM60:FR60" si="161">+EM61+EM65+EM82</f>
        <v>0</v>
      </c>
      <c r="EN60" s="51">
        <f t="shared" si="161"/>
        <v>0</v>
      </c>
      <c r="EO60" s="51">
        <f t="shared" si="161"/>
        <v>0</v>
      </c>
      <c r="EP60" s="51">
        <f t="shared" si="161"/>
        <v>0</v>
      </c>
      <c r="EQ60" s="51">
        <f t="shared" si="161"/>
        <v>0</v>
      </c>
      <c r="ER60" s="51">
        <f t="shared" si="161"/>
        <v>0</v>
      </c>
      <c r="ES60" s="51">
        <f t="shared" si="161"/>
        <v>0</v>
      </c>
      <c r="ET60" s="51">
        <f t="shared" si="161"/>
        <v>0</v>
      </c>
      <c r="EU60" s="51">
        <f t="shared" si="161"/>
        <v>146200445</v>
      </c>
      <c r="EV60" s="51">
        <f t="shared" si="161"/>
        <v>0</v>
      </c>
      <c r="EW60" s="51">
        <f t="shared" si="161"/>
        <v>0</v>
      </c>
      <c r="EX60" s="51">
        <f t="shared" si="161"/>
        <v>0</v>
      </c>
      <c r="EY60" s="51">
        <f t="shared" ref="EY60:FB60" si="162">+EY61+EY65+EY82</f>
        <v>0</v>
      </c>
      <c r="EZ60" s="51">
        <f t="shared" si="162"/>
        <v>0</v>
      </c>
      <c r="FA60" s="51">
        <f t="shared" si="162"/>
        <v>0</v>
      </c>
      <c r="FB60" s="51">
        <f t="shared" si="162"/>
        <v>0</v>
      </c>
      <c r="FC60" s="51">
        <f t="shared" si="161"/>
        <v>0</v>
      </c>
      <c r="FD60" s="51">
        <f t="shared" si="161"/>
        <v>0</v>
      </c>
      <c r="FE60" s="51">
        <f t="shared" si="161"/>
        <v>0</v>
      </c>
      <c r="FF60" s="51">
        <f t="shared" si="161"/>
        <v>0</v>
      </c>
      <c r="FG60" s="51">
        <f t="shared" si="161"/>
        <v>0</v>
      </c>
      <c r="FH60" s="51">
        <f t="shared" si="161"/>
        <v>0</v>
      </c>
      <c r="FI60" s="51">
        <f t="shared" si="161"/>
        <v>0</v>
      </c>
      <c r="FJ60" s="51">
        <f t="shared" si="161"/>
        <v>0</v>
      </c>
      <c r="FK60" s="51">
        <f t="shared" si="161"/>
        <v>0</v>
      </c>
      <c r="FL60" s="51">
        <f t="shared" si="161"/>
        <v>0</v>
      </c>
      <c r="FM60" s="51">
        <f t="shared" si="161"/>
        <v>0</v>
      </c>
      <c r="FN60" s="51">
        <f t="shared" si="161"/>
        <v>0</v>
      </c>
      <c r="FO60" s="51">
        <f t="shared" si="161"/>
        <v>37720123.179184966</v>
      </c>
      <c r="FP60" s="51">
        <f t="shared" si="161"/>
        <v>9898829.21393333</v>
      </c>
      <c r="FQ60" s="51">
        <f t="shared" si="161"/>
        <v>2387279.3589590737</v>
      </c>
      <c r="FR60" s="51">
        <f t="shared" si="161"/>
        <v>2351443.9543010881</v>
      </c>
      <c r="FS60" s="51">
        <f t="shared" ref="FS60:FV60" si="163">+FS61+FS65+FS82</f>
        <v>0</v>
      </c>
      <c r="FT60" s="51">
        <f t="shared" si="163"/>
        <v>0</v>
      </c>
      <c r="FU60" s="51">
        <f t="shared" si="163"/>
        <v>0</v>
      </c>
      <c r="FV60" s="51">
        <f t="shared" si="163"/>
        <v>0</v>
      </c>
      <c r="FW60" s="51">
        <f t="shared" ref="FW60:GD60" si="164">+FW61+FW65+FW82</f>
        <v>3610822007</v>
      </c>
      <c r="FX60" s="51">
        <f t="shared" si="164"/>
        <v>3610822007</v>
      </c>
      <c r="FY60" s="51">
        <f t="shared" si="164"/>
        <v>1728019150</v>
      </c>
      <c r="FZ60" s="51">
        <f t="shared" si="164"/>
        <v>1728019150</v>
      </c>
      <c r="GA60" s="51">
        <f t="shared" si="164"/>
        <v>13064430336</v>
      </c>
      <c r="GB60" s="51">
        <f t="shared" si="164"/>
        <v>7005640419</v>
      </c>
      <c r="GC60" s="51">
        <f t="shared" si="164"/>
        <v>2627092075</v>
      </c>
      <c r="GD60" s="51">
        <f t="shared" si="164"/>
        <v>2621756147</v>
      </c>
      <c r="GE60" s="37"/>
      <c r="GF60" s="308"/>
    </row>
    <row r="61" spans="1:188" s="38" customFormat="1" ht="28" customHeight="1" thickTop="1" thickBot="1">
      <c r="A61" s="52" t="s">
        <v>750</v>
      </c>
      <c r="B61" s="53">
        <f>+B62</f>
        <v>709037341</v>
      </c>
      <c r="C61" s="53">
        <f t="shared" ref="C61:EL61" si="165">+C62</f>
        <v>8316735.9819808863</v>
      </c>
      <c r="D61" s="53">
        <f t="shared" si="165"/>
        <v>0</v>
      </c>
      <c r="E61" s="53">
        <f t="shared" si="165"/>
        <v>0</v>
      </c>
      <c r="F61" s="53">
        <f t="shared" si="165"/>
        <v>0</v>
      </c>
      <c r="G61" s="53">
        <f t="shared" si="165"/>
        <v>8215709.13423381</v>
      </c>
      <c r="H61" s="53">
        <f t="shared" si="165"/>
        <v>0</v>
      </c>
      <c r="I61" s="53">
        <f t="shared" si="165"/>
        <v>0</v>
      </c>
      <c r="J61" s="53">
        <f t="shared" si="165"/>
        <v>0</v>
      </c>
      <c r="K61" s="53">
        <f t="shared" si="165"/>
        <v>35679164.883785307</v>
      </c>
      <c r="L61" s="53">
        <f t="shared" si="165"/>
        <v>0</v>
      </c>
      <c r="M61" s="53">
        <f t="shared" si="165"/>
        <v>0</v>
      </c>
      <c r="N61" s="53">
        <f t="shared" si="165"/>
        <v>0</v>
      </c>
      <c r="O61" s="53">
        <f>+O62</f>
        <v>245810187.48315537</v>
      </c>
      <c r="P61" s="53">
        <f>+P62</f>
        <v>132903711.69530693</v>
      </c>
      <c r="Q61" s="53">
        <f>+Q62</f>
        <v>93780820.526795328</v>
      </c>
      <c r="R61" s="53">
        <f>+R62</f>
        <v>93747083.808190316</v>
      </c>
      <c r="S61" s="53">
        <f t="shared" si="165"/>
        <v>7461152.5305232769</v>
      </c>
      <c r="T61" s="53">
        <f t="shared" si="165"/>
        <v>4034067.403733328</v>
      </c>
      <c r="U61" s="53">
        <f t="shared" si="165"/>
        <v>2846558.2063639956</v>
      </c>
      <c r="V61" s="53">
        <f t="shared" si="165"/>
        <v>2845534.1853257762</v>
      </c>
      <c r="W61" s="53">
        <f>+W62</f>
        <v>7461152.5560257584</v>
      </c>
      <c r="X61" s="53">
        <f>+X62</f>
        <v>4034067.4175219126</v>
      </c>
      <c r="Y61" s="53">
        <f>+Y62</f>
        <v>2846558.2160936315</v>
      </c>
      <c r="Z61" s="53">
        <f>+Z62</f>
        <v>2845534.1950519122</v>
      </c>
      <c r="AA61" s="53">
        <f t="shared" si="165"/>
        <v>9417397.9564913735</v>
      </c>
      <c r="AB61" s="53">
        <f t="shared" si="165"/>
        <v>5091762.6960244318</v>
      </c>
      <c r="AC61" s="53">
        <f t="shared" si="165"/>
        <v>3592899.5320734936</v>
      </c>
      <c r="AD61" s="53">
        <f t="shared" si="165"/>
        <v>3591607.0221571927</v>
      </c>
      <c r="AE61" s="53">
        <f t="shared" si="165"/>
        <v>9417397.9819938559</v>
      </c>
      <c r="AF61" s="53">
        <f t="shared" si="165"/>
        <v>5091762.7098130155</v>
      </c>
      <c r="AG61" s="53">
        <f t="shared" si="165"/>
        <v>3592899.5418031295</v>
      </c>
      <c r="AH61" s="53">
        <f t="shared" si="165"/>
        <v>3591607.0318833287</v>
      </c>
      <c r="AI61" s="53">
        <f t="shared" si="165"/>
        <v>17031084.307033997</v>
      </c>
      <c r="AJ61" s="53">
        <f t="shared" si="165"/>
        <v>0</v>
      </c>
      <c r="AK61" s="53">
        <f t="shared" si="165"/>
        <v>0</v>
      </c>
      <c r="AL61" s="53">
        <f t="shared" si="165"/>
        <v>0</v>
      </c>
      <c r="AM61" s="53">
        <f t="shared" si="165"/>
        <v>5715299.3335164422</v>
      </c>
      <c r="AN61" s="53">
        <f t="shared" si="165"/>
        <v>0</v>
      </c>
      <c r="AO61" s="53">
        <f t="shared" si="165"/>
        <v>0</v>
      </c>
      <c r="AP61" s="53">
        <f t="shared" si="165"/>
        <v>0</v>
      </c>
      <c r="AQ61" s="53">
        <f t="shared" si="165"/>
        <v>189607045.32229272</v>
      </c>
      <c r="AR61" s="53">
        <f t="shared" si="165"/>
        <v>181722821.957468</v>
      </c>
      <c r="AS61" s="53">
        <f t="shared" si="165"/>
        <v>106255022.72788416</v>
      </c>
      <c r="AT61" s="53">
        <f t="shared" si="165"/>
        <v>103617269.10414609</v>
      </c>
      <c r="AU61" s="53">
        <f t="shared" ref="AU61:BB61" si="166">+AU62</f>
        <v>129122138.8507406</v>
      </c>
      <c r="AV61" s="53">
        <f t="shared" si="166"/>
        <v>123752993.5095814</v>
      </c>
      <c r="AW61" s="53">
        <f t="shared" si="166"/>
        <v>72359525.327434465</v>
      </c>
      <c r="AX61" s="53">
        <f t="shared" si="166"/>
        <v>70563218.712986603</v>
      </c>
      <c r="AY61" s="53">
        <f t="shared" si="166"/>
        <v>31270815.826966688</v>
      </c>
      <c r="AZ61" s="53">
        <f t="shared" si="166"/>
        <v>29970515.532950588</v>
      </c>
      <c r="BA61" s="53">
        <f t="shared" si="166"/>
        <v>17524038.94468138</v>
      </c>
      <c r="BB61" s="53">
        <f t="shared" si="166"/>
        <v>17089009.182867307</v>
      </c>
      <c r="BC61" s="53">
        <f t="shared" si="165"/>
        <v>0</v>
      </c>
      <c r="BD61" s="53">
        <f t="shared" si="165"/>
        <v>0</v>
      </c>
      <c r="BE61" s="53">
        <f t="shared" si="165"/>
        <v>0</v>
      </c>
      <c r="BF61" s="53">
        <f t="shared" si="165"/>
        <v>0</v>
      </c>
      <c r="BG61" s="53">
        <f t="shared" si="165"/>
        <v>0</v>
      </c>
      <c r="BH61" s="53">
        <f t="shared" si="165"/>
        <v>0</v>
      </c>
      <c r="BI61" s="53">
        <f t="shared" si="165"/>
        <v>0</v>
      </c>
      <c r="BJ61" s="53">
        <f t="shared" si="165"/>
        <v>0</v>
      </c>
      <c r="BK61" s="53">
        <f t="shared" si="165"/>
        <v>0</v>
      </c>
      <c r="BL61" s="53">
        <f t="shared" si="165"/>
        <v>0</v>
      </c>
      <c r="BM61" s="53">
        <f t="shared" si="165"/>
        <v>0</v>
      </c>
      <c r="BN61" s="53">
        <f t="shared" si="165"/>
        <v>0</v>
      </c>
      <c r="BO61" s="53">
        <f t="shared" si="165"/>
        <v>0</v>
      </c>
      <c r="BP61" s="53">
        <f t="shared" si="165"/>
        <v>0</v>
      </c>
      <c r="BQ61" s="53">
        <f t="shared" si="165"/>
        <v>0</v>
      </c>
      <c r="BR61" s="53">
        <f t="shared" si="165"/>
        <v>0</v>
      </c>
      <c r="BS61" s="53">
        <f t="shared" si="165"/>
        <v>0</v>
      </c>
      <c r="BT61" s="53">
        <f t="shared" si="165"/>
        <v>0</v>
      </c>
      <c r="BU61" s="53">
        <f t="shared" si="165"/>
        <v>0</v>
      </c>
      <c r="BV61" s="53">
        <f t="shared" si="165"/>
        <v>0</v>
      </c>
      <c r="BW61" s="53">
        <f t="shared" si="165"/>
        <v>0</v>
      </c>
      <c r="BX61" s="53">
        <f t="shared" si="165"/>
        <v>0</v>
      </c>
      <c r="BY61" s="53">
        <f t="shared" si="165"/>
        <v>0</v>
      </c>
      <c r="BZ61" s="53">
        <f t="shared" si="165"/>
        <v>0</v>
      </c>
      <c r="CA61" s="53">
        <f t="shared" si="165"/>
        <v>0</v>
      </c>
      <c r="CB61" s="53">
        <f t="shared" si="165"/>
        <v>0</v>
      </c>
      <c r="CC61" s="53">
        <f t="shared" si="165"/>
        <v>0</v>
      </c>
      <c r="CD61" s="53">
        <f t="shared" si="165"/>
        <v>0</v>
      </c>
      <c r="CE61" s="53">
        <f t="shared" si="165"/>
        <v>0</v>
      </c>
      <c r="CF61" s="53">
        <f t="shared" si="165"/>
        <v>0</v>
      </c>
      <c r="CG61" s="53">
        <f t="shared" si="165"/>
        <v>0</v>
      </c>
      <c r="CH61" s="53">
        <f t="shared" si="165"/>
        <v>0</v>
      </c>
      <c r="CI61" s="53">
        <f t="shared" si="165"/>
        <v>0</v>
      </c>
      <c r="CJ61" s="53">
        <f t="shared" si="165"/>
        <v>0</v>
      </c>
      <c r="CK61" s="53">
        <f t="shared" si="165"/>
        <v>0</v>
      </c>
      <c r="CL61" s="53">
        <f t="shared" si="165"/>
        <v>0</v>
      </c>
      <c r="CM61" s="53">
        <f t="shared" si="165"/>
        <v>0</v>
      </c>
      <c r="CN61" s="53">
        <f t="shared" si="165"/>
        <v>0</v>
      </c>
      <c r="CO61" s="53">
        <f t="shared" si="165"/>
        <v>0</v>
      </c>
      <c r="CP61" s="53">
        <f t="shared" si="165"/>
        <v>0</v>
      </c>
      <c r="CQ61" s="53">
        <f t="shared" si="165"/>
        <v>0</v>
      </c>
      <c r="CR61" s="53">
        <f t="shared" si="165"/>
        <v>0</v>
      </c>
      <c r="CS61" s="53">
        <f t="shared" si="165"/>
        <v>0</v>
      </c>
      <c r="CT61" s="53">
        <f t="shared" si="165"/>
        <v>0</v>
      </c>
      <c r="CU61" s="53">
        <f t="shared" si="165"/>
        <v>0</v>
      </c>
      <c r="CV61" s="53">
        <f t="shared" si="165"/>
        <v>0</v>
      </c>
      <c r="CW61" s="53">
        <f t="shared" si="165"/>
        <v>0</v>
      </c>
      <c r="CX61" s="53">
        <f t="shared" si="165"/>
        <v>0</v>
      </c>
      <c r="CY61" s="53">
        <f t="shared" si="165"/>
        <v>0</v>
      </c>
      <c r="CZ61" s="53">
        <f t="shared" si="165"/>
        <v>0</v>
      </c>
      <c r="DA61" s="53">
        <f t="shared" si="165"/>
        <v>0</v>
      </c>
      <c r="DB61" s="53">
        <f t="shared" si="165"/>
        <v>0</v>
      </c>
      <c r="DC61" s="53">
        <f t="shared" si="165"/>
        <v>0</v>
      </c>
      <c r="DD61" s="53">
        <f t="shared" si="165"/>
        <v>0</v>
      </c>
      <c r="DE61" s="53">
        <f t="shared" si="165"/>
        <v>0</v>
      </c>
      <c r="DF61" s="53">
        <f t="shared" si="165"/>
        <v>0</v>
      </c>
      <c r="DG61" s="53">
        <f>+DG62</f>
        <v>0</v>
      </c>
      <c r="DH61" s="53">
        <f>+DH62</f>
        <v>0</v>
      </c>
      <c r="DI61" s="53">
        <f>+DI62</f>
        <v>0</v>
      </c>
      <c r="DJ61" s="53">
        <f>+DJ62</f>
        <v>0</v>
      </c>
      <c r="DK61" s="53">
        <f t="shared" si="165"/>
        <v>0</v>
      </c>
      <c r="DL61" s="53">
        <f t="shared" si="165"/>
        <v>0</v>
      </c>
      <c r="DM61" s="53">
        <f t="shared" si="165"/>
        <v>0</v>
      </c>
      <c r="DN61" s="53">
        <f t="shared" si="165"/>
        <v>0</v>
      </c>
      <c r="DO61" s="53">
        <f t="shared" si="165"/>
        <v>0</v>
      </c>
      <c r="DP61" s="53">
        <f t="shared" si="165"/>
        <v>0</v>
      </c>
      <c r="DQ61" s="53">
        <f t="shared" si="165"/>
        <v>0</v>
      </c>
      <c r="DR61" s="53">
        <f t="shared" si="165"/>
        <v>0</v>
      </c>
      <c r="DS61" s="53">
        <f t="shared" si="165"/>
        <v>0</v>
      </c>
      <c r="DT61" s="53">
        <f t="shared" si="165"/>
        <v>0</v>
      </c>
      <c r="DU61" s="53">
        <f t="shared" si="165"/>
        <v>0</v>
      </c>
      <c r="DV61" s="53">
        <f t="shared" si="165"/>
        <v>0</v>
      </c>
      <c r="DW61" s="53">
        <f t="shared" si="165"/>
        <v>0</v>
      </c>
      <c r="DX61" s="53">
        <f t="shared" si="165"/>
        <v>0</v>
      </c>
      <c r="DY61" s="53">
        <f t="shared" si="165"/>
        <v>0</v>
      </c>
      <c r="DZ61" s="53">
        <f t="shared" si="165"/>
        <v>0</v>
      </c>
      <c r="EA61" s="53">
        <f t="shared" si="165"/>
        <v>0</v>
      </c>
      <c r="EB61" s="53">
        <f t="shared" si="165"/>
        <v>0</v>
      </c>
      <c r="EC61" s="53">
        <f t="shared" si="165"/>
        <v>0</v>
      </c>
      <c r="ED61" s="53">
        <f t="shared" si="165"/>
        <v>0</v>
      </c>
      <c r="EE61" s="53">
        <f t="shared" si="165"/>
        <v>0</v>
      </c>
      <c r="EF61" s="53">
        <f t="shared" si="165"/>
        <v>0</v>
      </c>
      <c r="EG61" s="53">
        <f t="shared" si="165"/>
        <v>0</v>
      </c>
      <c r="EH61" s="53">
        <f t="shared" si="165"/>
        <v>0</v>
      </c>
      <c r="EI61" s="53">
        <f t="shared" si="165"/>
        <v>0</v>
      </c>
      <c r="EJ61" s="53">
        <f t="shared" si="165"/>
        <v>0</v>
      </c>
      <c r="EK61" s="53">
        <f t="shared" si="165"/>
        <v>0</v>
      </c>
      <c r="EL61" s="53">
        <f t="shared" si="165"/>
        <v>0</v>
      </c>
      <c r="EM61" s="53">
        <f t="shared" ref="EM61:GD61" si="167">+EM62</f>
        <v>0</v>
      </c>
      <c r="EN61" s="53">
        <f t="shared" si="167"/>
        <v>0</v>
      </c>
      <c r="EO61" s="53">
        <f t="shared" si="167"/>
        <v>0</v>
      </c>
      <c r="EP61" s="53">
        <f t="shared" si="167"/>
        <v>0</v>
      </c>
      <c r="EQ61" s="53">
        <f t="shared" si="167"/>
        <v>0</v>
      </c>
      <c r="ER61" s="53">
        <f t="shared" si="167"/>
        <v>0</v>
      </c>
      <c r="ES61" s="53">
        <f t="shared" si="167"/>
        <v>0</v>
      </c>
      <c r="ET61" s="53">
        <f t="shared" si="167"/>
        <v>0</v>
      </c>
      <c r="EU61" s="53">
        <f t="shared" si="167"/>
        <v>0</v>
      </c>
      <c r="EV61" s="53">
        <f t="shared" si="167"/>
        <v>0</v>
      </c>
      <c r="EW61" s="53">
        <f t="shared" si="167"/>
        <v>0</v>
      </c>
      <c r="EX61" s="53">
        <f t="shared" si="167"/>
        <v>0</v>
      </c>
      <c r="EY61" s="53">
        <f t="shared" si="167"/>
        <v>0</v>
      </c>
      <c r="EZ61" s="53">
        <f t="shared" si="167"/>
        <v>0</v>
      </c>
      <c r="FA61" s="53">
        <f t="shared" si="167"/>
        <v>0</v>
      </c>
      <c r="FB61" s="53">
        <f t="shared" si="167"/>
        <v>0</v>
      </c>
      <c r="FC61" s="53">
        <f t="shared" si="167"/>
        <v>0</v>
      </c>
      <c r="FD61" s="53">
        <f t="shared" si="167"/>
        <v>0</v>
      </c>
      <c r="FE61" s="53">
        <f t="shared" si="167"/>
        <v>0</v>
      </c>
      <c r="FF61" s="53">
        <f t="shared" si="167"/>
        <v>0</v>
      </c>
      <c r="FG61" s="53">
        <f t="shared" si="167"/>
        <v>0</v>
      </c>
      <c r="FH61" s="53">
        <f t="shared" si="167"/>
        <v>0</v>
      </c>
      <c r="FI61" s="53">
        <f t="shared" si="167"/>
        <v>0</v>
      </c>
      <c r="FJ61" s="53">
        <f t="shared" si="167"/>
        <v>0</v>
      </c>
      <c r="FK61" s="53">
        <f t="shared" si="167"/>
        <v>0</v>
      </c>
      <c r="FL61" s="53">
        <f t="shared" si="167"/>
        <v>0</v>
      </c>
      <c r="FM61" s="53">
        <f t="shared" si="167"/>
        <v>0</v>
      </c>
      <c r="FN61" s="53">
        <f t="shared" si="167"/>
        <v>0</v>
      </c>
      <c r="FO61" s="53">
        <f t="shared" si="167"/>
        <v>4512058.8512599003</v>
      </c>
      <c r="FP61" s="53">
        <f t="shared" si="167"/>
        <v>607538.07760037284</v>
      </c>
      <c r="FQ61" s="53">
        <f t="shared" si="167"/>
        <v>428696.97687041142</v>
      </c>
      <c r="FR61" s="53">
        <f t="shared" si="167"/>
        <v>428542.75739147898</v>
      </c>
      <c r="FS61" s="53">
        <f t="shared" si="167"/>
        <v>0</v>
      </c>
      <c r="FT61" s="53">
        <f t="shared" si="167"/>
        <v>0</v>
      </c>
      <c r="FU61" s="53">
        <f t="shared" si="167"/>
        <v>0</v>
      </c>
      <c r="FV61" s="53">
        <f t="shared" si="167"/>
        <v>0</v>
      </c>
      <c r="FW61" s="53">
        <f t="shared" si="167"/>
        <v>0</v>
      </c>
      <c r="FX61" s="53">
        <f t="shared" si="167"/>
        <v>0</v>
      </c>
      <c r="FY61" s="53">
        <f t="shared" si="167"/>
        <v>0</v>
      </c>
      <c r="FZ61" s="53">
        <f t="shared" si="167"/>
        <v>0</v>
      </c>
      <c r="GA61" s="53">
        <f t="shared" si="167"/>
        <v>709037341</v>
      </c>
      <c r="GB61" s="53">
        <f t="shared" si="167"/>
        <v>487209241</v>
      </c>
      <c r="GC61" s="53">
        <f t="shared" si="167"/>
        <v>303227020</v>
      </c>
      <c r="GD61" s="53">
        <f t="shared" si="167"/>
        <v>298319406</v>
      </c>
      <c r="GE61" s="37"/>
      <c r="GF61" s="308"/>
    </row>
    <row r="62" spans="1:188" s="38" customFormat="1" ht="26.25" customHeight="1" thickTop="1" thickBot="1">
      <c r="A62" s="54" t="s">
        <v>751</v>
      </c>
      <c r="B62" s="55">
        <f>SUM(B63:B64)</f>
        <v>709037341</v>
      </c>
      <c r="C62" s="55">
        <f t="shared" ref="C62:EL62" si="168">SUM(C63:C64)</f>
        <v>8316735.9819808863</v>
      </c>
      <c r="D62" s="55">
        <f t="shared" si="168"/>
        <v>0</v>
      </c>
      <c r="E62" s="55">
        <f t="shared" si="168"/>
        <v>0</v>
      </c>
      <c r="F62" s="55">
        <f t="shared" si="168"/>
        <v>0</v>
      </c>
      <c r="G62" s="55">
        <f>SUM(G63:G64)</f>
        <v>8215709.13423381</v>
      </c>
      <c r="H62" s="55">
        <f>SUM(H63:H64)</f>
        <v>0</v>
      </c>
      <c r="I62" s="55">
        <f>SUM(I63:I64)</f>
        <v>0</v>
      </c>
      <c r="J62" s="55">
        <f>SUM(J63:J64)</f>
        <v>0</v>
      </c>
      <c r="K62" s="55">
        <f t="shared" si="168"/>
        <v>35679164.883785307</v>
      </c>
      <c r="L62" s="55">
        <f t="shared" si="168"/>
        <v>0</v>
      </c>
      <c r="M62" s="55">
        <f t="shared" si="168"/>
        <v>0</v>
      </c>
      <c r="N62" s="55">
        <f t="shared" si="168"/>
        <v>0</v>
      </c>
      <c r="O62" s="55">
        <f t="shared" ref="O62:Z62" si="169">SUM(O63:O64)</f>
        <v>245810187.48315537</v>
      </c>
      <c r="P62" s="55">
        <f t="shared" si="169"/>
        <v>132903711.69530693</v>
      </c>
      <c r="Q62" s="55">
        <f t="shared" si="169"/>
        <v>93780820.526795328</v>
      </c>
      <c r="R62" s="55">
        <f t="shared" si="169"/>
        <v>93747083.808190316</v>
      </c>
      <c r="S62" s="55">
        <f t="shared" si="169"/>
        <v>7461152.5305232769</v>
      </c>
      <c r="T62" s="55">
        <f t="shared" si="169"/>
        <v>4034067.403733328</v>
      </c>
      <c r="U62" s="55">
        <f t="shared" si="169"/>
        <v>2846558.2063639956</v>
      </c>
      <c r="V62" s="55">
        <f t="shared" si="169"/>
        <v>2845534.1853257762</v>
      </c>
      <c r="W62" s="55">
        <f t="shared" si="169"/>
        <v>7461152.5560257584</v>
      </c>
      <c r="X62" s="55">
        <f t="shared" si="169"/>
        <v>4034067.4175219126</v>
      </c>
      <c r="Y62" s="55">
        <f t="shared" si="169"/>
        <v>2846558.2160936315</v>
      </c>
      <c r="Z62" s="55">
        <f t="shared" si="169"/>
        <v>2845534.1950519122</v>
      </c>
      <c r="AA62" s="55">
        <f t="shared" si="168"/>
        <v>9417397.9564913735</v>
      </c>
      <c r="AB62" s="55">
        <f t="shared" si="168"/>
        <v>5091762.6960244318</v>
      </c>
      <c r="AC62" s="55">
        <f t="shared" si="168"/>
        <v>3592899.5320734936</v>
      </c>
      <c r="AD62" s="55">
        <f t="shared" si="168"/>
        <v>3591607.0221571927</v>
      </c>
      <c r="AE62" s="55">
        <f t="shared" si="168"/>
        <v>9417397.9819938559</v>
      </c>
      <c r="AF62" s="55">
        <f t="shared" si="168"/>
        <v>5091762.7098130155</v>
      </c>
      <c r="AG62" s="55">
        <f t="shared" si="168"/>
        <v>3592899.5418031295</v>
      </c>
      <c r="AH62" s="55">
        <f t="shared" si="168"/>
        <v>3591607.0318833287</v>
      </c>
      <c r="AI62" s="55">
        <f t="shared" ref="AI62:AP62" si="170">SUM(AI63:AI64)</f>
        <v>17031084.307033997</v>
      </c>
      <c r="AJ62" s="55">
        <f t="shared" si="170"/>
        <v>0</v>
      </c>
      <c r="AK62" s="55">
        <f t="shared" si="170"/>
        <v>0</v>
      </c>
      <c r="AL62" s="55">
        <f t="shared" si="170"/>
        <v>0</v>
      </c>
      <c r="AM62" s="55">
        <f t="shared" si="170"/>
        <v>5715299.3335164422</v>
      </c>
      <c r="AN62" s="55">
        <f t="shared" si="170"/>
        <v>0</v>
      </c>
      <c r="AO62" s="55">
        <f t="shared" si="170"/>
        <v>0</v>
      </c>
      <c r="AP62" s="55">
        <f t="shared" si="170"/>
        <v>0</v>
      </c>
      <c r="AQ62" s="55">
        <f t="shared" si="168"/>
        <v>189607045.32229272</v>
      </c>
      <c r="AR62" s="55">
        <f t="shared" si="168"/>
        <v>181722821.957468</v>
      </c>
      <c r="AS62" s="55">
        <f t="shared" si="168"/>
        <v>106255022.72788416</v>
      </c>
      <c r="AT62" s="55">
        <f t="shared" si="168"/>
        <v>103617269.10414609</v>
      </c>
      <c r="AU62" s="55">
        <f t="shared" ref="AU62:BB62" si="171">SUM(AU63:AU64)</f>
        <v>129122138.8507406</v>
      </c>
      <c r="AV62" s="55">
        <f t="shared" si="171"/>
        <v>123752993.5095814</v>
      </c>
      <c r="AW62" s="55">
        <f t="shared" si="171"/>
        <v>72359525.327434465</v>
      </c>
      <c r="AX62" s="55">
        <f t="shared" si="171"/>
        <v>70563218.712986603</v>
      </c>
      <c r="AY62" s="55">
        <f t="shared" si="171"/>
        <v>31270815.826966688</v>
      </c>
      <c r="AZ62" s="55">
        <f t="shared" si="171"/>
        <v>29970515.532950588</v>
      </c>
      <c r="BA62" s="55">
        <f t="shared" si="171"/>
        <v>17524038.94468138</v>
      </c>
      <c r="BB62" s="55">
        <f t="shared" si="171"/>
        <v>17089009.182867307</v>
      </c>
      <c r="BC62" s="55">
        <f t="shared" si="168"/>
        <v>0</v>
      </c>
      <c r="BD62" s="55">
        <f t="shared" si="168"/>
        <v>0</v>
      </c>
      <c r="BE62" s="55">
        <f t="shared" si="168"/>
        <v>0</v>
      </c>
      <c r="BF62" s="55">
        <f t="shared" si="168"/>
        <v>0</v>
      </c>
      <c r="BG62" s="55">
        <f t="shared" ref="BG62:BN62" si="172">SUM(BG63:BG64)</f>
        <v>0</v>
      </c>
      <c r="BH62" s="55">
        <f t="shared" si="172"/>
        <v>0</v>
      </c>
      <c r="BI62" s="55">
        <f t="shared" si="172"/>
        <v>0</v>
      </c>
      <c r="BJ62" s="55">
        <f t="shared" si="172"/>
        <v>0</v>
      </c>
      <c r="BK62" s="55">
        <f t="shared" si="172"/>
        <v>0</v>
      </c>
      <c r="BL62" s="55">
        <f t="shared" si="172"/>
        <v>0</v>
      </c>
      <c r="BM62" s="55">
        <f t="shared" si="172"/>
        <v>0</v>
      </c>
      <c r="BN62" s="55">
        <f t="shared" si="172"/>
        <v>0</v>
      </c>
      <c r="BO62" s="55">
        <f t="shared" si="168"/>
        <v>0</v>
      </c>
      <c r="BP62" s="55">
        <f t="shared" si="168"/>
        <v>0</v>
      </c>
      <c r="BQ62" s="55">
        <f t="shared" si="168"/>
        <v>0</v>
      </c>
      <c r="BR62" s="55">
        <f t="shared" si="168"/>
        <v>0</v>
      </c>
      <c r="BS62" s="55">
        <f t="shared" si="168"/>
        <v>0</v>
      </c>
      <c r="BT62" s="55">
        <f t="shared" si="168"/>
        <v>0</v>
      </c>
      <c r="BU62" s="55">
        <f t="shared" si="168"/>
        <v>0</v>
      </c>
      <c r="BV62" s="55">
        <f t="shared" si="168"/>
        <v>0</v>
      </c>
      <c r="BW62" s="55">
        <f t="shared" si="168"/>
        <v>0</v>
      </c>
      <c r="BX62" s="55">
        <f t="shared" si="168"/>
        <v>0</v>
      </c>
      <c r="BY62" s="55">
        <f t="shared" si="168"/>
        <v>0</v>
      </c>
      <c r="BZ62" s="55">
        <f t="shared" si="168"/>
        <v>0</v>
      </c>
      <c r="CA62" s="55">
        <f t="shared" ref="CA62:CH62" si="173">SUM(CA63:CA64)</f>
        <v>0</v>
      </c>
      <c r="CB62" s="55">
        <f t="shared" si="173"/>
        <v>0</v>
      </c>
      <c r="CC62" s="55">
        <f t="shared" si="173"/>
        <v>0</v>
      </c>
      <c r="CD62" s="55">
        <f t="shared" si="173"/>
        <v>0</v>
      </c>
      <c r="CE62" s="55">
        <f t="shared" si="173"/>
        <v>0</v>
      </c>
      <c r="CF62" s="55">
        <f t="shared" si="173"/>
        <v>0</v>
      </c>
      <c r="CG62" s="55">
        <f t="shared" si="173"/>
        <v>0</v>
      </c>
      <c r="CH62" s="55">
        <f t="shared" si="173"/>
        <v>0</v>
      </c>
      <c r="CI62" s="55">
        <f t="shared" si="168"/>
        <v>0</v>
      </c>
      <c r="CJ62" s="55">
        <f t="shared" si="168"/>
        <v>0</v>
      </c>
      <c r="CK62" s="55">
        <f t="shared" si="168"/>
        <v>0</v>
      </c>
      <c r="CL62" s="55">
        <f t="shared" si="168"/>
        <v>0</v>
      </c>
      <c r="CM62" s="55">
        <f t="shared" ref="CM62:CP62" si="174">SUM(CM63:CM64)</f>
        <v>0</v>
      </c>
      <c r="CN62" s="55">
        <f t="shared" si="174"/>
        <v>0</v>
      </c>
      <c r="CO62" s="55">
        <f t="shared" si="174"/>
        <v>0</v>
      </c>
      <c r="CP62" s="55">
        <f t="shared" si="174"/>
        <v>0</v>
      </c>
      <c r="CQ62" s="55">
        <f t="shared" si="168"/>
        <v>0</v>
      </c>
      <c r="CR62" s="55">
        <f t="shared" si="168"/>
        <v>0</v>
      </c>
      <c r="CS62" s="55">
        <f t="shared" si="168"/>
        <v>0</v>
      </c>
      <c r="CT62" s="55">
        <f t="shared" si="168"/>
        <v>0</v>
      </c>
      <c r="CU62" s="55">
        <f t="shared" si="168"/>
        <v>0</v>
      </c>
      <c r="CV62" s="55">
        <f t="shared" si="168"/>
        <v>0</v>
      </c>
      <c r="CW62" s="55">
        <f t="shared" si="168"/>
        <v>0</v>
      </c>
      <c r="CX62" s="55">
        <f t="shared" si="168"/>
        <v>0</v>
      </c>
      <c r="CY62" s="55">
        <f t="shared" ref="CY62:DB62" si="175">SUM(CY63:CY64)</f>
        <v>0</v>
      </c>
      <c r="CZ62" s="55">
        <f t="shared" si="175"/>
        <v>0</v>
      </c>
      <c r="DA62" s="55">
        <f t="shared" si="175"/>
        <v>0</v>
      </c>
      <c r="DB62" s="55">
        <f t="shared" si="175"/>
        <v>0</v>
      </c>
      <c r="DC62" s="55">
        <f t="shared" si="168"/>
        <v>0</v>
      </c>
      <c r="DD62" s="55">
        <f t="shared" si="168"/>
        <v>0</v>
      </c>
      <c r="DE62" s="55">
        <f t="shared" si="168"/>
        <v>0</v>
      </c>
      <c r="DF62" s="55">
        <f t="shared" si="168"/>
        <v>0</v>
      </c>
      <c r="DG62" s="55">
        <f>SUM(DG63:DG64)</f>
        <v>0</v>
      </c>
      <c r="DH62" s="55">
        <f>SUM(DH63:DH64)</f>
        <v>0</v>
      </c>
      <c r="DI62" s="55">
        <f>SUM(DI63:DI64)</f>
        <v>0</v>
      </c>
      <c r="DJ62" s="55">
        <f>SUM(DJ63:DJ64)</f>
        <v>0</v>
      </c>
      <c r="DK62" s="55">
        <f t="shared" si="168"/>
        <v>0</v>
      </c>
      <c r="DL62" s="55">
        <f t="shared" si="168"/>
        <v>0</v>
      </c>
      <c r="DM62" s="55">
        <f t="shared" si="168"/>
        <v>0</v>
      </c>
      <c r="DN62" s="55">
        <f t="shared" si="168"/>
        <v>0</v>
      </c>
      <c r="DO62" s="55">
        <f t="shared" si="168"/>
        <v>0</v>
      </c>
      <c r="DP62" s="55">
        <f t="shared" si="168"/>
        <v>0</v>
      </c>
      <c r="DQ62" s="55">
        <f t="shared" si="168"/>
        <v>0</v>
      </c>
      <c r="DR62" s="55">
        <f t="shared" si="168"/>
        <v>0</v>
      </c>
      <c r="DS62" s="55">
        <f t="shared" ref="DS62:DV62" si="176">SUM(DS63:DS64)</f>
        <v>0</v>
      </c>
      <c r="DT62" s="55">
        <f t="shared" si="176"/>
        <v>0</v>
      </c>
      <c r="DU62" s="55">
        <f t="shared" si="176"/>
        <v>0</v>
      </c>
      <c r="DV62" s="55">
        <f t="shared" si="176"/>
        <v>0</v>
      </c>
      <c r="DW62" s="55">
        <f t="shared" si="168"/>
        <v>0</v>
      </c>
      <c r="DX62" s="55">
        <f t="shared" si="168"/>
        <v>0</v>
      </c>
      <c r="DY62" s="55">
        <f t="shared" si="168"/>
        <v>0</v>
      </c>
      <c r="DZ62" s="55">
        <f t="shared" si="168"/>
        <v>0</v>
      </c>
      <c r="EA62" s="55">
        <f t="shared" si="168"/>
        <v>0</v>
      </c>
      <c r="EB62" s="55">
        <f t="shared" si="168"/>
        <v>0</v>
      </c>
      <c r="EC62" s="55">
        <f t="shared" si="168"/>
        <v>0</v>
      </c>
      <c r="ED62" s="55">
        <f t="shared" si="168"/>
        <v>0</v>
      </c>
      <c r="EE62" s="55">
        <f t="shared" si="168"/>
        <v>0</v>
      </c>
      <c r="EF62" s="55">
        <f t="shared" si="168"/>
        <v>0</v>
      </c>
      <c r="EG62" s="55">
        <f t="shared" si="168"/>
        <v>0</v>
      </c>
      <c r="EH62" s="55">
        <f t="shared" si="168"/>
        <v>0</v>
      </c>
      <c r="EI62" s="55">
        <f t="shared" si="168"/>
        <v>0</v>
      </c>
      <c r="EJ62" s="55">
        <f t="shared" si="168"/>
        <v>0</v>
      </c>
      <c r="EK62" s="55">
        <f t="shared" si="168"/>
        <v>0</v>
      </c>
      <c r="EL62" s="55">
        <f t="shared" si="168"/>
        <v>0</v>
      </c>
      <c r="EM62" s="55">
        <f t="shared" ref="EM62:FR62" si="177">SUM(EM63:EM64)</f>
        <v>0</v>
      </c>
      <c r="EN62" s="55">
        <f t="shared" si="177"/>
        <v>0</v>
      </c>
      <c r="EO62" s="55">
        <f t="shared" si="177"/>
        <v>0</v>
      </c>
      <c r="EP62" s="55">
        <f t="shared" si="177"/>
        <v>0</v>
      </c>
      <c r="EQ62" s="55">
        <f t="shared" si="177"/>
        <v>0</v>
      </c>
      <c r="ER62" s="55">
        <f t="shared" si="177"/>
        <v>0</v>
      </c>
      <c r="ES62" s="55">
        <f t="shared" si="177"/>
        <v>0</v>
      </c>
      <c r="ET62" s="55">
        <f t="shared" si="177"/>
        <v>0</v>
      </c>
      <c r="EU62" s="55">
        <f t="shared" si="177"/>
        <v>0</v>
      </c>
      <c r="EV62" s="55">
        <f t="shared" si="177"/>
        <v>0</v>
      </c>
      <c r="EW62" s="55">
        <f t="shared" si="177"/>
        <v>0</v>
      </c>
      <c r="EX62" s="55">
        <f t="shared" si="177"/>
        <v>0</v>
      </c>
      <c r="EY62" s="55">
        <f t="shared" ref="EY62:FB62" si="178">SUM(EY63:EY64)</f>
        <v>0</v>
      </c>
      <c r="EZ62" s="55">
        <f t="shared" si="178"/>
        <v>0</v>
      </c>
      <c r="FA62" s="55">
        <f t="shared" si="178"/>
        <v>0</v>
      </c>
      <c r="FB62" s="55">
        <f t="shared" si="178"/>
        <v>0</v>
      </c>
      <c r="FC62" s="55">
        <f t="shared" si="177"/>
        <v>0</v>
      </c>
      <c r="FD62" s="55">
        <f t="shared" si="177"/>
        <v>0</v>
      </c>
      <c r="FE62" s="55">
        <f t="shared" si="177"/>
        <v>0</v>
      </c>
      <c r="FF62" s="55">
        <f t="shared" si="177"/>
        <v>0</v>
      </c>
      <c r="FG62" s="55">
        <f t="shared" si="177"/>
        <v>0</v>
      </c>
      <c r="FH62" s="55">
        <f t="shared" si="177"/>
        <v>0</v>
      </c>
      <c r="FI62" s="55">
        <f t="shared" si="177"/>
        <v>0</v>
      </c>
      <c r="FJ62" s="55">
        <f t="shared" si="177"/>
        <v>0</v>
      </c>
      <c r="FK62" s="55">
        <f t="shared" si="177"/>
        <v>0</v>
      </c>
      <c r="FL62" s="55">
        <f t="shared" si="177"/>
        <v>0</v>
      </c>
      <c r="FM62" s="55">
        <f t="shared" si="177"/>
        <v>0</v>
      </c>
      <c r="FN62" s="55">
        <f t="shared" si="177"/>
        <v>0</v>
      </c>
      <c r="FO62" s="55">
        <f t="shared" si="177"/>
        <v>4512058.8512599003</v>
      </c>
      <c r="FP62" s="55">
        <f t="shared" si="177"/>
        <v>607538.07760037284</v>
      </c>
      <c r="FQ62" s="55">
        <f t="shared" si="177"/>
        <v>428696.97687041142</v>
      </c>
      <c r="FR62" s="55">
        <f t="shared" si="177"/>
        <v>428542.75739147898</v>
      </c>
      <c r="FS62" s="55">
        <f t="shared" ref="FS62:FV62" si="179">SUM(FS63:FS64)</f>
        <v>0</v>
      </c>
      <c r="FT62" s="55">
        <f t="shared" si="179"/>
        <v>0</v>
      </c>
      <c r="FU62" s="55">
        <f t="shared" si="179"/>
        <v>0</v>
      </c>
      <c r="FV62" s="55">
        <f t="shared" si="179"/>
        <v>0</v>
      </c>
      <c r="FW62" s="55">
        <f t="shared" ref="FW62:GD62" si="180">SUM(FW63:FW64)</f>
        <v>0</v>
      </c>
      <c r="FX62" s="55">
        <f t="shared" si="180"/>
        <v>0</v>
      </c>
      <c r="FY62" s="55">
        <f t="shared" si="180"/>
        <v>0</v>
      </c>
      <c r="FZ62" s="55">
        <f t="shared" si="180"/>
        <v>0</v>
      </c>
      <c r="GA62" s="55">
        <f t="shared" si="180"/>
        <v>709037341</v>
      </c>
      <c r="GB62" s="55">
        <f t="shared" si="180"/>
        <v>487209241</v>
      </c>
      <c r="GC62" s="55">
        <f t="shared" si="180"/>
        <v>303227020</v>
      </c>
      <c r="GD62" s="55">
        <f t="shared" si="180"/>
        <v>298319406</v>
      </c>
      <c r="GE62" s="37"/>
      <c r="GF62" s="308"/>
    </row>
    <row r="63" spans="1:188" s="38" customFormat="1" ht="27" thickTop="1" thickBot="1">
      <c r="A63" s="35" t="s">
        <v>752</v>
      </c>
      <c r="B63" s="34">
        <f t="shared" ref="B63:B64" si="181">+C63+G63+K63+O63+S63+W63+AA63+AE63+AI63+AM63+AQ63+AU63+AY63+BC63+BG63+BK63+BO63+BS63+BW63+CA63+CE63+CI63+CM63+CQ63+CU63+CY63+DC63+DG63+DK63+DO63+DS63+DW63+EA63+EE63+EI63+EM63+EQ63+EU63+EY63+FC63+FG63+FK63+FO63+FS63+FW63</f>
        <v>91667423</v>
      </c>
      <c r="C63" s="33">
        <v>2921777.5725423959</v>
      </c>
      <c r="D63" s="33">
        <v>0</v>
      </c>
      <c r="E63" s="33">
        <v>0</v>
      </c>
      <c r="F63" s="33">
        <v>0</v>
      </c>
      <c r="G63" s="33">
        <v>2886285.5263103647</v>
      </c>
      <c r="H63" s="33">
        <v>0</v>
      </c>
      <c r="I63" s="33">
        <v>0</v>
      </c>
      <c r="J63" s="33">
        <v>0</v>
      </c>
      <c r="K63" s="33">
        <v>12534554.901147239</v>
      </c>
      <c r="L63" s="33">
        <v>0</v>
      </c>
      <c r="M63" s="33">
        <v>0</v>
      </c>
      <c r="N63" s="33">
        <v>0</v>
      </c>
      <c r="O63" s="33">
        <v>55041741.017161787</v>
      </c>
      <c r="P63" s="33">
        <v>51654791.300582655</v>
      </c>
      <c r="Q63" s="33">
        <v>43457390.449632004</v>
      </c>
      <c r="R63" s="33">
        <v>43440522.090329491</v>
      </c>
      <c r="S63" s="33">
        <v>1670698.9628033452</v>
      </c>
      <c r="T63" s="33">
        <v>1567893.8321155</v>
      </c>
      <c r="U63" s="33">
        <v>1319075.5926071177</v>
      </c>
      <c r="V63" s="33">
        <v>1318563.5820880078</v>
      </c>
      <c r="W63" s="33">
        <v>1670698.9685138531</v>
      </c>
      <c r="X63" s="33">
        <v>1567893.8374746162</v>
      </c>
      <c r="Y63" s="33">
        <v>1319075.5971157644</v>
      </c>
      <c r="Z63" s="33">
        <v>1318563.5865949045</v>
      </c>
      <c r="AA63" s="33">
        <v>2108740.8324452289</v>
      </c>
      <c r="AB63" s="33">
        <v>1978981.1440196338</v>
      </c>
      <c r="AC63" s="33">
        <v>1664925.0554062459</v>
      </c>
      <c r="AD63" s="33">
        <v>1664278.8004480954</v>
      </c>
      <c r="AE63" s="33">
        <v>2108740.8381557367</v>
      </c>
      <c r="AF63" s="33">
        <v>1978981.14937875</v>
      </c>
      <c r="AG63" s="33">
        <v>1664925.0599148925</v>
      </c>
      <c r="AH63" s="33">
        <v>1664278.8049549921</v>
      </c>
      <c r="AI63" s="33">
        <v>0</v>
      </c>
      <c r="AJ63" s="33">
        <v>0</v>
      </c>
      <c r="AK63" s="33">
        <v>0</v>
      </c>
      <c r="AL63" s="33">
        <v>0</v>
      </c>
      <c r="AM63" s="33">
        <v>0</v>
      </c>
      <c r="AN63" s="33">
        <v>0</v>
      </c>
      <c r="AO63" s="33">
        <v>0</v>
      </c>
      <c r="AP63" s="33">
        <v>0</v>
      </c>
      <c r="AQ63" s="33">
        <v>5673353.7515973272</v>
      </c>
      <c r="AR63" s="33">
        <v>2776103.9256311734</v>
      </c>
      <c r="AS63" s="33">
        <v>0</v>
      </c>
      <c r="AT63" s="33">
        <v>0</v>
      </c>
      <c r="AU63" s="33">
        <v>3863546.1547218738</v>
      </c>
      <c r="AV63" s="33">
        <v>1890522.9810428859</v>
      </c>
      <c r="AW63" s="33">
        <v>0</v>
      </c>
      <c r="AX63" s="33">
        <v>0</v>
      </c>
      <c r="AY63" s="33">
        <v>935674.09368079947</v>
      </c>
      <c r="AZ63" s="33">
        <v>457847.09332594083</v>
      </c>
      <c r="BA63" s="33">
        <v>0</v>
      </c>
      <c r="BB63" s="33">
        <v>0</v>
      </c>
      <c r="BC63" s="33">
        <v>0</v>
      </c>
      <c r="BD63" s="33">
        <v>0</v>
      </c>
      <c r="BE63" s="33">
        <v>0</v>
      </c>
      <c r="BF63" s="33">
        <v>0</v>
      </c>
      <c r="BG63" s="33">
        <v>0</v>
      </c>
      <c r="BH63" s="33">
        <v>0</v>
      </c>
      <c r="BI63" s="33">
        <v>0</v>
      </c>
      <c r="BJ63" s="33">
        <v>0</v>
      </c>
      <c r="BK63" s="33">
        <v>0</v>
      </c>
      <c r="BL63" s="33">
        <v>0</v>
      </c>
      <c r="BM63" s="33">
        <v>0</v>
      </c>
      <c r="BN63" s="33">
        <v>0</v>
      </c>
      <c r="BO63" s="34">
        <v>0</v>
      </c>
      <c r="BP63" s="34">
        <v>0</v>
      </c>
      <c r="BQ63" s="34">
        <v>0</v>
      </c>
      <c r="BR63" s="34">
        <v>0</v>
      </c>
      <c r="BS63" s="34">
        <v>0</v>
      </c>
      <c r="BT63" s="34">
        <v>0</v>
      </c>
      <c r="BU63" s="34">
        <v>0</v>
      </c>
      <c r="BV63" s="34">
        <v>0</v>
      </c>
      <c r="BW63" s="33">
        <v>0</v>
      </c>
      <c r="BX63" s="33">
        <v>0</v>
      </c>
      <c r="BY63" s="33">
        <v>0</v>
      </c>
      <c r="BZ63" s="33">
        <v>0</v>
      </c>
      <c r="CA63" s="33">
        <v>0</v>
      </c>
      <c r="CB63" s="33">
        <v>0</v>
      </c>
      <c r="CC63" s="33">
        <v>0</v>
      </c>
      <c r="CD63" s="33">
        <v>0</v>
      </c>
      <c r="CE63" s="33">
        <v>0</v>
      </c>
      <c r="CF63" s="33">
        <v>0</v>
      </c>
      <c r="CG63" s="33">
        <v>0</v>
      </c>
      <c r="CH63" s="33">
        <v>0</v>
      </c>
      <c r="CI63" s="33">
        <v>0</v>
      </c>
      <c r="CJ63" s="33">
        <v>0</v>
      </c>
      <c r="CK63" s="33">
        <v>0</v>
      </c>
      <c r="CL63" s="33">
        <v>0</v>
      </c>
      <c r="CM63" s="33">
        <v>0</v>
      </c>
      <c r="CN63" s="33">
        <v>0</v>
      </c>
      <c r="CO63" s="33">
        <v>0</v>
      </c>
      <c r="CP63" s="33">
        <v>0</v>
      </c>
      <c r="CQ63" s="33">
        <v>0</v>
      </c>
      <c r="CR63" s="33">
        <v>0</v>
      </c>
      <c r="CS63" s="33">
        <v>0</v>
      </c>
      <c r="CT63" s="33">
        <v>0</v>
      </c>
      <c r="CU63" s="33">
        <v>0</v>
      </c>
      <c r="CV63" s="33">
        <v>0</v>
      </c>
      <c r="CW63" s="33">
        <v>0</v>
      </c>
      <c r="CX63" s="33">
        <v>0</v>
      </c>
      <c r="CY63" s="33">
        <v>0</v>
      </c>
      <c r="CZ63" s="33">
        <v>0</v>
      </c>
      <c r="DA63" s="33">
        <v>0</v>
      </c>
      <c r="DB63" s="33">
        <v>0</v>
      </c>
      <c r="DC63" s="33">
        <v>0</v>
      </c>
      <c r="DD63" s="33">
        <v>0</v>
      </c>
      <c r="DE63" s="33">
        <v>0</v>
      </c>
      <c r="DF63" s="33">
        <v>0</v>
      </c>
      <c r="DG63" s="33">
        <v>0</v>
      </c>
      <c r="DH63" s="33">
        <v>0</v>
      </c>
      <c r="DI63" s="33">
        <v>0</v>
      </c>
      <c r="DJ63" s="33">
        <v>0</v>
      </c>
      <c r="DK63" s="33">
        <v>0</v>
      </c>
      <c r="DL63" s="33">
        <v>0</v>
      </c>
      <c r="DM63" s="33">
        <v>0</v>
      </c>
      <c r="DN63" s="33">
        <v>0</v>
      </c>
      <c r="DO63" s="33">
        <v>0</v>
      </c>
      <c r="DP63" s="33">
        <v>0</v>
      </c>
      <c r="DQ63" s="33">
        <v>0</v>
      </c>
      <c r="DR63" s="33">
        <v>0</v>
      </c>
      <c r="DS63" s="33">
        <v>0</v>
      </c>
      <c r="DT63" s="33">
        <v>0</v>
      </c>
      <c r="DU63" s="33">
        <v>0</v>
      </c>
      <c r="DV63" s="33">
        <v>0</v>
      </c>
      <c r="DW63" s="33">
        <v>0</v>
      </c>
      <c r="DX63" s="33">
        <v>0</v>
      </c>
      <c r="DY63" s="33">
        <v>0</v>
      </c>
      <c r="DZ63" s="33">
        <v>0</v>
      </c>
      <c r="EA63" s="34">
        <v>0</v>
      </c>
      <c r="EB63" s="34">
        <v>0</v>
      </c>
      <c r="EC63" s="34">
        <v>0</v>
      </c>
      <c r="ED63" s="34">
        <v>0</v>
      </c>
      <c r="EE63" s="34">
        <v>0</v>
      </c>
      <c r="EF63" s="34">
        <v>0</v>
      </c>
      <c r="EG63" s="34">
        <v>0</v>
      </c>
      <c r="EH63" s="34">
        <v>0</v>
      </c>
      <c r="EI63" s="34">
        <v>0</v>
      </c>
      <c r="EJ63" s="34">
        <v>0</v>
      </c>
      <c r="EK63" s="34">
        <v>0</v>
      </c>
      <c r="EL63" s="34">
        <v>0</v>
      </c>
      <c r="EM63" s="34">
        <v>0</v>
      </c>
      <c r="EN63" s="34">
        <v>0</v>
      </c>
      <c r="EO63" s="34">
        <v>0</v>
      </c>
      <c r="EP63" s="34">
        <v>0</v>
      </c>
      <c r="EQ63" s="34">
        <v>0</v>
      </c>
      <c r="ER63" s="34">
        <v>0</v>
      </c>
      <c r="ES63" s="34">
        <v>0</v>
      </c>
      <c r="ET63" s="34">
        <v>0</v>
      </c>
      <c r="EU63" s="34">
        <v>0</v>
      </c>
      <c r="EV63" s="34">
        <v>0</v>
      </c>
      <c r="EW63" s="34">
        <v>0</v>
      </c>
      <c r="EX63" s="34">
        <v>0</v>
      </c>
      <c r="EY63" s="34">
        <v>0</v>
      </c>
      <c r="EZ63" s="33">
        <v>0</v>
      </c>
      <c r="FA63" s="33">
        <v>0</v>
      </c>
      <c r="FB63" s="33">
        <v>0</v>
      </c>
      <c r="FC63" s="33">
        <v>0</v>
      </c>
      <c r="FD63" s="33">
        <v>0</v>
      </c>
      <c r="FE63" s="33">
        <v>0</v>
      </c>
      <c r="FF63" s="33">
        <v>0</v>
      </c>
      <c r="FG63" s="33">
        <v>0</v>
      </c>
      <c r="FH63" s="33">
        <v>0</v>
      </c>
      <c r="FI63" s="33">
        <v>0</v>
      </c>
      <c r="FJ63" s="33">
        <v>0</v>
      </c>
      <c r="FK63" s="33">
        <v>0</v>
      </c>
      <c r="FL63" s="33">
        <v>0</v>
      </c>
      <c r="FM63" s="33">
        <v>0</v>
      </c>
      <c r="FN63" s="33">
        <v>0</v>
      </c>
      <c r="FO63" s="34">
        <v>251610.38092004534</v>
      </c>
      <c r="FP63" s="34">
        <v>236127.73642884355</v>
      </c>
      <c r="FQ63" s="34">
        <v>198655.24532397639</v>
      </c>
      <c r="FR63" s="34">
        <v>198578.13558451016</v>
      </c>
      <c r="FS63" s="34">
        <v>0</v>
      </c>
      <c r="FT63" s="34">
        <v>0</v>
      </c>
      <c r="FU63" s="34">
        <v>0</v>
      </c>
      <c r="FV63" s="34">
        <v>0</v>
      </c>
      <c r="FW63" s="34">
        <v>0</v>
      </c>
      <c r="FX63" s="34">
        <v>0</v>
      </c>
      <c r="FY63" s="34">
        <v>0</v>
      </c>
      <c r="FZ63" s="34">
        <v>0</v>
      </c>
      <c r="GA63" s="36">
        <f t="shared" si="33"/>
        <v>91667423</v>
      </c>
      <c r="GB63" s="36">
        <f t="shared" si="34"/>
        <v>64109142.999999993</v>
      </c>
      <c r="GC63" s="36">
        <f t="shared" si="35"/>
        <v>49624047</v>
      </c>
      <c r="GD63" s="36">
        <f t="shared" si="36"/>
        <v>49604785</v>
      </c>
      <c r="GE63" s="37"/>
      <c r="GF63" s="308"/>
    </row>
    <row r="64" spans="1:188" s="38" customFormat="1" ht="14" thickTop="1" thickBot="1">
      <c r="A64" s="35" t="s">
        <v>797</v>
      </c>
      <c r="B64" s="34">
        <f t="shared" si="181"/>
        <v>617369918</v>
      </c>
      <c r="C64" s="33">
        <v>5394958.4094384909</v>
      </c>
      <c r="D64" s="33">
        <v>0</v>
      </c>
      <c r="E64" s="33">
        <v>0</v>
      </c>
      <c r="F64" s="33">
        <v>0</v>
      </c>
      <c r="G64" s="33">
        <v>5329423.6079234453</v>
      </c>
      <c r="H64" s="33">
        <v>0</v>
      </c>
      <c r="I64" s="33">
        <v>0</v>
      </c>
      <c r="J64" s="33">
        <v>0</v>
      </c>
      <c r="K64" s="33">
        <v>23144609.982638065</v>
      </c>
      <c r="L64" s="33">
        <v>0</v>
      </c>
      <c r="M64" s="33">
        <v>0</v>
      </c>
      <c r="N64" s="33">
        <v>0</v>
      </c>
      <c r="O64" s="33">
        <v>190768446.46599358</v>
      </c>
      <c r="P64" s="33">
        <v>81248920.39472428</v>
      </c>
      <c r="Q64" s="33">
        <v>50323430.077163331</v>
      </c>
      <c r="R64" s="33">
        <v>50306561.717860818</v>
      </c>
      <c r="S64" s="33">
        <v>5790453.5677199317</v>
      </c>
      <c r="T64" s="33">
        <v>2466173.5716178282</v>
      </c>
      <c r="U64" s="33">
        <v>1527482.6137568778</v>
      </c>
      <c r="V64" s="33">
        <v>1526970.6032377682</v>
      </c>
      <c r="W64" s="33">
        <v>5790453.5875119055</v>
      </c>
      <c r="X64" s="33">
        <v>2466173.5800472964</v>
      </c>
      <c r="Y64" s="33">
        <v>1527482.6189778673</v>
      </c>
      <c r="Z64" s="33">
        <v>1526970.6084570074</v>
      </c>
      <c r="AA64" s="33">
        <v>7308657.124046145</v>
      </c>
      <c r="AB64" s="33">
        <v>3112781.5520047978</v>
      </c>
      <c r="AC64" s="33">
        <v>1927974.4766672477</v>
      </c>
      <c r="AD64" s="33">
        <v>1927328.2217090973</v>
      </c>
      <c r="AE64" s="33">
        <v>7308657.1438381188</v>
      </c>
      <c r="AF64" s="33">
        <v>3112781.5604342655</v>
      </c>
      <c r="AG64" s="33">
        <v>1927974.4818882369</v>
      </c>
      <c r="AH64" s="33">
        <v>1927328.2269283365</v>
      </c>
      <c r="AI64" s="33">
        <v>17031084.307033997</v>
      </c>
      <c r="AJ64" s="33">
        <v>0</v>
      </c>
      <c r="AK64" s="33">
        <v>0</v>
      </c>
      <c r="AL64" s="33">
        <v>0</v>
      </c>
      <c r="AM64" s="33">
        <v>5715299.3335164422</v>
      </c>
      <c r="AN64" s="33">
        <v>0</v>
      </c>
      <c r="AO64" s="33">
        <v>0</v>
      </c>
      <c r="AP64" s="33">
        <v>0</v>
      </c>
      <c r="AQ64" s="33">
        <v>183933691.5706954</v>
      </c>
      <c r="AR64" s="33">
        <v>178946718.03183684</v>
      </c>
      <c r="AS64" s="33">
        <v>106255022.72788416</v>
      </c>
      <c r="AT64" s="33">
        <v>103617269.10414609</v>
      </c>
      <c r="AU64" s="33">
        <v>125258592.69601873</v>
      </c>
      <c r="AV64" s="33">
        <v>121862470.52853851</v>
      </c>
      <c r="AW64" s="33">
        <v>72359525.327434465</v>
      </c>
      <c r="AX64" s="33">
        <v>70563218.712986603</v>
      </c>
      <c r="AY64" s="33">
        <v>30335141.733285889</v>
      </c>
      <c r="AZ64" s="33">
        <v>29512668.439624649</v>
      </c>
      <c r="BA64" s="33">
        <v>17524038.94468138</v>
      </c>
      <c r="BB64" s="33">
        <v>17089009.182867307</v>
      </c>
      <c r="BC64" s="33">
        <v>0</v>
      </c>
      <c r="BD64" s="33">
        <v>0</v>
      </c>
      <c r="BE64" s="33">
        <v>0</v>
      </c>
      <c r="BF64" s="33">
        <v>0</v>
      </c>
      <c r="BG64" s="33">
        <v>0</v>
      </c>
      <c r="BH64" s="33">
        <v>0</v>
      </c>
      <c r="BI64" s="33">
        <v>0</v>
      </c>
      <c r="BJ64" s="33">
        <v>0</v>
      </c>
      <c r="BK64" s="33">
        <v>0</v>
      </c>
      <c r="BL64" s="33">
        <v>0</v>
      </c>
      <c r="BM64" s="33">
        <v>0</v>
      </c>
      <c r="BN64" s="33">
        <v>0</v>
      </c>
      <c r="BO64" s="34">
        <v>0</v>
      </c>
      <c r="BP64" s="34">
        <v>0</v>
      </c>
      <c r="BQ64" s="34">
        <v>0</v>
      </c>
      <c r="BR64" s="34">
        <v>0</v>
      </c>
      <c r="BS64" s="34">
        <v>0</v>
      </c>
      <c r="BT64" s="34">
        <v>0</v>
      </c>
      <c r="BU64" s="34">
        <v>0</v>
      </c>
      <c r="BV64" s="34">
        <v>0</v>
      </c>
      <c r="BW64" s="33">
        <v>0</v>
      </c>
      <c r="BX64" s="33">
        <v>0</v>
      </c>
      <c r="BY64" s="33">
        <v>0</v>
      </c>
      <c r="BZ64" s="33">
        <v>0</v>
      </c>
      <c r="CA64" s="33">
        <v>0</v>
      </c>
      <c r="CB64" s="33">
        <v>0</v>
      </c>
      <c r="CC64" s="33">
        <v>0</v>
      </c>
      <c r="CD64" s="33">
        <v>0</v>
      </c>
      <c r="CE64" s="33">
        <v>0</v>
      </c>
      <c r="CF64" s="33">
        <v>0</v>
      </c>
      <c r="CG64" s="33">
        <v>0</v>
      </c>
      <c r="CH64" s="33">
        <v>0</v>
      </c>
      <c r="CI64" s="33">
        <v>0</v>
      </c>
      <c r="CJ64" s="33">
        <v>0</v>
      </c>
      <c r="CK64" s="33">
        <v>0</v>
      </c>
      <c r="CL64" s="33">
        <v>0</v>
      </c>
      <c r="CM64" s="33">
        <v>0</v>
      </c>
      <c r="CN64" s="33">
        <v>0</v>
      </c>
      <c r="CO64" s="33">
        <v>0</v>
      </c>
      <c r="CP64" s="33">
        <v>0</v>
      </c>
      <c r="CQ64" s="33">
        <v>0</v>
      </c>
      <c r="CR64" s="33">
        <v>0</v>
      </c>
      <c r="CS64" s="33">
        <v>0</v>
      </c>
      <c r="CT64" s="33">
        <v>0</v>
      </c>
      <c r="CU64" s="33">
        <v>0</v>
      </c>
      <c r="CV64" s="33">
        <v>0</v>
      </c>
      <c r="CW64" s="33">
        <v>0</v>
      </c>
      <c r="CX64" s="33">
        <v>0</v>
      </c>
      <c r="CY64" s="33">
        <v>0</v>
      </c>
      <c r="CZ64" s="33">
        <v>0</v>
      </c>
      <c r="DA64" s="33">
        <v>0</v>
      </c>
      <c r="DB64" s="33">
        <v>0</v>
      </c>
      <c r="DC64" s="33">
        <v>0</v>
      </c>
      <c r="DD64" s="33">
        <v>0</v>
      </c>
      <c r="DE64" s="33">
        <v>0</v>
      </c>
      <c r="DF64" s="33">
        <v>0</v>
      </c>
      <c r="DG64" s="33">
        <v>0</v>
      </c>
      <c r="DH64" s="33">
        <v>0</v>
      </c>
      <c r="DI64" s="33">
        <v>0</v>
      </c>
      <c r="DJ64" s="33">
        <v>0</v>
      </c>
      <c r="DK64" s="33">
        <v>0</v>
      </c>
      <c r="DL64" s="33">
        <v>0</v>
      </c>
      <c r="DM64" s="33">
        <v>0</v>
      </c>
      <c r="DN64" s="33">
        <v>0</v>
      </c>
      <c r="DO64" s="33">
        <v>0</v>
      </c>
      <c r="DP64" s="33">
        <v>0</v>
      </c>
      <c r="DQ64" s="33">
        <v>0</v>
      </c>
      <c r="DR64" s="33">
        <v>0</v>
      </c>
      <c r="DS64" s="33">
        <v>0</v>
      </c>
      <c r="DT64" s="33">
        <v>0</v>
      </c>
      <c r="DU64" s="33">
        <v>0</v>
      </c>
      <c r="DV64" s="33">
        <v>0</v>
      </c>
      <c r="DW64" s="33">
        <v>0</v>
      </c>
      <c r="DX64" s="33">
        <v>0</v>
      </c>
      <c r="DY64" s="33">
        <v>0</v>
      </c>
      <c r="DZ64" s="33">
        <v>0</v>
      </c>
      <c r="EA64" s="34">
        <v>0</v>
      </c>
      <c r="EB64" s="34">
        <v>0</v>
      </c>
      <c r="EC64" s="34">
        <v>0</v>
      </c>
      <c r="ED64" s="34">
        <v>0</v>
      </c>
      <c r="EE64" s="34">
        <v>0</v>
      </c>
      <c r="EF64" s="34">
        <v>0</v>
      </c>
      <c r="EG64" s="34">
        <v>0</v>
      </c>
      <c r="EH64" s="34">
        <v>0</v>
      </c>
      <c r="EI64" s="34">
        <v>0</v>
      </c>
      <c r="EJ64" s="34">
        <v>0</v>
      </c>
      <c r="EK64" s="34">
        <v>0</v>
      </c>
      <c r="EL64" s="34">
        <v>0</v>
      </c>
      <c r="EM64" s="34">
        <v>0</v>
      </c>
      <c r="EN64" s="34">
        <v>0</v>
      </c>
      <c r="EO64" s="34">
        <v>0</v>
      </c>
      <c r="EP64" s="34">
        <v>0</v>
      </c>
      <c r="EQ64" s="34">
        <v>0</v>
      </c>
      <c r="ER64" s="34">
        <v>0</v>
      </c>
      <c r="ES64" s="34">
        <v>0</v>
      </c>
      <c r="ET64" s="34">
        <v>0</v>
      </c>
      <c r="EU64" s="34">
        <v>0</v>
      </c>
      <c r="EV64" s="34">
        <v>0</v>
      </c>
      <c r="EW64" s="34">
        <v>0</v>
      </c>
      <c r="EX64" s="34">
        <v>0</v>
      </c>
      <c r="EY64" s="34">
        <v>0</v>
      </c>
      <c r="EZ64" s="33">
        <v>0</v>
      </c>
      <c r="FA64" s="33">
        <v>0</v>
      </c>
      <c r="FB64" s="33">
        <v>0</v>
      </c>
      <c r="FC64" s="33">
        <v>0</v>
      </c>
      <c r="FD64" s="33">
        <v>0</v>
      </c>
      <c r="FE64" s="33">
        <v>0</v>
      </c>
      <c r="FF64" s="33">
        <v>0</v>
      </c>
      <c r="FG64" s="33">
        <v>0</v>
      </c>
      <c r="FH64" s="33">
        <v>0</v>
      </c>
      <c r="FI64" s="33">
        <v>0</v>
      </c>
      <c r="FJ64" s="33">
        <v>0</v>
      </c>
      <c r="FK64" s="33">
        <v>0</v>
      </c>
      <c r="FL64" s="33">
        <v>0</v>
      </c>
      <c r="FM64" s="33">
        <v>0</v>
      </c>
      <c r="FN64" s="33">
        <v>0</v>
      </c>
      <c r="FO64" s="34">
        <v>4260448.4703398552</v>
      </c>
      <c r="FP64" s="34">
        <v>371410.34117152932</v>
      </c>
      <c r="FQ64" s="34">
        <v>230041.73154643501</v>
      </c>
      <c r="FR64" s="34">
        <v>229964.62180696879</v>
      </c>
      <c r="FS64" s="34">
        <v>0</v>
      </c>
      <c r="FT64" s="34">
        <v>0</v>
      </c>
      <c r="FU64" s="34">
        <v>0</v>
      </c>
      <c r="FV64" s="34">
        <v>0</v>
      </c>
      <c r="FW64" s="34">
        <v>0</v>
      </c>
      <c r="FX64" s="34">
        <v>0</v>
      </c>
      <c r="FY64" s="34">
        <v>0</v>
      </c>
      <c r="FZ64" s="34">
        <v>0</v>
      </c>
      <c r="GA64" s="36">
        <f t="shared" si="33"/>
        <v>617369918</v>
      </c>
      <c r="GB64" s="36">
        <f t="shared" si="34"/>
        <v>423100098</v>
      </c>
      <c r="GC64" s="36">
        <f t="shared" si="35"/>
        <v>253602973</v>
      </c>
      <c r="GD64" s="36">
        <f t="shared" si="36"/>
        <v>248714621.00000003</v>
      </c>
      <c r="GE64" s="37"/>
      <c r="GF64" s="308"/>
    </row>
    <row r="65" spans="1:188" s="38" customFormat="1" ht="28" customHeight="1" thickTop="1" thickBot="1">
      <c r="A65" s="52" t="s">
        <v>753</v>
      </c>
      <c r="B65" s="53">
        <f>+B66+B73+B79</f>
        <v>6205412605</v>
      </c>
      <c r="C65" s="53">
        <f t="shared" ref="C65:EL65" si="182">+C66+C73+C79</f>
        <v>0</v>
      </c>
      <c r="D65" s="53">
        <f t="shared" si="182"/>
        <v>0</v>
      </c>
      <c r="E65" s="53">
        <f t="shared" si="182"/>
        <v>0</v>
      </c>
      <c r="F65" s="53">
        <f t="shared" si="182"/>
        <v>0</v>
      </c>
      <c r="G65" s="53">
        <f>+G66+G73+G79</f>
        <v>0</v>
      </c>
      <c r="H65" s="53">
        <f>+H66+H73+H79</f>
        <v>0</v>
      </c>
      <c r="I65" s="53">
        <f>+I66+I73+I79</f>
        <v>0</v>
      </c>
      <c r="J65" s="53">
        <f>+J66+J73+J79</f>
        <v>0</v>
      </c>
      <c r="K65" s="53">
        <f t="shared" si="182"/>
        <v>0</v>
      </c>
      <c r="L65" s="53">
        <f t="shared" si="182"/>
        <v>0</v>
      </c>
      <c r="M65" s="53">
        <f t="shared" si="182"/>
        <v>0</v>
      </c>
      <c r="N65" s="53">
        <f t="shared" si="182"/>
        <v>0</v>
      </c>
      <c r="O65" s="53">
        <f t="shared" ref="O65:Z65" si="183">+O66+O73+O79</f>
        <v>2310263948.3718009</v>
      </c>
      <c r="P65" s="53">
        <f t="shared" si="183"/>
        <v>510192270.41773909</v>
      </c>
      <c r="Q65" s="53">
        <f t="shared" si="183"/>
        <v>266743972.00356352</v>
      </c>
      <c r="R65" s="53">
        <f t="shared" si="183"/>
        <v>266650648.69459084</v>
      </c>
      <c r="S65" s="53">
        <f t="shared" si="183"/>
        <v>70124155.068846256</v>
      </c>
      <c r="T65" s="53">
        <f t="shared" si="183"/>
        <v>15486023.53896169</v>
      </c>
      <c r="U65" s="53">
        <f t="shared" si="183"/>
        <v>8096562.1567356773</v>
      </c>
      <c r="V65" s="53">
        <f t="shared" si="183"/>
        <v>8093729.485518802</v>
      </c>
      <c r="W65" s="53">
        <f t="shared" si="183"/>
        <v>70124155.308533087</v>
      </c>
      <c r="X65" s="53">
        <f t="shared" si="183"/>
        <v>15486023.591893461</v>
      </c>
      <c r="Y65" s="53">
        <f t="shared" si="183"/>
        <v>8096562.1844100123</v>
      </c>
      <c r="Z65" s="53">
        <f t="shared" si="183"/>
        <v>8093729.5131834541</v>
      </c>
      <c r="AA65" s="53">
        <f t="shared" si="182"/>
        <v>88510062.21149075</v>
      </c>
      <c r="AB65" s="53">
        <f t="shared" si="182"/>
        <v>19546316.180158161</v>
      </c>
      <c r="AC65" s="53">
        <f t="shared" si="182"/>
        <v>10219406.130288612</v>
      </c>
      <c r="AD65" s="53">
        <f t="shared" si="182"/>
        <v>10215830.758786678</v>
      </c>
      <c r="AE65" s="53">
        <f t="shared" si="182"/>
        <v>88510062.451177567</v>
      </c>
      <c r="AF65" s="53">
        <f t="shared" si="182"/>
        <v>19546316.233089931</v>
      </c>
      <c r="AG65" s="53">
        <f t="shared" si="182"/>
        <v>10219406.157962946</v>
      </c>
      <c r="AH65" s="53">
        <f t="shared" si="182"/>
        <v>10215830.786451329</v>
      </c>
      <c r="AI65" s="53">
        <f t="shared" ref="AI65:AP65" si="184">+AI66+AI73+AI79</f>
        <v>25254833.328825429</v>
      </c>
      <c r="AJ65" s="53">
        <f t="shared" si="184"/>
        <v>0</v>
      </c>
      <c r="AK65" s="53">
        <f t="shared" si="184"/>
        <v>0</v>
      </c>
      <c r="AL65" s="53">
        <f t="shared" si="184"/>
        <v>0</v>
      </c>
      <c r="AM65" s="53">
        <f t="shared" si="184"/>
        <v>8475028.923008237</v>
      </c>
      <c r="AN65" s="53">
        <f t="shared" si="184"/>
        <v>0</v>
      </c>
      <c r="AO65" s="53">
        <f t="shared" si="184"/>
        <v>0</v>
      </c>
      <c r="AP65" s="53">
        <f t="shared" si="184"/>
        <v>0</v>
      </c>
      <c r="AQ65" s="53">
        <f t="shared" si="182"/>
        <v>0</v>
      </c>
      <c r="AR65" s="53">
        <f t="shared" si="182"/>
        <v>0</v>
      </c>
      <c r="AS65" s="53">
        <f t="shared" si="182"/>
        <v>0</v>
      </c>
      <c r="AT65" s="53">
        <f t="shared" si="182"/>
        <v>0</v>
      </c>
      <c r="AU65" s="53">
        <f t="shared" ref="AU65:BB65" si="185">+AU66+AU73+AU79</f>
        <v>0</v>
      </c>
      <c r="AV65" s="53">
        <f t="shared" si="185"/>
        <v>0</v>
      </c>
      <c r="AW65" s="53">
        <f t="shared" si="185"/>
        <v>0</v>
      </c>
      <c r="AX65" s="53">
        <f t="shared" si="185"/>
        <v>0</v>
      </c>
      <c r="AY65" s="53">
        <f t="shared" si="185"/>
        <v>0</v>
      </c>
      <c r="AZ65" s="53">
        <f t="shared" si="185"/>
        <v>0</v>
      </c>
      <c r="BA65" s="53">
        <f t="shared" si="185"/>
        <v>0</v>
      </c>
      <c r="BB65" s="53">
        <f t="shared" si="185"/>
        <v>0</v>
      </c>
      <c r="BC65" s="53">
        <f t="shared" si="182"/>
        <v>3022068307.1512327</v>
      </c>
      <c r="BD65" s="53">
        <f t="shared" si="182"/>
        <v>492252724.89214778</v>
      </c>
      <c r="BE65" s="53">
        <f t="shared" si="182"/>
        <v>154057575.41866553</v>
      </c>
      <c r="BF65" s="53">
        <f t="shared" si="182"/>
        <v>153907659.32068443</v>
      </c>
      <c r="BG65" s="53">
        <f t="shared" ref="BG65:BN65" si="186">+BG66+BG73+BG79</f>
        <v>242255481.09639683</v>
      </c>
      <c r="BH65" s="53">
        <f t="shared" si="186"/>
        <v>39460034.840235621</v>
      </c>
      <c r="BI65" s="53">
        <f t="shared" si="186"/>
        <v>12349585.865176668</v>
      </c>
      <c r="BJ65" s="53">
        <f t="shared" si="186"/>
        <v>12337568.269030822</v>
      </c>
      <c r="BK65" s="53">
        <f t="shared" si="186"/>
        <v>57767564.7620508</v>
      </c>
      <c r="BL65" s="53">
        <f t="shared" si="186"/>
        <v>9409529.5917744078</v>
      </c>
      <c r="BM65" s="53">
        <f t="shared" si="186"/>
        <v>2944847.7203586008</v>
      </c>
      <c r="BN65" s="53">
        <f t="shared" si="186"/>
        <v>2941982.0379785891</v>
      </c>
      <c r="BO65" s="53">
        <f t="shared" si="182"/>
        <v>0</v>
      </c>
      <c r="BP65" s="53">
        <f t="shared" si="182"/>
        <v>0</v>
      </c>
      <c r="BQ65" s="53">
        <f t="shared" si="182"/>
        <v>0</v>
      </c>
      <c r="BR65" s="53">
        <f t="shared" si="182"/>
        <v>0</v>
      </c>
      <c r="BS65" s="53">
        <f t="shared" si="182"/>
        <v>0</v>
      </c>
      <c r="BT65" s="53">
        <f t="shared" si="182"/>
        <v>0</v>
      </c>
      <c r="BU65" s="53">
        <f t="shared" si="182"/>
        <v>0</v>
      </c>
      <c r="BV65" s="53">
        <f t="shared" si="182"/>
        <v>0</v>
      </c>
      <c r="BW65" s="53">
        <f t="shared" si="182"/>
        <v>0</v>
      </c>
      <c r="BX65" s="53">
        <f t="shared" si="182"/>
        <v>0</v>
      </c>
      <c r="BY65" s="53">
        <f t="shared" si="182"/>
        <v>0</v>
      </c>
      <c r="BZ65" s="53">
        <f t="shared" si="182"/>
        <v>0</v>
      </c>
      <c r="CA65" s="53">
        <f t="shared" ref="CA65:CH65" si="187">+CA66+CA73+CA79</f>
        <v>0</v>
      </c>
      <c r="CB65" s="53">
        <f t="shared" si="187"/>
        <v>0</v>
      </c>
      <c r="CC65" s="53">
        <f t="shared" si="187"/>
        <v>0</v>
      </c>
      <c r="CD65" s="53">
        <f t="shared" si="187"/>
        <v>0</v>
      </c>
      <c r="CE65" s="53">
        <f t="shared" si="187"/>
        <v>0</v>
      </c>
      <c r="CF65" s="53">
        <f t="shared" si="187"/>
        <v>0</v>
      </c>
      <c r="CG65" s="53">
        <f t="shared" si="187"/>
        <v>0</v>
      </c>
      <c r="CH65" s="53">
        <f t="shared" si="187"/>
        <v>0</v>
      </c>
      <c r="CI65" s="53">
        <f t="shared" si="182"/>
        <v>0</v>
      </c>
      <c r="CJ65" s="53">
        <f t="shared" si="182"/>
        <v>0</v>
      </c>
      <c r="CK65" s="53">
        <f t="shared" si="182"/>
        <v>0</v>
      </c>
      <c r="CL65" s="53">
        <f t="shared" si="182"/>
        <v>0</v>
      </c>
      <c r="CM65" s="53">
        <f t="shared" ref="CM65:CP65" si="188">+CM66+CM73+CM79</f>
        <v>0</v>
      </c>
      <c r="CN65" s="53">
        <f t="shared" si="188"/>
        <v>0</v>
      </c>
      <c r="CO65" s="53">
        <f t="shared" si="188"/>
        <v>0</v>
      </c>
      <c r="CP65" s="53">
        <f t="shared" si="188"/>
        <v>0</v>
      </c>
      <c r="CQ65" s="53">
        <f t="shared" si="182"/>
        <v>0</v>
      </c>
      <c r="CR65" s="53">
        <f t="shared" si="182"/>
        <v>0</v>
      </c>
      <c r="CS65" s="53">
        <f t="shared" si="182"/>
        <v>0</v>
      </c>
      <c r="CT65" s="53">
        <f t="shared" si="182"/>
        <v>0</v>
      </c>
      <c r="CU65" s="53">
        <f t="shared" si="182"/>
        <v>0</v>
      </c>
      <c r="CV65" s="53">
        <f t="shared" si="182"/>
        <v>0</v>
      </c>
      <c r="CW65" s="53">
        <f t="shared" si="182"/>
        <v>0</v>
      </c>
      <c r="CX65" s="53">
        <f t="shared" si="182"/>
        <v>0</v>
      </c>
      <c r="CY65" s="53">
        <f t="shared" ref="CY65:DB65" si="189">+CY66+CY73+CY79</f>
        <v>0</v>
      </c>
      <c r="CZ65" s="53">
        <f t="shared" si="189"/>
        <v>0</v>
      </c>
      <c r="DA65" s="53">
        <f t="shared" si="189"/>
        <v>0</v>
      </c>
      <c r="DB65" s="53">
        <f t="shared" si="189"/>
        <v>0</v>
      </c>
      <c r="DC65" s="53">
        <f t="shared" si="182"/>
        <v>0</v>
      </c>
      <c r="DD65" s="53">
        <f t="shared" si="182"/>
        <v>0</v>
      </c>
      <c r="DE65" s="53">
        <f t="shared" si="182"/>
        <v>0</v>
      </c>
      <c r="DF65" s="53">
        <f t="shared" si="182"/>
        <v>0</v>
      </c>
      <c r="DG65" s="53">
        <f>+DG66+DG73+DG79</f>
        <v>0</v>
      </c>
      <c r="DH65" s="53">
        <f>+DH66+DH73+DH79</f>
        <v>0</v>
      </c>
      <c r="DI65" s="53">
        <f>+DI66+DI73+DI79</f>
        <v>0</v>
      </c>
      <c r="DJ65" s="53">
        <f>+DJ66+DJ73+DJ79</f>
        <v>0</v>
      </c>
      <c r="DK65" s="53">
        <f t="shared" si="182"/>
        <v>0</v>
      </c>
      <c r="DL65" s="53">
        <f t="shared" si="182"/>
        <v>0</v>
      </c>
      <c r="DM65" s="53">
        <f t="shared" si="182"/>
        <v>0</v>
      </c>
      <c r="DN65" s="53">
        <f t="shared" si="182"/>
        <v>0</v>
      </c>
      <c r="DO65" s="53">
        <f t="shared" si="182"/>
        <v>0</v>
      </c>
      <c r="DP65" s="53">
        <f t="shared" si="182"/>
        <v>0</v>
      </c>
      <c r="DQ65" s="53">
        <f t="shared" si="182"/>
        <v>0</v>
      </c>
      <c r="DR65" s="53">
        <f t="shared" si="182"/>
        <v>0</v>
      </c>
      <c r="DS65" s="53">
        <f t="shared" ref="DS65:DV65" si="190">+DS66+DS73+DS79</f>
        <v>0</v>
      </c>
      <c r="DT65" s="53">
        <f t="shared" si="190"/>
        <v>0</v>
      </c>
      <c r="DU65" s="53">
        <f t="shared" si="190"/>
        <v>0</v>
      </c>
      <c r="DV65" s="53">
        <f t="shared" si="190"/>
        <v>0</v>
      </c>
      <c r="DW65" s="53">
        <f t="shared" si="182"/>
        <v>0</v>
      </c>
      <c r="DX65" s="53">
        <f t="shared" si="182"/>
        <v>0</v>
      </c>
      <c r="DY65" s="53">
        <f t="shared" si="182"/>
        <v>0</v>
      </c>
      <c r="DZ65" s="53">
        <f t="shared" si="182"/>
        <v>0</v>
      </c>
      <c r="EA65" s="53">
        <f t="shared" si="182"/>
        <v>0</v>
      </c>
      <c r="EB65" s="53">
        <f t="shared" si="182"/>
        <v>0</v>
      </c>
      <c r="EC65" s="53">
        <f t="shared" si="182"/>
        <v>0</v>
      </c>
      <c r="ED65" s="53">
        <f t="shared" si="182"/>
        <v>0</v>
      </c>
      <c r="EE65" s="53">
        <f t="shared" si="182"/>
        <v>50000000</v>
      </c>
      <c r="EF65" s="53">
        <f t="shared" si="182"/>
        <v>0</v>
      </c>
      <c r="EG65" s="53">
        <f t="shared" si="182"/>
        <v>0</v>
      </c>
      <c r="EH65" s="53">
        <f t="shared" si="182"/>
        <v>0</v>
      </c>
      <c r="EI65" s="53">
        <f t="shared" si="182"/>
        <v>0</v>
      </c>
      <c r="EJ65" s="53">
        <f t="shared" si="182"/>
        <v>0</v>
      </c>
      <c r="EK65" s="53">
        <f t="shared" si="182"/>
        <v>0</v>
      </c>
      <c r="EL65" s="53">
        <f t="shared" si="182"/>
        <v>0</v>
      </c>
      <c r="EM65" s="53">
        <f t="shared" ref="EM65:FR65" si="191">+EM66+EM73+EM79</f>
        <v>0</v>
      </c>
      <c r="EN65" s="53">
        <f t="shared" si="191"/>
        <v>0</v>
      </c>
      <c r="EO65" s="53">
        <f t="shared" si="191"/>
        <v>0</v>
      </c>
      <c r="EP65" s="53">
        <f t="shared" si="191"/>
        <v>0</v>
      </c>
      <c r="EQ65" s="53">
        <f t="shared" si="191"/>
        <v>0</v>
      </c>
      <c r="ER65" s="53">
        <f t="shared" si="191"/>
        <v>0</v>
      </c>
      <c r="ES65" s="53">
        <f t="shared" si="191"/>
        <v>0</v>
      </c>
      <c r="ET65" s="53">
        <f t="shared" si="191"/>
        <v>0</v>
      </c>
      <c r="EU65" s="53">
        <f t="shared" si="191"/>
        <v>146200445</v>
      </c>
      <c r="EV65" s="53">
        <f t="shared" si="191"/>
        <v>0</v>
      </c>
      <c r="EW65" s="53">
        <f t="shared" si="191"/>
        <v>0</v>
      </c>
      <c r="EX65" s="53">
        <f t="shared" si="191"/>
        <v>0</v>
      </c>
      <c r="EY65" s="53">
        <f t="shared" ref="EY65:FB65" si="192">+EY66+EY73+EY79</f>
        <v>0</v>
      </c>
      <c r="EZ65" s="53">
        <f t="shared" si="192"/>
        <v>0</v>
      </c>
      <c r="FA65" s="53">
        <f t="shared" si="192"/>
        <v>0</v>
      </c>
      <c r="FB65" s="53">
        <f t="shared" si="192"/>
        <v>0</v>
      </c>
      <c r="FC65" s="53">
        <f t="shared" si="191"/>
        <v>0</v>
      </c>
      <c r="FD65" s="53">
        <f t="shared" si="191"/>
        <v>0</v>
      </c>
      <c r="FE65" s="53">
        <f t="shared" si="191"/>
        <v>0</v>
      </c>
      <c r="FF65" s="53">
        <f t="shared" si="191"/>
        <v>0</v>
      </c>
      <c r="FG65" s="53">
        <f t="shared" si="191"/>
        <v>0</v>
      </c>
      <c r="FH65" s="53">
        <f t="shared" si="191"/>
        <v>0</v>
      </c>
      <c r="FI65" s="53">
        <f t="shared" si="191"/>
        <v>0</v>
      </c>
      <c r="FJ65" s="53">
        <f t="shared" si="191"/>
        <v>0</v>
      </c>
      <c r="FK65" s="53">
        <f t="shared" si="191"/>
        <v>0</v>
      </c>
      <c r="FL65" s="53">
        <f t="shared" si="191"/>
        <v>0</v>
      </c>
      <c r="FM65" s="53">
        <f t="shared" si="191"/>
        <v>0</v>
      </c>
      <c r="FN65" s="53">
        <f t="shared" si="191"/>
        <v>0</v>
      </c>
      <c r="FO65" s="53">
        <f t="shared" si="191"/>
        <v>25858561.326636855</v>
      </c>
      <c r="FP65" s="53">
        <f t="shared" si="191"/>
        <v>4005583.7139997538</v>
      </c>
      <c r="FQ65" s="53">
        <f t="shared" si="191"/>
        <v>1743059.3628384331</v>
      </c>
      <c r="FR65" s="53">
        <f t="shared" si="191"/>
        <v>1707603.1337750258</v>
      </c>
      <c r="FS65" s="53">
        <f t="shared" ref="FS65:FV65" si="193">+FS66+FS73+FS79</f>
        <v>0</v>
      </c>
      <c r="FT65" s="53">
        <f t="shared" si="193"/>
        <v>0</v>
      </c>
      <c r="FU65" s="53">
        <f t="shared" si="193"/>
        <v>0</v>
      </c>
      <c r="FV65" s="53">
        <f t="shared" si="193"/>
        <v>0</v>
      </c>
      <c r="FW65" s="53">
        <f t="shared" ref="FW65:GD65" si="194">+FW66+FW73+FW79</f>
        <v>0</v>
      </c>
      <c r="FX65" s="53">
        <f t="shared" si="194"/>
        <v>0</v>
      </c>
      <c r="FY65" s="53">
        <f t="shared" si="194"/>
        <v>0</v>
      </c>
      <c r="FZ65" s="53">
        <f t="shared" si="194"/>
        <v>0</v>
      </c>
      <c r="GA65" s="53">
        <f t="shared" si="194"/>
        <v>6205412605</v>
      </c>
      <c r="GB65" s="53">
        <f t="shared" si="194"/>
        <v>1125384823</v>
      </c>
      <c r="GC65" s="53">
        <f t="shared" si="194"/>
        <v>474470977</v>
      </c>
      <c r="GD65" s="53">
        <f t="shared" si="194"/>
        <v>474164582</v>
      </c>
      <c r="GE65" s="37"/>
      <c r="GF65" s="308"/>
    </row>
    <row r="66" spans="1:188" s="38" customFormat="1" ht="32.15" customHeight="1" thickTop="1" thickBot="1">
      <c r="A66" s="54" t="s">
        <v>754</v>
      </c>
      <c r="B66" s="55">
        <f>SUM(B67:B72)</f>
        <v>1036710786</v>
      </c>
      <c r="C66" s="55">
        <f t="shared" ref="C66:EL66" si="195">SUM(C67:C72)</f>
        <v>0</v>
      </c>
      <c r="D66" s="55">
        <f t="shared" si="195"/>
        <v>0</v>
      </c>
      <c r="E66" s="55">
        <f t="shared" si="195"/>
        <v>0</v>
      </c>
      <c r="F66" s="55">
        <f t="shared" si="195"/>
        <v>0</v>
      </c>
      <c r="G66" s="55">
        <f>SUM(G67:G72)</f>
        <v>0</v>
      </c>
      <c r="H66" s="55">
        <f>SUM(H67:H72)</f>
        <v>0</v>
      </c>
      <c r="I66" s="55">
        <f>SUM(I67:I72)</f>
        <v>0</v>
      </c>
      <c r="J66" s="55">
        <f>SUM(J67:J72)</f>
        <v>0</v>
      </c>
      <c r="K66" s="55">
        <f t="shared" si="195"/>
        <v>0</v>
      </c>
      <c r="L66" s="55">
        <f t="shared" si="195"/>
        <v>0</v>
      </c>
      <c r="M66" s="55">
        <f t="shared" si="195"/>
        <v>0</v>
      </c>
      <c r="N66" s="55">
        <f t="shared" si="195"/>
        <v>0</v>
      </c>
      <c r="O66" s="55">
        <f t="shared" ref="O66:Z66" si="196">SUM(O67:O72)</f>
        <v>425016543.62588823</v>
      </c>
      <c r="P66" s="55">
        <f t="shared" si="196"/>
        <v>228985045.57922879</v>
      </c>
      <c r="Q66" s="55">
        <f t="shared" si="196"/>
        <v>123278801.19893813</v>
      </c>
      <c r="R66" s="55">
        <f t="shared" si="196"/>
        <v>123189208.51039058</v>
      </c>
      <c r="S66" s="55">
        <f t="shared" si="196"/>
        <v>12900658.400115576</v>
      </c>
      <c r="T66" s="55">
        <f t="shared" si="196"/>
        <v>6950453.8024589745</v>
      </c>
      <c r="U66" s="55">
        <f t="shared" si="196"/>
        <v>3741919.5231213286</v>
      </c>
      <c r="V66" s="55">
        <f t="shared" si="196"/>
        <v>3739200.088578288</v>
      </c>
      <c r="W66" s="55">
        <f t="shared" si="196"/>
        <v>12900658.444210481</v>
      </c>
      <c r="X66" s="55">
        <f t="shared" si="196"/>
        <v>6950453.8262158707</v>
      </c>
      <c r="Y66" s="55">
        <f t="shared" si="196"/>
        <v>3741919.5359113412</v>
      </c>
      <c r="Z66" s="55">
        <f t="shared" si="196"/>
        <v>3739200.1013590056</v>
      </c>
      <c r="AA66" s="55">
        <f t="shared" si="195"/>
        <v>16283092.130556019</v>
      </c>
      <c r="AB66" s="55">
        <f t="shared" si="195"/>
        <v>8772798.7289082054</v>
      </c>
      <c r="AC66" s="55">
        <f t="shared" si="195"/>
        <v>4723016.3337682802</v>
      </c>
      <c r="AD66" s="55">
        <f t="shared" si="195"/>
        <v>4719583.8885523882</v>
      </c>
      <c r="AE66" s="55">
        <f t="shared" si="195"/>
        <v>16283092.174650922</v>
      </c>
      <c r="AF66" s="55">
        <f t="shared" si="195"/>
        <v>8772798.7526651006</v>
      </c>
      <c r="AG66" s="55">
        <f t="shared" si="195"/>
        <v>4723016.3465582933</v>
      </c>
      <c r="AH66" s="55">
        <f t="shared" si="195"/>
        <v>4719583.9013331048</v>
      </c>
      <c r="AI66" s="55">
        <f t="shared" ref="AI66:AP66" si="197">SUM(AI67:AI72)</f>
        <v>25254832.025498219</v>
      </c>
      <c r="AJ66" s="55">
        <f t="shared" si="197"/>
        <v>0</v>
      </c>
      <c r="AK66" s="55">
        <f t="shared" si="197"/>
        <v>0</v>
      </c>
      <c r="AL66" s="55">
        <f t="shared" si="197"/>
        <v>0</v>
      </c>
      <c r="AM66" s="55">
        <f t="shared" si="197"/>
        <v>8475028.4856370743</v>
      </c>
      <c r="AN66" s="55">
        <f t="shared" si="197"/>
        <v>0</v>
      </c>
      <c r="AO66" s="55">
        <f t="shared" si="197"/>
        <v>0</v>
      </c>
      <c r="AP66" s="55">
        <f t="shared" si="197"/>
        <v>0</v>
      </c>
      <c r="AQ66" s="55">
        <f t="shared" si="195"/>
        <v>0</v>
      </c>
      <c r="AR66" s="55">
        <f t="shared" si="195"/>
        <v>0</v>
      </c>
      <c r="AS66" s="55">
        <f t="shared" si="195"/>
        <v>0</v>
      </c>
      <c r="AT66" s="55">
        <f t="shared" si="195"/>
        <v>0</v>
      </c>
      <c r="AU66" s="55">
        <f t="shared" ref="AU66:BB66" si="198">SUM(AU67:AU72)</f>
        <v>0</v>
      </c>
      <c r="AV66" s="55">
        <f t="shared" si="198"/>
        <v>0</v>
      </c>
      <c r="AW66" s="55">
        <f t="shared" si="198"/>
        <v>0</v>
      </c>
      <c r="AX66" s="55">
        <f t="shared" si="198"/>
        <v>0</v>
      </c>
      <c r="AY66" s="55">
        <f t="shared" si="198"/>
        <v>0</v>
      </c>
      <c r="AZ66" s="55">
        <f t="shared" si="198"/>
        <v>0</v>
      </c>
      <c r="BA66" s="55">
        <f t="shared" si="198"/>
        <v>0</v>
      </c>
      <c r="BB66" s="55">
        <f t="shared" si="198"/>
        <v>0</v>
      </c>
      <c r="BC66" s="55">
        <f t="shared" si="195"/>
        <v>464895505.09558219</v>
      </c>
      <c r="BD66" s="55">
        <f t="shared" si="195"/>
        <v>197638965.656885</v>
      </c>
      <c r="BE66" s="55">
        <f t="shared" si="195"/>
        <v>11132237.69367316</v>
      </c>
      <c r="BF66" s="55">
        <f t="shared" si="195"/>
        <v>11110017.220300671</v>
      </c>
      <c r="BG66" s="55">
        <f t="shared" ref="BG66:BN66" si="199">SUM(BG67:BG72)</f>
        <v>37267021.390607715</v>
      </c>
      <c r="BH66" s="55">
        <f t="shared" si="199"/>
        <v>15843163.635747336</v>
      </c>
      <c r="BI66" s="55">
        <f t="shared" si="199"/>
        <v>892384.06417836016</v>
      </c>
      <c r="BJ66" s="55">
        <f t="shared" si="199"/>
        <v>890602.82334594615</v>
      </c>
      <c r="BK66" s="55">
        <f t="shared" si="199"/>
        <v>8886589.7354620621</v>
      </c>
      <c r="BL66" s="55">
        <f t="shared" si="199"/>
        <v>3777916.5087275086</v>
      </c>
      <c r="BM66" s="55">
        <f t="shared" si="199"/>
        <v>212795.40915539788</v>
      </c>
      <c r="BN66" s="55">
        <f t="shared" si="199"/>
        <v>212370.65944621651</v>
      </c>
      <c r="BO66" s="55">
        <f t="shared" si="195"/>
        <v>0</v>
      </c>
      <c r="BP66" s="55">
        <f t="shared" si="195"/>
        <v>0</v>
      </c>
      <c r="BQ66" s="55">
        <f t="shared" si="195"/>
        <v>0</v>
      </c>
      <c r="BR66" s="55">
        <f t="shared" si="195"/>
        <v>0</v>
      </c>
      <c r="BS66" s="55">
        <f t="shared" si="195"/>
        <v>0</v>
      </c>
      <c r="BT66" s="55">
        <f t="shared" si="195"/>
        <v>0</v>
      </c>
      <c r="BU66" s="55">
        <f t="shared" si="195"/>
        <v>0</v>
      </c>
      <c r="BV66" s="55">
        <f t="shared" si="195"/>
        <v>0</v>
      </c>
      <c r="BW66" s="55">
        <f t="shared" si="195"/>
        <v>0</v>
      </c>
      <c r="BX66" s="55">
        <f t="shared" si="195"/>
        <v>0</v>
      </c>
      <c r="BY66" s="55">
        <f t="shared" si="195"/>
        <v>0</v>
      </c>
      <c r="BZ66" s="55">
        <f t="shared" si="195"/>
        <v>0</v>
      </c>
      <c r="CA66" s="55">
        <f t="shared" ref="CA66:CH66" si="200">SUM(CA67:CA72)</f>
        <v>0</v>
      </c>
      <c r="CB66" s="55">
        <f t="shared" si="200"/>
        <v>0</v>
      </c>
      <c r="CC66" s="55">
        <f t="shared" si="200"/>
        <v>0</v>
      </c>
      <c r="CD66" s="55">
        <f t="shared" si="200"/>
        <v>0</v>
      </c>
      <c r="CE66" s="55">
        <f t="shared" si="200"/>
        <v>0</v>
      </c>
      <c r="CF66" s="55">
        <f t="shared" si="200"/>
        <v>0</v>
      </c>
      <c r="CG66" s="55">
        <f t="shared" si="200"/>
        <v>0</v>
      </c>
      <c r="CH66" s="55">
        <f t="shared" si="200"/>
        <v>0</v>
      </c>
      <c r="CI66" s="55">
        <f t="shared" si="195"/>
        <v>0</v>
      </c>
      <c r="CJ66" s="55">
        <f t="shared" si="195"/>
        <v>0</v>
      </c>
      <c r="CK66" s="55">
        <f t="shared" si="195"/>
        <v>0</v>
      </c>
      <c r="CL66" s="55">
        <f t="shared" si="195"/>
        <v>0</v>
      </c>
      <c r="CM66" s="55">
        <f t="shared" ref="CM66:CP66" si="201">SUM(CM67:CM72)</f>
        <v>0</v>
      </c>
      <c r="CN66" s="55">
        <f t="shared" si="201"/>
        <v>0</v>
      </c>
      <c r="CO66" s="55">
        <f t="shared" si="201"/>
        <v>0</v>
      </c>
      <c r="CP66" s="55">
        <f t="shared" si="201"/>
        <v>0</v>
      </c>
      <c r="CQ66" s="55">
        <f t="shared" si="195"/>
        <v>0</v>
      </c>
      <c r="CR66" s="55">
        <f t="shared" si="195"/>
        <v>0</v>
      </c>
      <c r="CS66" s="55">
        <f t="shared" si="195"/>
        <v>0</v>
      </c>
      <c r="CT66" s="55">
        <f t="shared" si="195"/>
        <v>0</v>
      </c>
      <c r="CU66" s="55">
        <f t="shared" si="195"/>
        <v>0</v>
      </c>
      <c r="CV66" s="55">
        <f t="shared" si="195"/>
        <v>0</v>
      </c>
      <c r="CW66" s="55">
        <f t="shared" si="195"/>
        <v>0</v>
      </c>
      <c r="CX66" s="55">
        <f t="shared" si="195"/>
        <v>0</v>
      </c>
      <c r="CY66" s="55">
        <f t="shared" ref="CY66:DB66" si="202">SUM(CY67:CY72)</f>
        <v>0</v>
      </c>
      <c r="CZ66" s="55">
        <f t="shared" si="202"/>
        <v>0</v>
      </c>
      <c r="DA66" s="55">
        <f t="shared" si="202"/>
        <v>0</v>
      </c>
      <c r="DB66" s="55">
        <f t="shared" si="202"/>
        <v>0</v>
      </c>
      <c r="DC66" s="55">
        <f t="shared" si="195"/>
        <v>0</v>
      </c>
      <c r="DD66" s="55">
        <f t="shared" si="195"/>
        <v>0</v>
      </c>
      <c r="DE66" s="55">
        <f t="shared" si="195"/>
        <v>0</v>
      </c>
      <c r="DF66" s="55">
        <f t="shared" si="195"/>
        <v>0</v>
      </c>
      <c r="DG66" s="55">
        <f>SUM(DG67:DG72)</f>
        <v>0</v>
      </c>
      <c r="DH66" s="55">
        <f>SUM(DH67:DH72)</f>
        <v>0</v>
      </c>
      <c r="DI66" s="55">
        <f>SUM(DI67:DI72)</f>
        <v>0</v>
      </c>
      <c r="DJ66" s="55">
        <f>SUM(DJ67:DJ72)</f>
        <v>0</v>
      </c>
      <c r="DK66" s="55">
        <f t="shared" si="195"/>
        <v>0</v>
      </c>
      <c r="DL66" s="55">
        <f t="shared" si="195"/>
        <v>0</v>
      </c>
      <c r="DM66" s="55">
        <f t="shared" si="195"/>
        <v>0</v>
      </c>
      <c r="DN66" s="55">
        <f t="shared" si="195"/>
        <v>0</v>
      </c>
      <c r="DO66" s="55">
        <f t="shared" si="195"/>
        <v>0</v>
      </c>
      <c r="DP66" s="55">
        <f t="shared" si="195"/>
        <v>0</v>
      </c>
      <c r="DQ66" s="55">
        <f t="shared" si="195"/>
        <v>0</v>
      </c>
      <c r="DR66" s="55">
        <f t="shared" si="195"/>
        <v>0</v>
      </c>
      <c r="DS66" s="55">
        <f t="shared" ref="DS66:DV66" si="203">SUM(DS67:DS72)</f>
        <v>0</v>
      </c>
      <c r="DT66" s="55">
        <f t="shared" si="203"/>
        <v>0</v>
      </c>
      <c r="DU66" s="55">
        <f t="shared" si="203"/>
        <v>0</v>
      </c>
      <c r="DV66" s="55">
        <f t="shared" si="203"/>
        <v>0</v>
      </c>
      <c r="DW66" s="55">
        <f t="shared" si="195"/>
        <v>0</v>
      </c>
      <c r="DX66" s="55">
        <f t="shared" si="195"/>
        <v>0</v>
      </c>
      <c r="DY66" s="55">
        <f t="shared" si="195"/>
        <v>0</v>
      </c>
      <c r="DZ66" s="55">
        <f t="shared" si="195"/>
        <v>0</v>
      </c>
      <c r="EA66" s="55">
        <f t="shared" si="195"/>
        <v>0</v>
      </c>
      <c r="EB66" s="55">
        <f t="shared" si="195"/>
        <v>0</v>
      </c>
      <c r="EC66" s="55">
        <f t="shared" si="195"/>
        <v>0</v>
      </c>
      <c r="ED66" s="55">
        <f t="shared" si="195"/>
        <v>0</v>
      </c>
      <c r="EE66" s="55">
        <f t="shared" si="195"/>
        <v>0</v>
      </c>
      <c r="EF66" s="55">
        <f t="shared" si="195"/>
        <v>0</v>
      </c>
      <c r="EG66" s="55">
        <f t="shared" si="195"/>
        <v>0</v>
      </c>
      <c r="EH66" s="55">
        <f t="shared" si="195"/>
        <v>0</v>
      </c>
      <c r="EI66" s="55">
        <f t="shared" si="195"/>
        <v>0</v>
      </c>
      <c r="EJ66" s="55">
        <f t="shared" si="195"/>
        <v>0</v>
      </c>
      <c r="EK66" s="55">
        <f t="shared" si="195"/>
        <v>0</v>
      </c>
      <c r="EL66" s="55">
        <f t="shared" si="195"/>
        <v>0</v>
      </c>
      <c r="EM66" s="55">
        <f t="shared" ref="EM66:FR66" si="204">SUM(EM67:EM72)</f>
        <v>0</v>
      </c>
      <c r="EN66" s="55">
        <f t="shared" si="204"/>
        <v>0</v>
      </c>
      <c r="EO66" s="55">
        <f t="shared" si="204"/>
        <v>0</v>
      </c>
      <c r="EP66" s="55">
        <f t="shared" si="204"/>
        <v>0</v>
      </c>
      <c r="EQ66" s="55">
        <f t="shared" si="204"/>
        <v>0</v>
      </c>
      <c r="ER66" s="55">
        <f t="shared" si="204"/>
        <v>0</v>
      </c>
      <c r="ES66" s="55">
        <f t="shared" si="204"/>
        <v>0</v>
      </c>
      <c r="ET66" s="55">
        <f t="shared" si="204"/>
        <v>0</v>
      </c>
      <c r="EU66" s="55">
        <f t="shared" si="204"/>
        <v>0</v>
      </c>
      <c r="EV66" s="55">
        <f t="shared" si="204"/>
        <v>0</v>
      </c>
      <c r="EW66" s="55">
        <f t="shared" si="204"/>
        <v>0</v>
      </c>
      <c r="EX66" s="55">
        <f t="shared" si="204"/>
        <v>0</v>
      </c>
      <c r="EY66" s="55">
        <f t="shared" ref="EY66:FB66" si="205">SUM(EY67:EY72)</f>
        <v>0</v>
      </c>
      <c r="EZ66" s="55">
        <f t="shared" si="205"/>
        <v>0</v>
      </c>
      <c r="FA66" s="55">
        <f t="shared" si="205"/>
        <v>0</v>
      </c>
      <c r="FB66" s="55">
        <f t="shared" si="205"/>
        <v>0</v>
      </c>
      <c r="FC66" s="55">
        <f t="shared" si="204"/>
        <v>0</v>
      </c>
      <c r="FD66" s="55">
        <f t="shared" si="204"/>
        <v>0</v>
      </c>
      <c r="FE66" s="55">
        <f t="shared" si="204"/>
        <v>0</v>
      </c>
      <c r="FF66" s="55">
        <f t="shared" si="204"/>
        <v>0</v>
      </c>
      <c r="FG66" s="55">
        <f t="shared" si="204"/>
        <v>0</v>
      </c>
      <c r="FH66" s="55">
        <f t="shared" si="204"/>
        <v>0</v>
      </c>
      <c r="FI66" s="55">
        <f t="shared" si="204"/>
        <v>0</v>
      </c>
      <c r="FJ66" s="55">
        <f t="shared" si="204"/>
        <v>0</v>
      </c>
      <c r="FK66" s="55">
        <f t="shared" si="204"/>
        <v>0</v>
      </c>
      <c r="FL66" s="55">
        <f t="shared" si="204"/>
        <v>0</v>
      </c>
      <c r="FM66" s="55">
        <f t="shared" si="204"/>
        <v>0</v>
      </c>
      <c r="FN66" s="55">
        <f t="shared" si="204"/>
        <v>0</v>
      </c>
      <c r="FO66" s="55">
        <f t="shared" si="204"/>
        <v>8547764.4917914681</v>
      </c>
      <c r="FP66" s="55">
        <f t="shared" si="204"/>
        <v>1718603.5091631634</v>
      </c>
      <c r="FQ66" s="55">
        <f t="shared" si="204"/>
        <v>601382.89469570806</v>
      </c>
      <c r="FR66" s="55">
        <f t="shared" si="204"/>
        <v>600897.80669380073</v>
      </c>
      <c r="FS66" s="55">
        <f t="shared" ref="FS66:FV66" si="206">SUM(FS67:FS72)</f>
        <v>0</v>
      </c>
      <c r="FT66" s="55">
        <f t="shared" si="206"/>
        <v>0</v>
      </c>
      <c r="FU66" s="55">
        <f t="shared" si="206"/>
        <v>0</v>
      </c>
      <c r="FV66" s="55">
        <f t="shared" si="206"/>
        <v>0</v>
      </c>
      <c r="FW66" s="55">
        <f t="shared" ref="FW66:GD66" si="207">SUM(FW67:FW72)</f>
        <v>0</v>
      </c>
      <c r="FX66" s="55">
        <f t="shared" si="207"/>
        <v>0</v>
      </c>
      <c r="FY66" s="55">
        <f t="shared" si="207"/>
        <v>0</v>
      </c>
      <c r="FZ66" s="55">
        <f t="shared" si="207"/>
        <v>0</v>
      </c>
      <c r="GA66" s="55">
        <f t="shared" si="207"/>
        <v>1036710786</v>
      </c>
      <c r="GB66" s="55">
        <f t="shared" si="207"/>
        <v>479410199.99999994</v>
      </c>
      <c r="GC66" s="55">
        <f t="shared" si="207"/>
        <v>153047473.00000003</v>
      </c>
      <c r="GD66" s="55">
        <f t="shared" si="207"/>
        <v>152920665</v>
      </c>
      <c r="GE66" s="37"/>
      <c r="GF66" s="308"/>
    </row>
    <row r="67" spans="1:188" s="38" customFormat="1" ht="27" thickTop="1" thickBot="1">
      <c r="A67" s="35" t="s">
        <v>755</v>
      </c>
      <c r="B67" s="34">
        <f t="shared" ref="B67:B72" si="208">+C67+G67+K67+O67+S67+W67+AA67+AE67+AI67+AM67+AQ67+AU67+AY67+BC67+BG67+BK67+BO67+BS67+BW67+CA67+CE67+CI67+CM67+CQ67+CU67+CY67+DC67+DG67+DK67+DO67+DS67+DW67+EA67+EE67+EI67+EM67+EQ67+EU67+EY67+FC67+FG67+FK67+FO67+FS67+FW67</f>
        <v>424772064.99999994</v>
      </c>
      <c r="C67" s="33">
        <v>0</v>
      </c>
      <c r="D67" s="33">
        <v>0</v>
      </c>
      <c r="E67" s="33">
        <v>0</v>
      </c>
      <c r="F67" s="33">
        <v>0</v>
      </c>
      <c r="G67" s="33">
        <v>0</v>
      </c>
      <c r="H67" s="33">
        <v>0</v>
      </c>
      <c r="I67" s="33">
        <v>0</v>
      </c>
      <c r="J67" s="33">
        <v>0</v>
      </c>
      <c r="K67" s="33">
        <v>0</v>
      </c>
      <c r="L67" s="33">
        <v>0</v>
      </c>
      <c r="M67" s="33">
        <v>0</v>
      </c>
      <c r="N67" s="33">
        <v>0</v>
      </c>
      <c r="O67" s="33">
        <v>344866755.9603169</v>
      </c>
      <c r="P67" s="33">
        <v>228985045.57922879</v>
      </c>
      <c r="Q67" s="33">
        <v>123278801.19893813</v>
      </c>
      <c r="R67" s="33">
        <v>123189208.51039058</v>
      </c>
      <c r="S67" s="33">
        <v>10467847.143654283</v>
      </c>
      <c r="T67" s="33">
        <v>6950453.8024589745</v>
      </c>
      <c r="U67" s="33">
        <v>3741919.5231213286</v>
      </c>
      <c r="V67" s="33">
        <v>3739200.088578288</v>
      </c>
      <c r="W67" s="33">
        <v>10467847.179433754</v>
      </c>
      <c r="X67" s="33">
        <v>6950453.8262158707</v>
      </c>
      <c r="Y67" s="33">
        <v>3741919.5359113412</v>
      </c>
      <c r="Z67" s="33">
        <v>3739200.1013590056</v>
      </c>
      <c r="AA67" s="33">
        <v>13212420.185249873</v>
      </c>
      <c r="AB67" s="33">
        <v>8772798.7289082054</v>
      </c>
      <c r="AC67" s="33">
        <v>4723016.3337682802</v>
      </c>
      <c r="AD67" s="33">
        <v>4719583.8885523882</v>
      </c>
      <c r="AE67" s="33">
        <v>13212420.221029341</v>
      </c>
      <c r="AF67" s="33">
        <v>8772798.7526651006</v>
      </c>
      <c r="AG67" s="33">
        <v>4723016.3465582933</v>
      </c>
      <c r="AH67" s="33">
        <v>4719583.9013331048</v>
      </c>
      <c r="AI67" s="33">
        <v>0</v>
      </c>
      <c r="AJ67" s="33">
        <v>0</v>
      </c>
      <c r="AK67" s="33">
        <v>0</v>
      </c>
      <c r="AL67" s="33">
        <v>0</v>
      </c>
      <c r="AM67" s="33">
        <v>0</v>
      </c>
      <c r="AN67" s="33">
        <v>0</v>
      </c>
      <c r="AO67" s="33">
        <v>0</v>
      </c>
      <c r="AP67" s="33">
        <v>0</v>
      </c>
      <c r="AQ67" s="33">
        <v>0</v>
      </c>
      <c r="AR67" s="33">
        <v>0</v>
      </c>
      <c r="AS67" s="33">
        <v>0</v>
      </c>
      <c r="AT67" s="33">
        <v>0</v>
      </c>
      <c r="AU67" s="33">
        <v>0</v>
      </c>
      <c r="AV67" s="33">
        <v>0</v>
      </c>
      <c r="AW67" s="33">
        <v>0</v>
      </c>
      <c r="AX67" s="33">
        <v>0</v>
      </c>
      <c r="AY67" s="33">
        <v>0</v>
      </c>
      <c r="AZ67" s="33">
        <v>0</v>
      </c>
      <c r="BA67" s="33">
        <v>0</v>
      </c>
      <c r="BB67" s="33">
        <v>0</v>
      </c>
      <c r="BC67" s="33">
        <v>28084655.084476046</v>
      </c>
      <c r="BD67" s="33">
        <v>20967290.185295574</v>
      </c>
      <c r="BE67" s="33">
        <v>0</v>
      </c>
      <c r="BF67" s="33">
        <v>0</v>
      </c>
      <c r="BG67" s="33">
        <v>2251326.2234398718</v>
      </c>
      <c r="BH67" s="33">
        <v>1680782.9786993456</v>
      </c>
      <c r="BI67" s="33">
        <v>0</v>
      </c>
      <c r="BJ67" s="33">
        <v>0</v>
      </c>
      <c r="BK67" s="33">
        <v>536844.95733376569</v>
      </c>
      <c r="BL67" s="33">
        <v>400794.81022900675</v>
      </c>
      <c r="BM67" s="33">
        <v>0</v>
      </c>
      <c r="BN67" s="33">
        <v>0</v>
      </c>
      <c r="BO67" s="34">
        <v>0</v>
      </c>
      <c r="BP67" s="34">
        <v>0</v>
      </c>
      <c r="BQ67" s="34">
        <v>0</v>
      </c>
      <c r="BR67" s="34">
        <v>0</v>
      </c>
      <c r="BS67" s="34">
        <v>0</v>
      </c>
      <c r="BT67" s="34">
        <v>0</v>
      </c>
      <c r="BU67" s="34">
        <v>0</v>
      </c>
      <c r="BV67" s="34">
        <v>0</v>
      </c>
      <c r="BW67" s="33">
        <v>0</v>
      </c>
      <c r="BX67" s="33">
        <v>0</v>
      </c>
      <c r="BY67" s="33">
        <v>0</v>
      </c>
      <c r="BZ67" s="33">
        <v>0</v>
      </c>
      <c r="CA67" s="33">
        <v>0</v>
      </c>
      <c r="CB67" s="33">
        <v>0</v>
      </c>
      <c r="CC67" s="33">
        <v>0</v>
      </c>
      <c r="CD67" s="33">
        <v>0</v>
      </c>
      <c r="CE67" s="33">
        <v>0</v>
      </c>
      <c r="CF67" s="33">
        <v>0</v>
      </c>
      <c r="CG67" s="33">
        <v>0</v>
      </c>
      <c r="CH67" s="33">
        <v>0</v>
      </c>
      <c r="CI67" s="33">
        <v>0</v>
      </c>
      <c r="CJ67" s="33">
        <v>0</v>
      </c>
      <c r="CK67" s="33">
        <v>0</v>
      </c>
      <c r="CL67" s="33">
        <v>0</v>
      </c>
      <c r="CM67" s="33">
        <v>0</v>
      </c>
      <c r="CN67" s="33">
        <v>0</v>
      </c>
      <c r="CO67" s="33">
        <v>0</v>
      </c>
      <c r="CP67" s="33">
        <v>0</v>
      </c>
      <c r="CQ67" s="33">
        <v>0</v>
      </c>
      <c r="CR67" s="33">
        <v>0</v>
      </c>
      <c r="CS67" s="33">
        <v>0</v>
      </c>
      <c r="CT67" s="33">
        <v>0</v>
      </c>
      <c r="CU67" s="33">
        <v>0</v>
      </c>
      <c r="CV67" s="33">
        <v>0</v>
      </c>
      <c r="CW67" s="33">
        <v>0</v>
      </c>
      <c r="CX67" s="33">
        <v>0</v>
      </c>
      <c r="CY67" s="33">
        <v>0</v>
      </c>
      <c r="CZ67" s="33">
        <v>0</v>
      </c>
      <c r="DA67" s="33">
        <v>0</v>
      </c>
      <c r="DB67" s="33">
        <v>0</v>
      </c>
      <c r="DC67" s="33">
        <v>0</v>
      </c>
      <c r="DD67" s="33">
        <v>0</v>
      </c>
      <c r="DE67" s="33">
        <v>0</v>
      </c>
      <c r="DF67" s="33">
        <v>0</v>
      </c>
      <c r="DG67" s="33">
        <v>0</v>
      </c>
      <c r="DH67" s="33">
        <v>0</v>
      </c>
      <c r="DI67" s="33">
        <v>0</v>
      </c>
      <c r="DJ67" s="33">
        <v>0</v>
      </c>
      <c r="DK67" s="33">
        <v>0</v>
      </c>
      <c r="DL67" s="33">
        <v>0</v>
      </c>
      <c r="DM67" s="33">
        <v>0</v>
      </c>
      <c r="DN67" s="33">
        <v>0</v>
      </c>
      <c r="DO67" s="33">
        <v>0</v>
      </c>
      <c r="DP67" s="33">
        <v>0</v>
      </c>
      <c r="DQ67" s="33">
        <v>0</v>
      </c>
      <c r="DR67" s="33">
        <v>0</v>
      </c>
      <c r="DS67" s="33">
        <v>0</v>
      </c>
      <c r="DT67" s="33">
        <v>0</v>
      </c>
      <c r="DU67" s="33">
        <v>0</v>
      </c>
      <c r="DV67" s="33">
        <v>0</v>
      </c>
      <c r="DW67" s="33">
        <v>0</v>
      </c>
      <c r="DX67" s="33">
        <v>0</v>
      </c>
      <c r="DY67" s="33">
        <v>0</v>
      </c>
      <c r="DZ67" s="33">
        <v>0</v>
      </c>
      <c r="EA67" s="34">
        <v>0</v>
      </c>
      <c r="EB67" s="34">
        <v>0</v>
      </c>
      <c r="EC67" s="34">
        <v>0</v>
      </c>
      <c r="ED67" s="34">
        <v>0</v>
      </c>
      <c r="EE67" s="34">
        <v>0</v>
      </c>
      <c r="EF67" s="34">
        <v>0</v>
      </c>
      <c r="EG67" s="34">
        <v>0</v>
      </c>
      <c r="EH67" s="34">
        <v>0</v>
      </c>
      <c r="EI67" s="34">
        <v>0</v>
      </c>
      <c r="EJ67" s="34">
        <v>0</v>
      </c>
      <c r="EK67" s="34">
        <v>0</v>
      </c>
      <c r="EL67" s="34">
        <v>0</v>
      </c>
      <c r="EM67" s="34">
        <v>0</v>
      </c>
      <c r="EN67" s="34">
        <v>0</v>
      </c>
      <c r="EO67" s="34">
        <v>0</v>
      </c>
      <c r="EP67" s="34">
        <v>0</v>
      </c>
      <c r="EQ67" s="34">
        <v>0</v>
      </c>
      <c r="ER67" s="34">
        <v>0</v>
      </c>
      <c r="ES67" s="34">
        <v>0</v>
      </c>
      <c r="ET67" s="34">
        <v>0</v>
      </c>
      <c r="EU67" s="34">
        <v>0</v>
      </c>
      <c r="EV67" s="34">
        <v>0</v>
      </c>
      <c r="EW67" s="34">
        <v>0</v>
      </c>
      <c r="EX67" s="34">
        <v>0</v>
      </c>
      <c r="EY67" s="34">
        <v>0</v>
      </c>
      <c r="EZ67" s="33">
        <v>0</v>
      </c>
      <c r="FA67" s="33">
        <v>0</v>
      </c>
      <c r="FB67" s="33">
        <v>0</v>
      </c>
      <c r="FC67" s="33">
        <v>0</v>
      </c>
      <c r="FD67" s="33">
        <v>0</v>
      </c>
      <c r="FE67" s="33">
        <v>0</v>
      </c>
      <c r="FF67" s="33">
        <v>0</v>
      </c>
      <c r="FG67" s="33">
        <v>0</v>
      </c>
      <c r="FH67" s="33">
        <v>0</v>
      </c>
      <c r="FI67" s="33">
        <v>0</v>
      </c>
      <c r="FJ67" s="33">
        <v>0</v>
      </c>
      <c r="FK67" s="33">
        <v>0</v>
      </c>
      <c r="FL67" s="33">
        <v>0</v>
      </c>
      <c r="FM67" s="33">
        <v>0</v>
      </c>
      <c r="FN67" s="33">
        <v>0</v>
      </c>
      <c r="FO67" s="34">
        <v>1671948.0450661427</v>
      </c>
      <c r="FP67" s="34">
        <v>1118027.3362991093</v>
      </c>
      <c r="FQ67" s="34">
        <v>563540.06170262687</v>
      </c>
      <c r="FR67" s="34">
        <v>563130.50978663517</v>
      </c>
      <c r="FS67" s="34">
        <v>0</v>
      </c>
      <c r="FT67" s="34">
        <v>0</v>
      </c>
      <c r="FU67" s="34">
        <v>0</v>
      </c>
      <c r="FV67" s="34">
        <v>0</v>
      </c>
      <c r="FW67" s="34">
        <v>0</v>
      </c>
      <c r="FX67" s="34">
        <v>0</v>
      </c>
      <c r="FY67" s="34">
        <v>0</v>
      </c>
      <c r="FZ67" s="34">
        <v>0</v>
      </c>
      <c r="GA67" s="36">
        <f t="shared" si="33"/>
        <v>424772064.99999994</v>
      </c>
      <c r="GB67" s="36">
        <f t="shared" si="34"/>
        <v>284598445.99999994</v>
      </c>
      <c r="GC67" s="36">
        <f t="shared" si="35"/>
        <v>140772213.00000003</v>
      </c>
      <c r="GD67" s="36">
        <f t="shared" si="36"/>
        <v>140669907</v>
      </c>
      <c r="GE67" s="37"/>
      <c r="GF67" s="308"/>
    </row>
    <row r="68" spans="1:188" s="38" customFormat="1" ht="14" thickTop="1" thickBot="1">
      <c r="A68" s="35" t="s">
        <v>756</v>
      </c>
      <c r="B68" s="34">
        <f t="shared" si="208"/>
        <v>0</v>
      </c>
      <c r="C68" s="33">
        <v>0</v>
      </c>
      <c r="D68" s="33">
        <v>0</v>
      </c>
      <c r="E68" s="33">
        <v>0</v>
      </c>
      <c r="F68" s="33">
        <v>0</v>
      </c>
      <c r="G68" s="33">
        <v>0</v>
      </c>
      <c r="H68" s="33">
        <v>0</v>
      </c>
      <c r="I68" s="33">
        <v>0</v>
      </c>
      <c r="J68" s="33">
        <v>0</v>
      </c>
      <c r="K68" s="33">
        <v>0</v>
      </c>
      <c r="L68" s="33">
        <v>0</v>
      </c>
      <c r="M68" s="33">
        <v>0</v>
      </c>
      <c r="N68" s="33">
        <v>0</v>
      </c>
      <c r="O68" s="33">
        <v>0</v>
      </c>
      <c r="P68" s="33">
        <v>0</v>
      </c>
      <c r="Q68" s="33">
        <v>0</v>
      </c>
      <c r="R68" s="33">
        <v>0</v>
      </c>
      <c r="S68" s="33">
        <v>0</v>
      </c>
      <c r="T68" s="33">
        <v>0</v>
      </c>
      <c r="U68" s="33">
        <v>0</v>
      </c>
      <c r="V68" s="33">
        <v>0</v>
      </c>
      <c r="W68" s="33">
        <v>0</v>
      </c>
      <c r="X68" s="33">
        <v>0</v>
      </c>
      <c r="Y68" s="33">
        <v>0</v>
      </c>
      <c r="Z68" s="33">
        <v>0</v>
      </c>
      <c r="AA68" s="33">
        <v>0</v>
      </c>
      <c r="AB68" s="33">
        <v>0</v>
      </c>
      <c r="AC68" s="33">
        <v>0</v>
      </c>
      <c r="AD68" s="33">
        <v>0</v>
      </c>
      <c r="AE68" s="33">
        <v>0</v>
      </c>
      <c r="AF68" s="33">
        <v>0</v>
      </c>
      <c r="AG68" s="33">
        <v>0</v>
      </c>
      <c r="AH68" s="33">
        <v>0</v>
      </c>
      <c r="AI68" s="33">
        <v>0</v>
      </c>
      <c r="AJ68" s="33">
        <v>0</v>
      </c>
      <c r="AK68" s="33">
        <v>0</v>
      </c>
      <c r="AL68" s="33">
        <v>0</v>
      </c>
      <c r="AM68" s="33">
        <v>0</v>
      </c>
      <c r="AN68" s="33">
        <v>0</v>
      </c>
      <c r="AO68" s="33">
        <v>0</v>
      </c>
      <c r="AP68" s="33">
        <v>0</v>
      </c>
      <c r="AQ68" s="33">
        <v>0</v>
      </c>
      <c r="AR68" s="33">
        <v>0</v>
      </c>
      <c r="AS68" s="33">
        <v>0</v>
      </c>
      <c r="AT68" s="33">
        <v>0</v>
      </c>
      <c r="AU68" s="33">
        <v>0</v>
      </c>
      <c r="AV68" s="33">
        <v>0</v>
      </c>
      <c r="AW68" s="33">
        <v>0</v>
      </c>
      <c r="AX68" s="33">
        <v>0</v>
      </c>
      <c r="AY68" s="33">
        <v>0</v>
      </c>
      <c r="AZ68" s="33">
        <v>0</v>
      </c>
      <c r="BA68" s="33">
        <v>0</v>
      </c>
      <c r="BB68" s="33">
        <v>0</v>
      </c>
      <c r="BC68" s="33">
        <v>0</v>
      </c>
      <c r="BD68" s="33">
        <v>0</v>
      </c>
      <c r="BE68" s="33">
        <v>0</v>
      </c>
      <c r="BF68" s="33">
        <v>0</v>
      </c>
      <c r="BG68" s="33">
        <v>0</v>
      </c>
      <c r="BH68" s="33">
        <v>0</v>
      </c>
      <c r="BI68" s="33">
        <v>0</v>
      </c>
      <c r="BJ68" s="33">
        <v>0</v>
      </c>
      <c r="BK68" s="33">
        <v>0</v>
      </c>
      <c r="BL68" s="33">
        <v>0</v>
      </c>
      <c r="BM68" s="33">
        <v>0</v>
      </c>
      <c r="BN68" s="33">
        <v>0</v>
      </c>
      <c r="BO68" s="34">
        <v>0</v>
      </c>
      <c r="BP68" s="34">
        <v>0</v>
      </c>
      <c r="BQ68" s="34">
        <v>0</v>
      </c>
      <c r="BR68" s="34">
        <v>0</v>
      </c>
      <c r="BS68" s="34">
        <v>0</v>
      </c>
      <c r="BT68" s="34">
        <v>0</v>
      </c>
      <c r="BU68" s="34">
        <v>0</v>
      </c>
      <c r="BV68" s="34">
        <v>0</v>
      </c>
      <c r="BW68" s="33">
        <v>0</v>
      </c>
      <c r="BX68" s="33">
        <v>0</v>
      </c>
      <c r="BY68" s="33">
        <v>0</v>
      </c>
      <c r="BZ68" s="33">
        <v>0</v>
      </c>
      <c r="CA68" s="33">
        <v>0</v>
      </c>
      <c r="CB68" s="33">
        <v>0</v>
      </c>
      <c r="CC68" s="33">
        <v>0</v>
      </c>
      <c r="CD68" s="33">
        <v>0</v>
      </c>
      <c r="CE68" s="33">
        <v>0</v>
      </c>
      <c r="CF68" s="33">
        <v>0</v>
      </c>
      <c r="CG68" s="33">
        <v>0</v>
      </c>
      <c r="CH68" s="33">
        <v>0</v>
      </c>
      <c r="CI68" s="33">
        <v>0</v>
      </c>
      <c r="CJ68" s="33">
        <v>0</v>
      </c>
      <c r="CK68" s="33">
        <v>0</v>
      </c>
      <c r="CL68" s="33">
        <v>0</v>
      </c>
      <c r="CM68" s="33">
        <v>0</v>
      </c>
      <c r="CN68" s="33">
        <v>0</v>
      </c>
      <c r="CO68" s="33">
        <v>0</v>
      </c>
      <c r="CP68" s="33">
        <v>0</v>
      </c>
      <c r="CQ68" s="33">
        <v>0</v>
      </c>
      <c r="CR68" s="33">
        <v>0</v>
      </c>
      <c r="CS68" s="33">
        <v>0</v>
      </c>
      <c r="CT68" s="33">
        <v>0</v>
      </c>
      <c r="CU68" s="33">
        <v>0</v>
      </c>
      <c r="CV68" s="33">
        <v>0</v>
      </c>
      <c r="CW68" s="33">
        <v>0</v>
      </c>
      <c r="CX68" s="33">
        <v>0</v>
      </c>
      <c r="CY68" s="33">
        <v>0</v>
      </c>
      <c r="CZ68" s="33">
        <v>0</v>
      </c>
      <c r="DA68" s="33">
        <v>0</v>
      </c>
      <c r="DB68" s="33">
        <v>0</v>
      </c>
      <c r="DC68" s="33">
        <v>0</v>
      </c>
      <c r="DD68" s="33">
        <v>0</v>
      </c>
      <c r="DE68" s="33">
        <v>0</v>
      </c>
      <c r="DF68" s="33">
        <v>0</v>
      </c>
      <c r="DG68" s="33">
        <v>0</v>
      </c>
      <c r="DH68" s="33">
        <v>0</v>
      </c>
      <c r="DI68" s="33">
        <v>0</v>
      </c>
      <c r="DJ68" s="33">
        <v>0</v>
      </c>
      <c r="DK68" s="33">
        <v>0</v>
      </c>
      <c r="DL68" s="33">
        <v>0</v>
      </c>
      <c r="DM68" s="33">
        <v>0</v>
      </c>
      <c r="DN68" s="33">
        <v>0</v>
      </c>
      <c r="DO68" s="33">
        <v>0</v>
      </c>
      <c r="DP68" s="33">
        <v>0</v>
      </c>
      <c r="DQ68" s="33">
        <v>0</v>
      </c>
      <c r="DR68" s="33">
        <v>0</v>
      </c>
      <c r="DS68" s="33">
        <v>0</v>
      </c>
      <c r="DT68" s="33">
        <v>0</v>
      </c>
      <c r="DU68" s="33">
        <v>0</v>
      </c>
      <c r="DV68" s="33">
        <v>0</v>
      </c>
      <c r="DW68" s="33">
        <v>0</v>
      </c>
      <c r="DX68" s="33">
        <v>0</v>
      </c>
      <c r="DY68" s="33">
        <v>0</v>
      </c>
      <c r="DZ68" s="33">
        <v>0</v>
      </c>
      <c r="EA68" s="34">
        <v>0</v>
      </c>
      <c r="EB68" s="34">
        <v>0</v>
      </c>
      <c r="EC68" s="34">
        <v>0</v>
      </c>
      <c r="ED68" s="34">
        <v>0</v>
      </c>
      <c r="EE68" s="34">
        <v>0</v>
      </c>
      <c r="EF68" s="34">
        <v>0</v>
      </c>
      <c r="EG68" s="34">
        <v>0</v>
      </c>
      <c r="EH68" s="34">
        <v>0</v>
      </c>
      <c r="EI68" s="34">
        <v>0</v>
      </c>
      <c r="EJ68" s="34">
        <v>0</v>
      </c>
      <c r="EK68" s="34">
        <v>0</v>
      </c>
      <c r="EL68" s="34">
        <v>0</v>
      </c>
      <c r="EM68" s="34">
        <v>0</v>
      </c>
      <c r="EN68" s="34">
        <v>0</v>
      </c>
      <c r="EO68" s="34">
        <v>0</v>
      </c>
      <c r="EP68" s="34">
        <v>0</v>
      </c>
      <c r="EQ68" s="34">
        <v>0</v>
      </c>
      <c r="ER68" s="34">
        <v>0</v>
      </c>
      <c r="ES68" s="34">
        <v>0</v>
      </c>
      <c r="ET68" s="34">
        <v>0</v>
      </c>
      <c r="EU68" s="34">
        <v>0</v>
      </c>
      <c r="EV68" s="34">
        <v>0</v>
      </c>
      <c r="EW68" s="34">
        <v>0</v>
      </c>
      <c r="EX68" s="34">
        <v>0</v>
      </c>
      <c r="EY68" s="34">
        <v>0</v>
      </c>
      <c r="EZ68" s="33">
        <v>0</v>
      </c>
      <c r="FA68" s="33">
        <v>0</v>
      </c>
      <c r="FB68" s="33">
        <v>0</v>
      </c>
      <c r="FC68" s="33">
        <v>0</v>
      </c>
      <c r="FD68" s="33">
        <v>0</v>
      </c>
      <c r="FE68" s="33">
        <v>0</v>
      </c>
      <c r="FF68" s="33">
        <v>0</v>
      </c>
      <c r="FG68" s="33">
        <v>0</v>
      </c>
      <c r="FH68" s="33">
        <v>0</v>
      </c>
      <c r="FI68" s="33">
        <v>0</v>
      </c>
      <c r="FJ68" s="33">
        <v>0</v>
      </c>
      <c r="FK68" s="33">
        <v>0</v>
      </c>
      <c r="FL68" s="33">
        <v>0</v>
      </c>
      <c r="FM68" s="33">
        <v>0</v>
      </c>
      <c r="FN68" s="33">
        <v>0</v>
      </c>
      <c r="FO68" s="34">
        <v>0</v>
      </c>
      <c r="FP68" s="34">
        <v>0</v>
      </c>
      <c r="FQ68" s="34">
        <v>0</v>
      </c>
      <c r="FR68" s="34">
        <v>0</v>
      </c>
      <c r="FS68" s="34">
        <v>0</v>
      </c>
      <c r="FT68" s="34">
        <v>0</v>
      </c>
      <c r="FU68" s="34">
        <v>0</v>
      </c>
      <c r="FV68" s="34">
        <v>0</v>
      </c>
      <c r="FW68" s="34">
        <v>0</v>
      </c>
      <c r="FX68" s="34">
        <v>0</v>
      </c>
      <c r="FY68" s="34">
        <v>0</v>
      </c>
      <c r="FZ68" s="34">
        <v>0</v>
      </c>
      <c r="GA68" s="36">
        <f t="shared" si="33"/>
        <v>0</v>
      </c>
      <c r="GB68" s="36">
        <f t="shared" si="34"/>
        <v>0</v>
      </c>
      <c r="GC68" s="36">
        <f t="shared" si="35"/>
        <v>0</v>
      </c>
      <c r="GD68" s="36">
        <f t="shared" si="36"/>
        <v>0</v>
      </c>
      <c r="GE68" s="37"/>
      <c r="GF68" s="308"/>
    </row>
    <row r="69" spans="1:188" s="38" customFormat="1" ht="16.5" customHeight="1" thickTop="1" thickBot="1">
      <c r="A69" s="35" t="s">
        <v>757</v>
      </c>
      <c r="B69" s="34">
        <f t="shared" si="208"/>
        <v>441332739</v>
      </c>
      <c r="C69" s="33">
        <v>0</v>
      </c>
      <c r="D69" s="33">
        <v>0</v>
      </c>
      <c r="E69" s="33">
        <v>0</v>
      </c>
      <c r="F69" s="33">
        <v>0</v>
      </c>
      <c r="G69" s="33">
        <v>0</v>
      </c>
      <c r="H69" s="33">
        <v>0</v>
      </c>
      <c r="I69" s="33">
        <v>0</v>
      </c>
      <c r="J69" s="33">
        <v>0</v>
      </c>
      <c r="K69" s="33">
        <v>0</v>
      </c>
      <c r="L69" s="33">
        <v>0</v>
      </c>
      <c r="M69" s="33">
        <v>0</v>
      </c>
      <c r="N69" s="33">
        <v>0</v>
      </c>
      <c r="O69" s="33">
        <v>0</v>
      </c>
      <c r="P69" s="33">
        <v>0</v>
      </c>
      <c r="Q69" s="33">
        <v>0</v>
      </c>
      <c r="R69" s="33">
        <v>0</v>
      </c>
      <c r="S69" s="33">
        <v>0</v>
      </c>
      <c r="T69" s="33">
        <v>0</v>
      </c>
      <c r="U69" s="33">
        <v>0</v>
      </c>
      <c r="V69" s="33">
        <v>0</v>
      </c>
      <c r="W69" s="33">
        <v>0</v>
      </c>
      <c r="X69" s="33">
        <v>0</v>
      </c>
      <c r="Y69" s="33">
        <v>0</v>
      </c>
      <c r="Z69" s="33">
        <v>0</v>
      </c>
      <c r="AA69" s="33">
        <v>0</v>
      </c>
      <c r="AB69" s="33">
        <v>0</v>
      </c>
      <c r="AC69" s="33">
        <v>0</v>
      </c>
      <c r="AD69" s="33">
        <v>0</v>
      </c>
      <c r="AE69" s="33">
        <v>0</v>
      </c>
      <c r="AF69" s="33">
        <v>0</v>
      </c>
      <c r="AG69" s="33">
        <v>0</v>
      </c>
      <c r="AH69" s="33">
        <v>0</v>
      </c>
      <c r="AI69" s="33">
        <v>0</v>
      </c>
      <c r="AJ69" s="33">
        <v>0</v>
      </c>
      <c r="AK69" s="33">
        <v>0</v>
      </c>
      <c r="AL69" s="33">
        <v>0</v>
      </c>
      <c r="AM69" s="33">
        <v>0</v>
      </c>
      <c r="AN69" s="33">
        <v>0</v>
      </c>
      <c r="AO69" s="33">
        <v>0</v>
      </c>
      <c r="AP69" s="33">
        <v>0</v>
      </c>
      <c r="AQ69" s="33">
        <v>0</v>
      </c>
      <c r="AR69" s="33">
        <v>0</v>
      </c>
      <c r="AS69" s="33">
        <v>0</v>
      </c>
      <c r="AT69" s="33">
        <v>0</v>
      </c>
      <c r="AU69" s="33">
        <v>0</v>
      </c>
      <c r="AV69" s="33">
        <v>0</v>
      </c>
      <c r="AW69" s="33">
        <v>0</v>
      </c>
      <c r="AX69" s="33">
        <v>0</v>
      </c>
      <c r="AY69" s="33">
        <v>0</v>
      </c>
      <c r="AZ69" s="33">
        <v>0</v>
      </c>
      <c r="BA69" s="33">
        <v>0</v>
      </c>
      <c r="BB69" s="33">
        <v>0</v>
      </c>
      <c r="BC69" s="33">
        <v>400237628.57551032</v>
      </c>
      <c r="BD69" s="33">
        <v>140098455.84976175</v>
      </c>
      <c r="BE69" s="33">
        <v>0</v>
      </c>
      <c r="BF69" s="33">
        <v>0</v>
      </c>
      <c r="BG69" s="33">
        <v>32083907.247894339</v>
      </c>
      <c r="BH69" s="33">
        <v>11230592.883170031</v>
      </c>
      <c r="BI69" s="33">
        <v>0</v>
      </c>
      <c r="BJ69" s="33">
        <v>0</v>
      </c>
      <c r="BK69" s="33">
        <v>7650638.827135019</v>
      </c>
      <c r="BL69" s="33">
        <v>2678015.7821758403</v>
      </c>
      <c r="BM69" s="33">
        <v>0</v>
      </c>
      <c r="BN69" s="33">
        <v>0</v>
      </c>
      <c r="BO69" s="34">
        <v>0</v>
      </c>
      <c r="BP69" s="34">
        <v>0</v>
      </c>
      <c r="BQ69" s="34">
        <v>0</v>
      </c>
      <c r="BR69" s="34">
        <v>0</v>
      </c>
      <c r="BS69" s="34">
        <v>0</v>
      </c>
      <c r="BT69" s="34">
        <v>0</v>
      </c>
      <c r="BU69" s="34">
        <v>0</v>
      </c>
      <c r="BV69" s="34">
        <v>0</v>
      </c>
      <c r="BW69" s="33">
        <v>0</v>
      </c>
      <c r="BX69" s="33">
        <v>0</v>
      </c>
      <c r="BY69" s="33">
        <v>0</v>
      </c>
      <c r="BZ69" s="33">
        <v>0</v>
      </c>
      <c r="CA69" s="33">
        <v>0</v>
      </c>
      <c r="CB69" s="33">
        <v>0</v>
      </c>
      <c r="CC69" s="33">
        <v>0</v>
      </c>
      <c r="CD69" s="33">
        <v>0</v>
      </c>
      <c r="CE69" s="33">
        <v>0</v>
      </c>
      <c r="CF69" s="33">
        <v>0</v>
      </c>
      <c r="CG69" s="33">
        <v>0</v>
      </c>
      <c r="CH69" s="33">
        <v>0</v>
      </c>
      <c r="CI69" s="33">
        <v>0</v>
      </c>
      <c r="CJ69" s="33">
        <v>0</v>
      </c>
      <c r="CK69" s="33">
        <v>0</v>
      </c>
      <c r="CL69" s="33">
        <v>0</v>
      </c>
      <c r="CM69" s="33">
        <v>0</v>
      </c>
      <c r="CN69" s="33">
        <v>0</v>
      </c>
      <c r="CO69" s="33">
        <v>0</v>
      </c>
      <c r="CP69" s="33">
        <v>0</v>
      </c>
      <c r="CQ69" s="33">
        <v>0</v>
      </c>
      <c r="CR69" s="33">
        <v>0</v>
      </c>
      <c r="CS69" s="33">
        <v>0</v>
      </c>
      <c r="CT69" s="33">
        <v>0</v>
      </c>
      <c r="CU69" s="33">
        <v>0</v>
      </c>
      <c r="CV69" s="33">
        <v>0</v>
      </c>
      <c r="CW69" s="33">
        <v>0</v>
      </c>
      <c r="CX69" s="33">
        <v>0</v>
      </c>
      <c r="CY69" s="33">
        <v>0</v>
      </c>
      <c r="CZ69" s="33">
        <v>0</v>
      </c>
      <c r="DA69" s="33">
        <v>0</v>
      </c>
      <c r="DB69" s="33">
        <v>0</v>
      </c>
      <c r="DC69" s="33">
        <v>0</v>
      </c>
      <c r="DD69" s="33">
        <v>0</v>
      </c>
      <c r="DE69" s="33">
        <v>0</v>
      </c>
      <c r="DF69" s="33">
        <v>0</v>
      </c>
      <c r="DG69" s="33">
        <v>0</v>
      </c>
      <c r="DH69" s="33">
        <v>0</v>
      </c>
      <c r="DI69" s="33">
        <v>0</v>
      </c>
      <c r="DJ69" s="33">
        <v>0</v>
      </c>
      <c r="DK69" s="33">
        <v>0</v>
      </c>
      <c r="DL69" s="33">
        <v>0</v>
      </c>
      <c r="DM69" s="33">
        <v>0</v>
      </c>
      <c r="DN69" s="33">
        <v>0</v>
      </c>
      <c r="DO69" s="33">
        <v>0</v>
      </c>
      <c r="DP69" s="33">
        <v>0</v>
      </c>
      <c r="DQ69" s="33">
        <v>0</v>
      </c>
      <c r="DR69" s="33">
        <v>0</v>
      </c>
      <c r="DS69" s="33">
        <v>0</v>
      </c>
      <c r="DT69" s="33">
        <v>0</v>
      </c>
      <c r="DU69" s="33">
        <v>0</v>
      </c>
      <c r="DV69" s="33">
        <v>0</v>
      </c>
      <c r="DW69" s="33">
        <v>0</v>
      </c>
      <c r="DX69" s="33">
        <v>0</v>
      </c>
      <c r="DY69" s="33">
        <v>0</v>
      </c>
      <c r="DZ69" s="33">
        <v>0</v>
      </c>
      <c r="EA69" s="34">
        <v>0</v>
      </c>
      <c r="EB69" s="34">
        <v>0</v>
      </c>
      <c r="EC69" s="34">
        <v>0</v>
      </c>
      <c r="ED69" s="34">
        <v>0</v>
      </c>
      <c r="EE69" s="34">
        <v>0</v>
      </c>
      <c r="EF69" s="34">
        <v>0</v>
      </c>
      <c r="EG69" s="34">
        <v>0</v>
      </c>
      <c r="EH69" s="34">
        <v>0</v>
      </c>
      <c r="EI69" s="34">
        <v>0</v>
      </c>
      <c r="EJ69" s="34">
        <v>0</v>
      </c>
      <c r="EK69" s="34">
        <v>0</v>
      </c>
      <c r="EL69" s="34">
        <v>0</v>
      </c>
      <c r="EM69" s="34">
        <v>0</v>
      </c>
      <c r="EN69" s="34">
        <v>0</v>
      </c>
      <c r="EO69" s="34">
        <v>0</v>
      </c>
      <c r="EP69" s="34">
        <v>0</v>
      </c>
      <c r="EQ69" s="34">
        <v>0</v>
      </c>
      <c r="ER69" s="34">
        <v>0</v>
      </c>
      <c r="ES69" s="34">
        <v>0</v>
      </c>
      <c r="ET69" s="34">
        <v>0</v>
      </c>
      <c r="EU69" s="34">
        <v>0</v>
      </c>
      <c r="EV69" s="34">
        <v>0</v>
      </c>
      <c r="EW69" s="34">
        <v>0</v>
      </c>
      <c r="EX69" s="34">
        <v>0</v>
      </c>
      <c r="EY69" s="34">
        <v>0</v>
      </c>
      <c r="EZ69" s="33">
        <v>0</v>
      </c>
      <c r="FA69" s="33">
        <v>0</v>
      </c>
      <c r="FB69" s="33">
        <v>0</v>
      </c>
      <c r="FC69" s="33">
        <v>0</v>
      </c>
      <c r="FD69" s="33">
        <v>0</v>
      </c>
      <c r="FE69" s="33">
        <v>0</v>
      </c>
      <c r="FF69" s="33">
        <v>0</v>
      </c>
      <c r="FG69" s="33">
        <v>0</v>
      </c>
      <c r="FH69" s="33">
        <v>0</v>
      </c>
      <c r="FI69" s="33">
        <v>0</v>
      </c>
      <c r="FJ69" s="33">
        <v>0</v>
      </c>
      <c r="FK69" s="33">
        <v>0</v>
      </c>
      <c r="FL69" s="33">
        <v>0</v>
      </c>
      <c r="FM69" s="33">
        <v>0</v>
      </c>
      <c r="FN69" s="33">
        <v>0</v>
      </c>
      <c r="FO69" s="34">
        <v>1360564.3494603026</v>
      </c>
      <c r="FP69" s="34">
        <v>476249.48489235388</v>
      </c>
      <c r="FQ69" s="34">
        <v>0</v>
      </c>
      <c r="FR69" s="34">
        <v>0</v>
      </c>
      <c r="FS69" s="34">
        <v>0</v>
      </c>
      <c r="FT69" s="34">
        <v>0</v>
      </c>
      <c r="FU69" s="34">
        <v>0</v>
      </c>
      <c r="FV69" s="34">
        <v>0</v>
      </c>
      <c r="FW69" s="34">
        <v>0</v>
      </c>
      <c r="FX69" s="34">
        <v>0</v>
      </c>
      <c r="FY69" s="34">
        <v>0</v>
      </c>
      <c r="FZ69" s="34">
        <v>0</v>
      </c>
      <c r="GA69" s="36">
        <f t="shared" si="33"/>
        <v>441332739</v>
      </c>
      <c r="GB69" s="36">
        <f t="shared" si="34"/>
        <v>154483314</v>
      </c>
      <c r="GC69" s="36">
        <f t="shared" si="35"/>
        <v>0</v>
      </c>
      <c r="GD69" s="36">
        <f t="shared" si="36"/>
        <v>0</v>
      </c>
      <c r="GE69" s="37"/>
      <c r="GF69" s="308"/>
    </row>
    <row r="70" spans="1:188" s="38" customFormat="1" ht="27" thickTop="1" thickBot="1">
      <c r="A70" s="35" t="s">
        <v>758</v>
      </c>
      <c r="B70" s="34">
        <f t="shared" si="208"/>
        <v>30749405</v>
      </c>
      <c r="C70" s="33">
        <v>0</v>
      </c>
      <c r="D70" s="33">
        <v>0</v>
      </c>
      <c r="E70" s="33">
        <v>0</v>
      </c>
      <c r="F70" s="33">
        <v>0</v>
      </c>
      <c r="G70" s="33">
        <v>0</v>
      </c>
      <c r="H70" s="33">
        <v>0</v>
      </c>
      <c r="I70" s="33">
        <v>0</v>
      </c>
      <c r="J70" s="33">
        <v>0</v>
      </c>
      <c r="K70" s="33">
        <v>0</v>
      </c>
      <c r="L70" s="33">
        <v>0</v>
      </c>
      <c r="M70" s="33">
        <v>0</v>
      </c>
      <c r="N70" s="33">
        <v>0</v>
      </c>
      <c r="O70" s="33">
        <v>5385650.6269183019</v>
      </c>
      <c r="P70" s="33">
        <v>0</v>
      </c>
      <c r="Q70" s="33">
        <v>0</v>
      </c>
      <c r="R70" s="33">
        <v>0</v>
      </c>
      <c r="S70" s="33">
        <v>163472.31664798022</v>
      </c>
      <c r="T70" s="33">
        <v>0</v>
      </c>
      <c r="U70" s="33">
        <v>0</v>
      </c>
      <c r="V70" s="33">
        <v>0</v>
      </c>
      <c r="W70" s="33">
        <v>163472.31720673435</v>
      </c>
      <c r="X70" s="33">
        <v>0</v>
      </c>
      <c r="Y70" s="33">
        <v>0</v>
      </c>
      <c r="Z70" s="33">
        <v>0</v>
      </c>
      <c r="AA70" s="33">
        <v>206333.2513905369</v>
      </c>
      <c r="AB70" s="33">
        <v>0</v>
      </c>
      <c r="AC70" s="33">
        <v>0</v>
      </c>
      <c r="AD70" s="33">
        <v>0</v>
      </c>
      <c r="AE70" s="33">
        <v>206333.25194929104</v>
      </c>
      <c r="AF70" s="33">
        <v>0</v>
      </c>
      <c r="AG70" s="33">
        <v>0</v>
      </c>
      <c r="AH70" s="33">
        <v>0</v>
      </c>
      <c r="AI70" s="33">
        <v>0</v>
      </c>
      <c r="AJ70" s="33">
        <v>0</v>
      </c>
      <c r="AK70" s="33">
        <v>0</v>
      </c>
      <c r="AL70" s="33">
        <v>0</v>
      </c>
      <c r="AM70" s="33">
        <v>0</v>
      </c>
      <c r="AN70" s="33">
        <v>0</v>
      </c>
      <c r="AO70" s="33">
        <v>0</v>
      </c>
      <c r="AP70" s="33">
        <v>0</v>
      </c>
      <c r="AQ70" s="33">
        <v>0</v>
      </c>
      <c r="AR70" s="33">
        <v>0</v>
      </c>
      <c r="AS70" s="33">
        <v>0</v>
      </c>
      <c r="AT70" s="33">
        <v>0</v>
      </c>
      <c r="AU70" s="33">
        <v>0</v>
      </c>
      <c r="AV70" s="33">
        <v>0</v>
      </c>
      <c r="AW70" s="33">
        <v>0</v>
      </c>
      <c r="AX70" s="33">
        <v>0</v>
      </c>
      <c r="AY70" s="33">
        <v>0</v>
      </c>
      <c r="AZ70" s="33">
        <v>0</v>
      </c>
      <c r="BA70" s="33">
        <v>0</v>
      </c>
      <c r="BB70" s="33">
        <v>0</v>
      </c>
      <c r="BC70" s="33">
        <v>22308916.334091298</v>
      </c>
      <c r="BD70" s="33">
        <v>22308914.520323168</v>
      </c>
      <c r="BE70" s="33">
        <v>11132237.69367316</v>
      </c>
      <c r="BF70" s="33">
        <v>11110017.220300671</v>
      </c>
      <c r="BG70" s="33">
        <v>1788330.6100215483</v>
      </c>
      <c r="BH70" s="33">
        <v>1788330.4646260024</v>
      </c>
      <c r="BI70" s="33">
        <v>892384.06417836016</v>
      </c>
      <c r="BJ70" s="33">
        <v>890602.82334594615</v>
      </c>
      <c r="BK70" s="33">
        <v>426440.31772915844</v>
      </c>
      <c r="BL70" s="33">
        <v>426440.28305854305</v>
      </c>
      <c r="BM70" s="33">
        <v>212795.40915539788</v>
      </c>
      <c r="BN70" s="33">
        <v>212370.65944621651</v>
      </c>
      <c r="BO70" s="34">
        <v>0</v>
      </c>
      <c r="BP70" s="34">
        <v>0</v>
      </c>
      <c r="BQ70" s="34">
        <v>0</v>
      </c>
      <c r="BR70" s="34">
        <v>0</v>
      </c>
      <c r="BS70" s="34">
        <v>0</v>
      </c>
      <c r="BT70" s="34">
        <v>0</v>
      </c>
      <c r="BU70" s="34">
        <v>0</v>
      </c>
      <c r="BV70" s="34">
        <v>0</v>
      </c>
      <c r="BW70" s="33">
        <v>0</v>
      </c>
      <c r="BX70" s="33">
        <v>0</v>
      </c>
      <c r="BY70" s="33">
        <v>0</v>
      </c>
      <c r="BZ70" s="33">
        <v>0</v>
      </c>
      <c r="CA70" s="33">
        <v>0</v>
      </c>
      <c r="CB70" s="33">
        <v>0</v>
      </c>
      <c r="CC70" s="33">
        <v>0</v>
      </c>
      <c r="CD70" s="33">
        <v>0</v>
      </c>
      <c r="CE70" s="33">
        <v>0</v>
      </c>
      <c r="CF70" s="33">
        <v>0</v>
      </c>
      <c r="CG70" s="33">
        <v>0</v>
      </c>
      <c r="CH70" s="33">
        <v>0</v>
      </c>
      <c r="CI70" s="33">
        <v>0</v>
      </c>
      <c r="CJ70" s="33">
        <v>0</v>
      </c>
      <c r="CK70" s="33">
        <v>0</v>
      </c>
      <c r="CL70" s="33">
        <v>0</v>
      </c>
      <c r="CM70" s="33">
        <v>0</v>
      </c>
      <c r="CN70" s="33">
        <v>0</v>
      </c>
      <c r="CO70" s="33">
        <v>0</v>
      </c>
      <c r="CP70" s="33">
        <v>0</v>
      </c>
      <c r="CQ70" s="33">
        <v>0</v>
      </c>
      <c r="CR70" s="33">
        <v>0</v>
      </c>
      <c r="CS70" s="33">
        <v>0</v>
      </c>
      <c r="CT70" s="33">
        <v>0</v>
      </c>
      <c r="CU70" s="33">
        <v>0</v>
      </c>
      <c r="CV70" s="33">
        <v>0</v>
      </c>
      <c r="CW70" s="33">
        <v>0</v>
      </c>
      <c r="CX70" s="33">
        <v>0</v>
      </c>
      <c r="CY70" s="33">
        <v>0</v>
      </c>
      <c r="CZ70" s="33">
        <v>0</v>
      </c>
      <c r="DA70" s="33">
        <v>0</v>
      </c>
      <c r="DB70" s="33">
        <v>0</v>
      </c>
      <c r="DC70" s="33">
        <v>0</v>
      </c>
      <c r="DD70" s="33">
        <v>0</v>
      </c>
      <c r="DE70" s="33">
        <v>0</v>
      </c>
      <c r="DF70" s="33">
        <v>0</v>
      </c>
      <c r="DG70" s="33">
        <v>0</v>
      </c>
      <c r="DH70" s="33">
        <v>0</v>
      </c>
      <c r="DI70" s="33">
        <v>0</v>
      </c>
      <c r="DJ70" s="33">
        <v>0</v>
      </c>
      <c r="DK70" s="33">
        <v>0</v>
      </c>
      <c r="DL70" s="33">
        <v>0</v>
      </c>
      <c r="DM70" s="33">
        <v>0</v>
      </c>
      <c r="DN70" s="33">
        <v>0</v>
      </c>
      <c r="DO70" s="33">
        <v>0</v>
      </c>
      <c r="DP70" s="33">
        <v>0</v>
      </c>
      <c r="DQ70" s="33">
        <v>0</v>
      </c>
      <c r="DR70" s="33">
        <v>0</v>
      </c>
      <c r="DS70" s="33">
        <v>0</v>
      </c>
      <c r="DT70" s="33">
        <v>0</v>
      </c>
      <c r="DU70" s="33">
        <v>0</v>
      </c>
      <c r="DV70" s="33">
        <v>0</v>
      </c>
      <c r="DW70" s="33">
        <v>0</v>
      </c>
      <c r="DX70" s="33">
        <v>0</v>
      </c>
      <c r="DY70" s="33">
        <v>0</v>
      </c>
      <c r="DZ70" s="33">
        <v>0</v>
      </c>
      <c r="EA70" s="34">
        <v>0</v>
      </c>
      <c r="EB70" s="34">
        <v>0</v>
      </c>
      <c r="EC70" s="34">
        <v>0</v>
      </c>
      <c r="ED70" s="34">
        <v>0</v>
      </c>
      <c r="EE70" s="34">
        <v>0</v>
      </c>
      <c r="EF70" s="34">
        <v>0</v>
      </c>
      <c r="EG70" s="34">
        <v>0</v>
      </c>
      <c r="EH70" s="34">
        <v>0</v>
      </c>
      <c r="EI70" s="34">
        <v>0</v>
      </c>
      <c r="EJ70" s="34">
        <v>0</v>
      </c>
      <c r="EK70" s="34">
        <v>0</v>
      </c>
      <c r="EL70" s="34">
        <v>0</v>
      </c>
      <c r="EM70" s="34">
        <v>0</v>
      </c>
      <c r="EN70" s="34">
        <v>0</v>
      </c>
      <c r="EO70" s="34">
        <v>0</v>
      </c>
      <c r="EP70" s="34">
        <v>0</v>
      </c>
      <c r="EQ70" s="34">
        <v>0</v>
      </c>
      <c r="ER70" s="34">
        <v>0</v>
      </c>
      <c r="ES70" s="34">
        <v>0</v>
      </c>
      <c r="ET70" s="34">
        <v>0</v>
      </c>
      <c r="EU70" s="34">
        <v>0</v>
      </c>
      <c r="EV70" s="34">
        <v>0</v>
      </c>
      <c r="EW70" s="34">
        <v>0</v>
      </c>
      <c r="EX70" s="34">
        <v>0</v>
      </c>
      <c r="EY70" s="34">
        <v>0</v>
      </c>
      <c r="EZ70" s="33">
        <v>0</v>
      </c>
      <c r="FA70" s="33">
        <v>0</v>
      </c>
      <c r="FB70" s="33">
        <v>0</v>
      </c>
      <c r="FC70" s="33">
        <v>0</v>
      </c>
      <c r="FD70" s="33">
        <v>0</v>
      </c>
      <c r="FE70" s="33">
        <v>0</v>
      </c>
      <c r="FF70" s="33">
        <v>0</v>
      </c>
      <c r="FG70" s="33">
        <v>0</v>
      </c>
      <c r="FH70" s="33">
        <v>0</v>
      </c>
      <c r="FI70" s="33">
        <v>0</v>
      </c>
      <c r="FJ70" s="33">
        <v>0</v>
      </c>
      <c r="FK70" s="33">
        <v>0</v>
      </c>
      <c r="FL70" s="33">
        <v>0</v>
      </c>
      <c r="FM70" s="33">
        <v>0</v>
      </c>
      <c r="FN70" s="33">
        <v>0</v>
      </c>
      <c r="FO70" s="34">
        <v>100455.97404514842</v>
      </c>
      <c r="FP70" s="34">
        <v>75836.731992285757</v>
      </c>
      <c r="FQ70" s="34">
        <v>37842.832993081152</v>
      </c>
      <c r="FR70" s="34">
        <v>37767.296907165539</v>
      </c>
      <c r="FS70" s="34">
        <v>0</v>
      </c>
      <c r="FT70" s="34">
        <v>0</v>
      </c>
      <c r="FU70" s="34">
        <v>0</v>
      </c>
      <c r="FV70" s="34">
        <v>0</v>
      </c>
      <c r="FW70" s="34">
        <v>0</v>
      </c>
      <c r="FX70" s="34">
        <v>0</v>
      </c>
      <c r="FY70" s="34">
        <v>0</v>
      </c>
      <c r="FZ70" s="34">
        <v>0</v>
      </c>
      <c r="GA70" s="36">
        <f t="shared" si="33"/>
        <v>30749405</v>
      </c>
      <c r="GB70" s="36">
        <f t="shared" si="34"/>
        <v>24599522</v>
      </c>
      <c r="GC70" s="36">
        <f t="shared" si="35"/>
        <v>12275260</v>
      </c>
      <c r="GD70" s="36">
        <f t="shared" si="36"/>
        <v>12250758</v>
      </c>
      <c r="GE70" s="37"/>
      <c r="GF70" s="308"/>
    </row>
    <row r="71" spans="1:188" s="38" customFormat="1" ht="27" thickTop="1" thickBot="1">
      <c r="A71" s="35" t="s">
        <v>839</v>
      </c>
      <c r="B71" s="34">
        <f t="shared" si="208"/>
        <v>23593377</v>
      </c>
      <c r="C71" s="33">
        <v>0</v>
      </c>
      <c r="D71" s="33">
        <v>0</v>
      </c>
      <c r="E71" s="33">
        <v>0</v>
      </c>
      <c r="F71" s="33">
        <v>0</v>
      </c>
      <c r="G71" s="33">
        <v>0</v>
      </c>
      <c r="H71" s="33">
        <v>0</v>
      </c>
      <c r="I71" s="33">
        <v>0</v>
      </c>
      <c r="J71" s="33">
        <v>0</v>
      </c>
      <c r="K71" s="33">
        <v>0</v>
      </c>
      <c r="L71" s="33">
        <v>0</v>
      </c>
      <c r="M71" s="33">
        <v>0</v>
      </c>
      <c r="N71" s="33">
        <v>0</v>
      </c>
      <c r="O71" s="33">
        <v>6887162.2952904757</v>
      </c>
      <c r="P71" s="33">
        <v>0</v>
      </c>
      <c r="Q71" s="33">
        <v>0</v>
      </c>
      <c r="R71" s="33">
        <v>0</v>
      </c>
      <c r="S71" s="33">
        <v>209048.16400724792</v>
      </c>
      <c r="T71" s="33">
        <v>0</v>
      </c>
      <c r="U71" s="33">
        <v>0</v>
      </c>
      <c r="V71" s="33">
        <v>0</v>
      </c>
      <c r="W71" s="33">
        <v>209048.16472178191</v>
      </c>
      <c r="X71" s="33">
        <v>0</v>
      </c>
      <c r="Y71" s="33">
        <v>0</v>
      </c>
      <c r="Z71" s="33">
        <v>0</v>
      </c>
      <c r="AA71" s="33">
        <v>263858.66586647293</v>
      </c>
      <c r="AB71" s="33">
        <v>0</v>
      </c>
      <c r="AC71" s="33">
        <v>0</v>
      </c>
      <c r="AD71" s="33">
        <v>0</v>
      </c>
      <c r="AE71" s="33">
        <v>263858.6665810069</v>
      </c>
      <c r="AF71" s="33">
        <v>0</v>
      </c>
      <c r="AG71" s="33">
        <v>0</v>
      </c>
      <c r="AH71" s="33">
        <v>0</v>
      </c>
      <c r="AI71" s="33">
        <v>0</v>
      </c>
      <c r="AJ71" s="33">
        <v>0</v>
      </c>
      <c r="AK71" s="33">
        <v>0</v>
      </c>
      <c r="AL71" s="33">
        <v>0</v>
      </c>
      <c r="AM71" s="33">
        <v>0</v>
      </c>
      <c r="AN71" s="33">
        <v>0</v>
      </c>
      <c r="AO71" s="33">
        <v>0</v>
      </c>
      <c r="AP71" s="33">
        <v>0</v>
      </c>
      <c r="AQ71" s="33">
        <v>0</v>
      </c>
      <c r="AR71" s="33">
        <v>0</v>
      </c>
      <c r="AS71" s="33">
        <v>0</v>
      </c>
      <c r="AT71" s="33">
        <v>0</v>
      </c>
      <c r="AU71" s="33">
        <v>0</v>
      </c>
      <c r="AV71" s="33">
        <v>0</v>
      </c>
      <c r="AW71" s="33">
        <v>0</v>
      </c>
      <c r="AX71" s="33">
        <v>0</v>
      </c>
      <c r="AY71" s="33">
        <v>0</v>
      </c>
      <c r="AZ71" s="33">
        <v>0</v>
      </c>
      <c r="BA71" s="33">
        <v>0</v>
      </c>
      <c r="BB71" s="33">
        <v>0</v>
      </c>
      <c r="BC71" s="33">
        <v>14264305.10150451</v>
      </c>
      <c r="BD71" s="33">
        <v>14264305.10150451</v>
      </c>
      <c r="BE71" s="33">
        <v>0</v>
      </c>
      <c r="BF71" s="33">
        <v>0</v>
      </c>
      <c r="BG71" s="33">
        <v>1143457.3092519559</v>
      </c>
      <c r="BH71" s="33">
        <v>1143457.3092519559</v>
      </c>
      <c r="BI71" s="33">
        <v>0</v>
      </c>
      <c r="BJ71" s="33">
        <v>0</v>
      </c>
      <c r="BK71" s="33">
        <v>272665.6332641184</v>
      </c>
      <c r="BL71" s="33">
        <v>272665.6332641184</v>
      </c>
      <c r="BM71" s="33">
        <v>0</v>
      </c>
      <c r="BN71" s="33">
        <v>0</v>
      </c>
      <c r="BO71" s="34">
        <v>0</v>
      </c>
      <c r="BP71" s="34">
        <v>0</v>
      </c>
      <c r="BQ71" s="34">
        <v>0</v>
      </c>
      <c r="BR71" s="34">
        <v>0</v>
      </c>
      <c r="BS71" s="34">
        <v>0</v>
      </c>
      <c r="BT71" s="34">
        <v>0</v>
      </c>
      <c r="BU71" s="34">
        <v>0</v>
      </c>
      <c r="BV71" s="34">
        <v>0</v>
      </c>
      <c r="BW71" s="33">
        <v>0</v>
      </c>
      <c r="BX71" s="33">
        <v>0</v>
      </c>
      <c r="BY71" s="33">
        <v>0</v>
      </c>
      <c r="BZ71" s="33">
        <v>0</v>
      </c>
      <c r="CA71" s="33">
        <v>0</v>
      </c>
      <c r="CB71" s="33">
        <v>0</v>
      </c>
      <c r="CC71" s="33">
        <v>0</v>
      </c>
      <c r="CD71" s="33">
        <v>0</v>
      </c>
      <c r="CE71" s="33">
        <v>0</v>
      </c>
      <c r="CF71" s="33">
        <v>0</v>
      </c>
      <c r="CG71" s="33">
        <v>0</v>
      </c>
      <c r="CH71" s="33">
        <v>0</v>
      </c>
      <c r="CI71" s="33">
        <v>0</v>
      </c>
      <c r="CJ71" s="33">
        <v>0</v>
      </c>
      <c r="CK71" s="33">
        <v>0</v>
      </c>
      <c r="CL71" s="33">
        <v>0</v>
      </c>
      <c r="CM71" s="33">
        <v>0</v>
      </c>
      <c r="CN71" s="33">
        <v>0</v>
      </c>
      <c r="CO71" s="33">
        <v>0</v>
      </c>
      <c r="CP71" s="33">
        <v>0</v>
      </c>
      <c r="CQ71" s="33">
        <v>0</v>
      </c>
      <c r="CR71" s="33">
        <v>0</v>
      </c>
      <c r="CS71" s="33">
        <v>0</v>
      </c>
      <c r="CT71" s="33">
        <v>0</v>
      </c>
      <c r="CU71" s="33">
        <v>0</v>
      </c>
      <c r="CV71" s="33">
        <v>0</v>
      </c>
      <c r="CW71" s="33">
        <v>0</v>
      </c>
      <c r="CX71" s="33">
        <v>0</v>
      </c>
      <c r="CY71" s="33">
        <v>0</v>
      </c>
      <c r="CZ71" s="33">
        <v>0</v>
      </c>
      <c r="DA71" s="33">
        <v>0</v>
      </c>
      <c r="DB71" s="33">
        <v>0</v>
      </c>
      <c r="DC71" s="33">
        <v>0</v>
      </c>
      <c r="DD71" s="33">
        <v>0</v>
      </c>
      <c r="DE71" s="33">
        <v>0</v>
      </c>
      <c r="DF71" s="33">
        <v>0</v>
      </c>
      <c r="DG71" s="33">
        <v>0</v>
      </c>
      <c r="DH71" s="33">
        <v>0</v>
      </c>
      <c r="DI71" s="33">
        <v>0</v>
      </c>
      <c r="DJ71" s="33">
        <v>0</v>
      </c>
      <c r="DK71" s="33">
        <v>0</v>
      </c>
      <c r="DL71" s="33">
        <v>0</v>
      </c>
      <c r="DM71" s="33">
        <v>0</v>
      </c>
      <c r="DN71" s="33">
        <v>0</v>
      </c>
      <c r="DO71" s="33">
        <v>0</v>
      </c>
      <c r="DP71" s="33">
        <v>0</v>
      </c>
      <c r="DQ71" s="33">
        <v>0</v>
      </c>
      <c r="DR71" s="33">
        <v>0</v>
      </c>
      <c r="DS71" s="33">
        <v>0</v>
      </c>
      <c r="DT71" s="33">
        <v>0</v>
      </c>
      <c r="DU71" s="33">
        <v>0</v>
      </c>
      <c r="DV71" s="33">
        <v>0</v>
      </c>
      <c r="DW71" s="33">
        <v>0</v>
      </c>
      <c r="DX71" s="33">
        <v>0</v>
      </c>
      <c r="DY71" s="33">
        <v>0</v>
      </c>
      <c r="DZ71" s="33">
        <v>0</v>
      </c>
      <c r="EA71" s="34">
        <v>0</v>
      </c>
      <c r="EB71" s="34">
        <v>0</v>
      </c>
      <c r="EC71" s="34">
        <v>0</v>
      </c>
      <c r="ED71" s="34">
        <v>0</v>
      </c>
      <c r="EE71" s="34">
        <v>0</v>
      </c>
      <c r="EF71" s="34">
        <v>0</v>
      </c>
      <c r="EG71" s="34">
        <v>0</v>
      </c>
      <c r="EH71" s="34">
        <v>0</v>
      </c>
      <c r="EI71" s="34">
        <v>0</v>
      </c>
      <c r="EJ71" s="34">
        <v>0</v>
      </c>
      <c r="EK71" s="34">
        <v>0</v>
      </c>
      <c r="EL71" s="34">
        <v>0</v>
      </c>
      <c r="EM71" s="34">
        <v>0</v>
      </c>
      <c r="EN71" s="34">
        <v>0</v>
      </c>
      <c r="EO71" s="34">
        <v>0</v>
      </c>
      <c r="EP71" s="34">
        <v>0</v>
      </c>
      <c r="EQ71" s="34">
        <v>0</v>
      </c>
      <c r="ER71" s="34">
        <v>0</v>
      </c>
      <c r="ES71" s="34">
        <v>0</v>
      </c>
      <c r="ET71" s="34">
        <v>0</v>
      </c>
      <c r="EU71" s="34">
        <v>0</v>
      </c>
      <c r="EV71" s="34">
        <v>0</v>
      </c>
      <c r="EW71" s="34">
        <v>0</v>
      </c>
      <c r="EX71" s="34">
        <v>0</v>
      </c>
      <c r="EY71" s="34">
        <v>0</v>
      </c>
      <c r="EZ71" s="33">
        <v>0</v>
      </c>
      <c r="FA71" s="33">
        <v>0</v>
      </c>
      <c r="FB71" s="33">
        <v>0</v>
      </c>
      <c r="FC71" s="33">
        <v>0</v>
      </c>
      <c r="FD71" s="33">
        <v>0</v>
      </c>
      <c r="FE71" s="33">
        <v>0</v>
      </c>
      <c r="FF71" s="33">
        <v>0</v>
      </c>
      <c r="FG71" s="33">
        <v>0</v>
      </c>
      <c r="FH71" s="33">
        <v>0</v>
      </c>
      <c r="FI71" s="33">
        <v>0</v>
      </c>
      <c r="FJ71" s="33">
        <v>0</v>
      </c>
      <c r="FK71" s="33">
        <v>0</v>
      </c>
      <c r="FL71" s="33">
        <v>0</v>
      </c>
      <c r="FM71" s="33">
        <v>0</v>
      </c>
      <c r="FN71" s="33">
        <v>0</v>
      </c>
      <c r="FO71" s="34">
        <v>79972.999512428956</v>
      </c>
      <c r="FP71" s="34">
        <v>48489.955979414532</v>
      </c>
      <c r="FQ71" s="34">
        <v>0</v>
      </c>
      <c r="FR71" s="34">
        <v>0</v>
      </c>
      <c r="FS71" s="34">
        <v>0</v>
      </c>
      <c r="FT71" s="34">
        <v>0</v>
      </c>
      <c r="FU71" s="34">
        <v>0</v>
      </c>
      <c r="FV71" s="34">
        <v>0</v>
      </c>
      <c r="FW71" s="34">
        <v>0</v>
      </c>
      <c r="FX71" s="34">
        <v>0</v>
      </c>
      <c r="FY71" s="34">
        <v>0</v>
      </c>
      <c r="FZ71" s="34">
        <v>0</v>
      </c>
      <c r="GA71" s="36">
        <f t="shared" ref="GA71:GA116" si="209">C71+G71+K71+O71+S71++W71+AA71+AE71+AI71+AM71+AQ71+AU71+AY71+BC71+BG71+BK71+BO71+BS71+BW71+CA71+CE71+CI71+CM71+CQ71+CU71+CY71+DC71+DG71+DK71+DO71+DS71+DW71+EA71+EE71+EI71+EM71+EQ71+EU71+EY71+FC71+FG71+FK71+FO71+FS71+FW71</f>
        <v>23593377</v>
      </c>
      <c r="GB71" s="36">
        <f t="shared" ref="GB71:GB116" si="210">D71+H71+L71+P71+T71++X71+AB71+AF71+AJ71+AN71+AR71+AV71+AZ71+BD71+BH71+BL71+BP71+BT71+BX71+CB71+CF71+CJ71+CN71+CR71+CV71+CZ71+DD71+DH71+DL71+DP71+DT71+DX71+EB71+EF71+EJ71+EN71+ER71+EV71+EZ71+FD71+FH71+FL71+FP71+FT71+FX71</f>
        <v>15728918</v>
      </c>
      <c r="GC71" s="36">
        <f t="shared" ref="GC71:GD116" si="211">E71+I71+M71+Q71+U71++Y71+AC71+AG71+AK71+AO71+AS71+AW71+BA71+BE71+BI71+BM71+BQ71+BU71+BY71+CC71+CG71+CK71+CO71+CS71+CW71+DA71+DE71+DI71+DM71+DQ71+DU71+DY71+EC71+EG71+EK71+EO71+ES71+EW71+FA71+FE71+FI71+FM71+FQ71+FU71+FY71</f>
        <v>0</v>
      </c>
      <c r="GD71" s="36">
        <f t="shared" ref="GD71:GD116" si="212">F71+J71+N71+R71+V71++Z71+AD71+AH71+AL71+AP71+AT71+AX71+BB71+BF71+BJ71+BN71+BR71+BV71+BZ71+CD71+CH71+CL71+CP71+CT71+CX71+DB71+DF71+DJ71+DN71+DR71+DV71+DZ71+ED71+EH71+EL71+EP71+ET71+EX71+FB71+FF71+FJ71+FN71+FR71+FV71+FZ71</f>
        <v>0</v>
      </c>
      <c r="GE71" s="37"/>
      <c r="GF71" s="308"/>
    </row>
    <row r="72" spans="1:188" s="38" customFormat="1" ht="14" thickTop="1" thickBot="1">
      <c r="A72" s="35" t="s">
        <v>759</v>
      </c>
      <c r="B72" s="34">
        <f t="shared" si="208"/>
        <v>116263200</v>
      </c>
      <c r="C72" s="33">
        <v>0</v>
      </c>
      <c r="D72" s="33">
        <v>0</v>
      </c>
      <c r="E72" s="33">
        <v>0</v>
      </c>
      <c r="F72" s="33">
        <v>0</v>
      </c>
      <c r="G72" s="33">
        <v>0</v>
      </c>
      <c r="H72" s="33">
        <v>0</v>
      </c>
      <c r="I72" s="33">
        <v>0</v>
      </c>
      <c r="J72" s="33">
        <v>0</v>
      </c>
      <c r="K72" s="33">
        <v>0</v>
      </c>
      <c r="L72" s="33">
        <v>0</v>
      </c>
      <c r="M72" s="33">
        <v>0</v>
      </c>
      <c r="N72" s="33">
        <v>0</v>
      </c>
      <c r="O72" s="33">
        <v>67876974.743362561</v>
      </c>
      <c r="P72" s="33">
        <v>0</v>
      </c>
      <c r="Q72" s="33">
        <v>0</v>
      </c>
      <c r="R72" s="33">
        <v>0</v>
      </c>
      <c r="S72" s="33">
        <v>2060290.7758060636</v>
      </c>
      <c r="T72" s="33">
        <v>0</v>
      </c>
      <c r="U72" s="33">
        <v>0</v>
      </c>
      <c r="V72" s="33">
        <v>0</v>
      </c>
      <c r="W72" s="33">
        <v>2060290.7828482101</v>
      </c>
      <c r="X72" s="33">
        <v>0</v>
      </c>
      <c r="Y72" s="33">
        <v>0</v>
      </c>
      <c r="Z72" s="33">
        <v>0</v>
      </c>
      <c r="AA72" s="33">
        <v>2600480.0280491356</v>
      </c>
      <c r="AB72" s="33">
        <v>0</v>
      </c>
      <c r="AC72" s="33">
        <v>0</v>
      </c>
      <c r="AD72" s="33">
        <v>0</v>
      </c>
      <c r="AE72" s="33">
        <v>2600480.0350912819</v>
      </c>
      <c r="AF72" s="33">
        <v>0</v>
      </c>
      <c r="AG72" s="33">
        <v>0</v>
      </c>
      <c r="AH72" s="33">
        <v>0</v>
      </c>
      <c r="AI72" s="33">
        <v>25254832.025498219</v>
      </c>
      <c r="AJ72" s="33">
        <v>0</v>
      </c>
      <c r="AK72" s="33">
        <v>0</v>
      </c>
      <c r="AL72" s="33">
        <v>0</v>
      </c>
      <c r="AM72" s="33">
        <v>8475028.4856370743</v>
      </c>
      <c r="AN72" s="33">
        <v>0</v>
      </c>
      <c r="AO72" s="33">
        <v>0</v>
      </c>
      <c r="AP72" s="33">
        <v>0</v>
      </c>
      <c r="AQ72" s="33">
        <v>0</v>
      </c>
      <c r="AR72" s="33">
        <v>0</v>
      </c>
      <c r="AS72" s="33">
        <v>0</v>
      </c>
      <c r="AT72" s="33">
        <v>0</v>
      </c>
      <c r="AU72" s="33">
        <v>0</v>
      </c>
      <c r="AV72" s="33">
        <v>0</v>
      </c>
      <c r="AW72" s="33">
        <v>0</v>
      </c>
      <c r="AX72" s="33">
        <v>0</v>
      </c>
      <c r="AY72" s="33">
        <v>0</v>
      </c>
      <c r="AZ72" s="33">
        <v>0</v>
      </c>
      <c r="BA72" s="33">
        <v>0</v>
      </c>
      <c r="BB72" s="33">
        <v>0</v>
      </c>
      <c r="BC72" s="33">
        <v>0</v>
      </c>
      <c r="BD72" s="33">
        <v>0</v>
      </c>
      <c r="BE72" s="33">
        <v>0</v>
      </c>
      <c r="BF72" s="33">
        <v>0</v>
      </c>
      <c r="BG72" s="33">
        <v>0</v>
      </c>
      <c r="BH72" s="33">
        <v>0</v>
      </c>
      <c r="BI72" s="33">
        <v>0</v>
      </c>
      <c r="BJ72" s="33">
        <v>0</v>
      </c>
      <c r="BK72" s="33">
        <v>0</v>
      </c>
      <c r="BL72" s="33">
        <v>0</v>
      </c>
      <c r="BM72" s="33">
        <v>0</v>
      </c>
      <c r="BN72" s="33">
        <v>0</v>
      </c>
      <c r="BO72" s="34">
        <v>0</v>
      </c>
      <c r="BP72" s="34">
        <v>0</v>
      </c>
      <c r="BQ72" s="34">
        <v>0</v>
      </c>
      <c r="BR72" s="34">
        <v>0</v>
      </c>
      <c r="BS72" s="34">
        <v>0</v>
      </c>
      <c r="BT72" s="34">
        <v>0</v>
      </c>
      <c r="BU72" s="34">
        <v>0</v>
      </c>
      <c r="BV72" s="34">
        <v>0</v>
      </c>
      <c r="BW72" s="33">
        <v>0</v>
      </c>
      <c r="BX72" s="33">
        <v>0</v>
      </c>
      <c r="BY72" s="33">
        <v>0</v>
      </c>
      <c r="BZ72" s="33">
        <v>0</v>
      </c>
      <c r="CA72" s="33">
        <v>0</v>
      </c>
      <c r="CB72" s="33">
        <v>0</v>
      </c>
      <c r="CC72" s="33">
        <v>0</v>
      </c>
      <c r="CD72" s="33">
        <v>0</v>
      </c>
      <c r="CE72" s="33">
        <v>0</v>
      </c>
      <c r="CF72" s="33">
        <v>0</v>
      </c>
      <c r="CG72" s="33">
        <v>0</v>
      </c>
      <c r="CH72" s="33">
        <v>0</v>
      </c>
      <c r="CI72" s="33">
        <v>0</v>
      </c>
      <c r="CJ72" s="33">
        <v>0</v>
      </c>
      <c r="CK72" s="33">
        <v>0</v>
      </c>
      <c r="CL72" s="33">
        <v>0</v>
      </c>
      <c r="CM72" s="33">
        <v>0</v>
      </c>
      <c r="CN72" s="33">
        <v>0</v>
      </c>
      <c r="CO72" s="33">
        <v>0</v>
      </c>
      <c r="CP72" s="33">
        <v>0</v>
      </c>
      <c r="CQ72" s="33">
        <v>0</v>
      </c>
      <c r="CR72" s="33">
        <v>0</v>
      </c>
      <c r="CS72" s="33">
        <v>0</v>
      </c>
      <c r="CT72" s="33">
        <v>0</v>
      </c>
      <c r="CU72" s="33">
        <v>0</v>
      </c>
      <c r="CV72" s="33">
        <v>0</v>
      </c>
      <c r="CW72" s="33">
        <v>0</v>
      </c>
      <c r="CX72" s="33">
        <v>0</v>
      </c>
      <c r="CY72" s="33">
        <v>0</v>
      </c>
      <c r="CZ72" s="33">
        <v>0</v>
      </c>
      <c r="DA72" s="33">
        <v>0</v>
      </c>
      <c r="DB72" s="33">
        <v>0</v>
      </c>
      <c r="DC72" s="33">
        <v>0</v>
      </c>
      <c r="DD72" s="33">
        <v>0</v>
      </c>
      <c r="DE72" s="33">
        <v>0</v>
      </c>
      <c r="DF72" s="33">
        <v>0</v>
      </c>
      <c r="DG72" s="33">
        <v>0</v>
      </c>
      <c r="DH72" s="33">
        <v>0</v>
      </c>
      <c r="DI72" s="33">
        <v>0</v>
      </c>
      <c r="DJ72" s="33">
        <v>0</v>
      </c>
      <c r="DK72" s="33">
        <v>0</v>
      </c>
      <c r="DL72" s="33">
        <v>0</v>
      </c>
      <c r="DM72" s="33">
        <v>0</v>
      </c>
      <c r="DN72" s="33">
        <v>0</v>
      </c>
      <c r="DO72" s="33">
        <v>0</v>
      </c>
      <c r="DP72" s="33">
        <v>0</v>
      </c>
      <c r="DQ72" s="33">
        <v>0</v>
      </c>
      <c r="DR72" s="33">
        <v>0</v>
      </c>
      <c r="DS72" s="33">
        <v>0</v>
      </c>
      <c r="DT72" s="33">
        <v>0</v>
      </c>
      <c r="DU72" s="33">
        <v>0</v>
      </c>
      <c r="DV72" s="33">
        <v>0</v>
      </c>
      <c r="DW72" s="33">
        <v>0</v>
      </c>
      <c r="DX72" s="33">
        <v>0</v>
      </c>
      <c r="DY72" s="33">
        <v>0</v>
      </c>
      <c r="DZ72" s="33">
        <v>0</v>
      </c>
      <c r="EA72" s="34">
        <v>0</v>
      </c>
      <c r="EB72" s="34">
        <v>0</v>
      </c>
      <c r="EC72" s="34">
        <v>0</v>
      </c>
      <c r="ED72" s="34">
        <v>0</v>
      </c>
      <c r="EE72" s="34">
        <v>0</v>
      </c>
      <c r="EF72" s="34">
        <v>0</v>
      </c>
      <c r="EG72" s="34">
        <v>0</v>
      </c>
      <c r="EH72" s="34">
        <v>0</v>
      </c>
      <c r="EI72" s="34">
        <v>0</v>
      </c>
      <c r="EJ72" s="34">
        <v>0</v>
      </c>
      <c r="EK72" s="34">
        <v>0</v>
      </c>
      <c r="EL72" s="34">
        <v>0</v>
      </c>
      <c r="EM72" s="34">
        <v>0</v>
      </c>
      <c r="EN72" s="34">
        <v>0</v>
      </c>
      <c r="EO72" s="34">
        <v>0</v>
      </c>
      <c r="EP72" s="34">
        <v>0</v>
      </c>
      <c r="EQ72" s="34">
        <v>0</v>
      </c>
      <c r="ER72" s="34">
        <v>0</v>
      </c>
      <c r="ES72" s="34">
        <v>0</v>
      </c>
      <c r="ET72" s="34">
        <v>0</v>
      </c>
      <c r="EU72" s="34">
        <v>0</v>
      </c>
      <c r="EV72" s="34">
        <v>0</v>
      </c>
      <c r="EW72" s="34">
        <v>0</v>
      </c>
      <c r="EX72" s="34">
        <v>0</v>
      </c>
      <c r="EY72" s="34">
        <v>0</v>
      </c>
      <c r="EZ72" s="33">
        <v>0</v>
      </c>
      <c r="FA72" s="33">
        <v>0</v>
      </c>
      <c r="FB72" s="33">
        <v>0</v>
      </c>
      <c r="FC72" s="33">
        <v>0</v>
      </c>
      <c r="FD72" s="33">
        <v>0</v>
      </c>
      <c r="FE72" s="33">
        <v>0</v>
      </c>
      <c r="FF72" s="33">
        <v>0</v>
      </c>
      <c r="FG72" s="33">
        <v>0</v>
      </c>
      <c r="FH72" s="33">
        <v>0</v>
      </c>
      <c r="FI72" s="33">
        <v>0</v>
      </c>
      <c r="FJ72" s="33">
        <v>0</v>
      </c>
      <c r="FK72" s="33">
        <v>0</v>
      </c>
      <c r="FL72" s="33">
        <v>0</v>
      </c>
      <c r="FM72" s="33">
        <v>0</v>
      </c>
      <c r="FN72" s="33">
        <v>0</v>
      </c>
      <c r="FO72" s="34">
        <v>5334823.1237074453</v>
      </c>
      <c r="FP72" s="34">
        <v>0</v>
      </c>
      <c r="FQ72" s="34">
        <v>0</v>
      </c>
      <c r="FR72" s="34">
        <v>0</v>
      </c>
      <c r="FS72" s="34">
        <v>0</v>
      </c>
      <c r="FT72" s="34">
        <v>0</v>
      </c>
      <c r="FU72" s="34">
        <v>0</v>
      </c>
      <c r="FV72" s="34">
        <v>0</v>
      </c>
      <c r="FW72" s="34">
        <v>0</v>
      </c>
      <c r="FX72" s="34">
        <v>0</v>
      </c>
      <c r="FY72" s="34">
        <v>0</v>
      </c>
      <c r="FZ72" s="34">
        <v>0</v>
      </c>
      <c r="GA72" s="36">
        <f t="shared" si="209"/>
        <v>116263200</v>
      </c>
      <c r="GB72" s="36">
        <f t="shared" si="210"/>
        <v>0</v>
      </c>
      <c r="GC72" s="36">
        <f t="shared" si="211"/>
        <v>0</v>
      </c>
      <c r="GD72" s="36">
        <f t="shared" si="212"/>
        <v>0</v>
      </c>
      <c r="GE72" s="37"/>
      <c r="GF72" s="308"/>
    </row>
    <row r="73" spans="1:188" s="38" customFormat="1" ht="14" thickTop="1" thickBot="1">
      <c r="A73" s="54" t="s">
        <v>760</v>
      </c>
      <c r="B73" s="55">
        <f>SUM(B74:B78)</f>
        <v>4385995185</v>
      </c>
      <c r="C73" s="55">
        <f t="shared" ref="C73:EL73" si="213">SUM(C74:C78)</f>
        <v>0</v>
      </c>
      <c r="D73" s="55">
        <f t="shared" si="213"/>
        <v>0</v>
      </c>
      <c r="E73" s="55">
        <f t="shared" si="213"/>
        <v>0</v>
      </c>
      <c r="F73" s="55">
        <f t="shared" si="213"/>
        <v>0</v>
      </c>
      <c r="G73" s="55">
        <f>SUM(G74:G78)</f>
        <v>0</v>
      </c>
      <c r="H73" s="55">
        <f>SUM(H74:H78)</f>
        <v>0</v>
      </c>
      <c r="I73" s="55">
        <f>SUM(I74:I78)</f>
        <v>0</v>
      </c>
      <c r="J73" s="55">
        <f>SUM(J74:J78)</f>
        <v>0</v>
      </c>
      <c r="K73" s="55">
        <f t="shared" si="213"/>
        <v>0</v>
      </c>
      <c r="L73" s="55">
        <f t="shared" si="213"/>
        <v>0</v>
      </c>
      <c r="M73" s="55">
        <f t="shared" si="213"/>
        <v>0</v>
      </c>
      <c r="N73" s="55">
        <f t="shared" si="213"/>
        <v>0</v>
      </c>
      <c r="O73" s="55">
        <f t="shared" ref="O73:Z73" si="214">SUM(O74:O78)</f>
        <v>1532584119.7382417</v>
      </c>
      <c r="P73" s="55">
        <f t="shared" si="214"/>
        <v>176719398.46186712</v>
      </c>
      <c r="Q73" s="55">
        <f t="shared" si="214"/>
        <v>102038644.29264556</v>
      </c>
      <c r="R73" s="55">
        <f t="shared" si="214"/>
        <v>102038644.29264556</v>
      </c>
      <c r="S73" s="55">
        <f t="shared" si="214"/>
        <v>46518999.07121776</v>
      </c>
      <c r="T73" s="55">
        <f t="shared" si="214"/>
        <v>5364018.4750954071</v>
      </c>
      <c r="U73" s="55">
        <f t="shared" si="214"/>
        <v>3097210.4812678206</v>
      </c>
      <c r="V73" s="55">
        <f t="shared" si="214"/>
        <v>3097210.4812678206</v>
      </c>
      <c r="W73" s="55">
        <f t="shared" si="214"/>
        <v>46518999.230221346</v>
      </c>
      <c r="X73" s="55">
        <f t="shared" si="214"/>
        <v>5364018.4934298107</v>
      </c>
      <c r="Y73" s="55">
        <f t="shared" si="214"/>
        <v>3097210.491854195</v>
      </c>
      <c r="Z73" s="55">
        <f t="shared" si="214"/>
        <v>3097210.491854195</v>
      </c>
      <c r="AA73" s="55">
        <f t="shared" si="213"/>
        <v>58715851.873971224</v>
      </c>
      <c r="AB73" s="55">
        <f t="shared" si="213"/>
        <v>6770414.6804786818</v>
      </c>
      <c r="AC73" s="55">
        <f t="shared" si="213"/>
        <v>3909270.5232591736</v>
      </c>
      <c r="AD73" s="55">
        <f t="shared" si="213"/>
        <v>3909270.5232591736</v>
      </c>
      <c r="AE73" s="55">
        <f t="shared" si="213"/>
        <v>58715852.032974795</v>
      </c>
      <c r="AF73" s="55">
        <f t="shared" si="213"/>
        <v>6770414.6988130854</v>
      </c>
      <c r="AG73" s="55">
        <f t="shared" si="213"/>
        <v>3909270.5338455481</v>
      </c>
      <c r="AH73" s="55">
        <f t="shared" si="213"/>
        <v>3909270.5338455481</v>
      </c>
      <c r="AI73" s="55">
        <f t="shared" ref="AI73:AP73" si="215">SUM(AI74:AI78)</f>
        <v>1.3033272106134126</v>
      </c>
      <c r="AJ73" s="55">
        <f t="shared" si="215"/>
        <v>0</v>
      </c>
      <c r="AK73" s="55">
        <f t="shared" si="215"/>
        <v>0</v>
      </c>
      <c r="AL73" s="55">
        <f t="shared" si="215"/>
        <v>0</v>
      </c>
      <c r="AM73" s="55">
        <f t="shared" si="215"/>
        <v>0.43737116227510037</v>
      </c>
      <c r="AN73" s="55">
        <f t="shared" si="215"/>
        <v>0</v>
      </c>
      <c r="AO73" s="55">
        <f t="shared" si="215"/>
        <v>0</v>
      </c>
      <c r="AP73" s="55">
        <f t="shared" si="215"/>
        <v>0</v>
      </c>
      <c r="AQ73" s="55">
        <f t="shared" si="213"/>
        <v>0</v>
      </c>
      <c r="AR73" s="55">
        <f t="shared" si="213"/>
        <v>0</v>
      </c>
      <c r="AS73" s="55">
        <f t="shared" si="213"/>
        <v>0</v>
      </c>
      <c r="AT73" s="55">
        <f t="shared" si="213"/>
        <v>0</v>
      </c>
      <c r="AU73" s="55">
        <f t="shared" ref="AU73:BB73" si="216">SUM(AU74:AU78)</f>
        <v>0</v>
      </c>
      <c r="AV73" s="55">
        <f t="shared" si="216"/>
        <v>0</v>
      </c>
      <c r="AW73" s="55">
        <f t="shared" si="216"/>
        <v>0</v>
      </c>
      <c r="AX73" s="55">
        <f t="shared" si="216"/>
        <v>0</v>
      </c>
      <c r="AY73" s="55">
        <f t="shared" si="216"/>
        <v>0</v>
      </c>
      <c r="AZ73" s="55">
        <f t="shared" si="216"/>
        <v>0</v>
      </c>
      <c r="BA73" s="55">
        <f t="shared" si="216"/>
        <v>0</v>
      </c>
      <c r="BB73" s="55">
        <f t="shared" si="216"/>
        <v>0</v>
      </c>
      <c r="BC73" s="55">
        <f t="shared" si="213"/>
        <v>2257901060.44593</v>
      </c>
      <c r="BD73" s="55">
        <f t="shared" si="213"/>
        <v>294613759.23526275</v>
      </c>
      <c r="BE73" s="55">
        <f t="shared" si="213"/>
        <v>142925337.72499236</v>
      </c>
      <c r="BF73" s="55">
        <f t="shared" si="213"/>
        <v>142797642.10038376</v>
      </c>
      <c r="BG73" s="55">
        <f t="shared" ref="BG73:BN73" si="217">SUM(BG74:BG78)</f>
        <v>180998194.63776946</v>
      </c>
      <c r="BH73" s="55">
        <f t="shared" si="217"/>
        <v>23616871.204488281</v>
      </c>
      <c r="BI73" s="55">
        <f t="shared" si="217"/>
        <v>11457201.800998308</v>
      </c>
      <c r="BJ73" s="55">
        <f t="shared" si="217"/>
        <v>11446965.445684876</v>
      </c>
      <c r="BK73" s="55">
        <f t="shared" si="217"/>
        <v>43160323.486720636</v>
      </c>
      <c r="BL73" s="55">
        <f t="shared" si="217"/>
        <v>5631613.0830469001</v>
      </c>
      <c r="BM73" s="55">
        <f t="shared" si="217"/>
        <v>2732052.3112032032</v>
      </c>
      <c r="BN73" s="55">
        <f t="shared" si="217"/>
        <v>2729611.3785323724</v>
      </c>
      <c r="BO73" s="55">
        <f t="shared" si="213"/>
        <v>0</v>
      </c>
      <c r="BP73" s="55">
        <f t="shared" si="213"/>
        <v>0</v>
      </c>
      <c r="BQ73" s="55">
        <f t="shared" si="213"/>
        <v>0</v>
      </c>
      <c r="BR73" s="55">
        <f t="shared" si="213"/>
        <v>0</v>
      </c>
      <c r="BS73" s="55">
        <f t="shared" si="213"/>
        <v>0</v>
      </c>
      <c r="BT73" s="55">
        <f t="shared" si="213"/>
        <v>0</v>
      </c>
      <c r="BU73" s="55">
        <f t="shared" si="213"/>
        <v>0</v>
      </c>
      <c r="BV73" s="55">
        <f t="shared" si="213"/>
        <v>0</v>
      </c>
      <c r="BW73" s="55">
        <f t="shared" si="213"/>
        <v>0</v>
      </c>
      <c r="BX73" s="55">
        <f t="shared" si="213"/>
        <v>0</v>
      </c>
      <c r="BY73" s="55">
        <f t="shared" si="213"/>
        <v>0</v>
      </c>
      <c r="BZ73" s="55">
        <f t="shared" si="213"/>
        <v>0</v>
      </c>
      <c r="CA73" s="55">
        <f t="shared" ref="CA73:CH73" si="218">SUM(CA74:CA78)</f>
        <v>0</v>
      </c>
      <c r="CB73" s="55">
        <f t="shared" si="218"/>
        <v>0</v>
      </c>
      <c r="CC73" s="55">
        <f t="shared" si="218"/>
        <v>0</v>
      </c>
      <c r="CD73" s="55">
        <f t="shared" si="218"/>
        <v>0</v>
      </c>
      <c r="CE73" s="55">
        <f t="shared" si="218"/>
        <v>0</v>
      </c>
      <c r="CF73" s="55">
        <f t="shared" si="218"/>
        <v>0</v>
      </c>
      <c r="CG73" s="55">
        <f t="shared" si="218"/>
        <v>0</v>
      </c>
      <c r="CH73" s="55">
        <f t="shared" si="218"/>
        <v>0</v>
      </c>
      <c r="CI73" s="55">
        <f t="shared" si="213"/>
        <v>0</v>
      </c>
      <c r="CJ73" s="55">
        <f t="shared" si="213"/>
        <v>0</v>
      </c>
      <c r="CK73" s="55">
        <f t="shared" si="213"/>
        <v>0</v>
      </c>
      <c r="CL73" s="55">
        <f t="shared" si="213"/>
        <v>0</v>
      </c>
      <c r="CM73" s="55">
        <f t="shared" ref="CM73:CP73" si="219">SUM(CM74:CM78)</f>
        <v>0</v>
      </c>
      <c r="CN73" s="55">
        <f t="shared" si="219"/>
        <v>0</v>
      </c>
      <c r="CO73" s="55">
        <f t="shared" si="219"/>
        <v>0</v>
      </c>
      <c r="CP73" s="55">
        <f t="shared" si="219"/>
        <v>0</v>
      </c>
      <c r="CQ73" s="55">
        <f t="shared" si="213"/>
        <v>0</v>
      </c>
      <c r="CR73" s="55">
        <f t="shared" si="213"/>
        <v>0</v>
      </c>
      <c r="CS73" s="55">
        <f t="shared" si="213"/>
        <v>0</v>
      </c>
      <c r="CT73" s="55">
        <f t="shared" si="213"/>
        <v>0</v>
      </c>
      <c r="CU73" s="55">
        <f t="shared" si="213"/>
        <v>0</v>
      </c>
      <c r="CV73" s="55">
        <f t="shared" si="213"/>
        <v>0</v>
      </c>
      <c r="CW73" s="55">
        <f t="shared" si="213"/>
        <v>0</v>
      </c>
      <c r="CX73" s="55">
        <f t="shared" si="213"/>
        <v>0</v>
      </c>
      <c r="CY73" s="55">
        <f t="shared" ref="CY73:DB73" si="220">SUM(CY74:CY78)</f>
        <v>0</v>
      </c>
      <c r="CZ73" s="55">
        <f t="shared" si="220"/>
        <v>0</v>
      </c>
      <c r="DA73" s="55">
        <f t="shared" si="220"/>
        <v>0</v>
      </c>
      <c r="DB73" s="55">
        <f t="shared" si="220"/>
        <v>0</v>
      </c>
      <c r="DC73" s="55">
        <f t="shared" si="213"/>
        <v>0</v>
      </c>
      <c r="DD73" s="55">
        <f t="shared" si="213"/>
        <v>0</v>
      </c>
      <c r="DE73" s="55">
        <f t="shared" si="213"/>
        <v>0</v>
      </c>
      <c r="DF73" s="55">
        <f t="shared" si="213"/>
        <v>0</v>
      </c>
      <c r="DG73" s="55">
        <f>SUM(DG74:DG78)</f>
        <v>0</v>
      </c>
      <c r="DH73" s="55">
        <f>SUM(DH74:DH78)</f>
        <v>0</v>
      </c>
      <c r="DI73" s="55">
        <f>SUM(DI74:DI78)</f>
        <v>0</v>
      </c>
      <c r="DJ73" s="55">
        <f>SUM(DJ74:DJ78)</f>
        <v>0</v>
      </c>
      <c r="DK73" s="55">
        <f t="shared" si="213"/>
        <v>0</v>
      </c>
      <c r="DL73" s="55">
        <f t="shared" si="213"/>
        <v>0</v>
      </c>
      <c r="DM73" s="55">
        <f t="shared" si="213"/>
        <v>0</v>
      </c>
      <c r="DN73" s="55">
        <f t="shared" si="213"/>
        <v>0</v>
      </c>
      <c r="DO73" s="55">
        <f t="shared" si="213"/>
        <v>0</v>
      </c>
      <c r="DP73" s="55">
        <f t="shared" si="213"/>
        <v>0</v>
      </c>
      <c r="DQ73" s="55">
        <f t="shared" si="213"/>
        <v>0</v>
      </c>
      <c r="DR73" s="55">
        <f t="shared" si="213"/>
        <v>0</v>
      </c>
      <c r="DS73" s="55">
        <f t="shared" ref="DS73:DV73" si="221">SUM(DS74:DS78)</f>
        <v>0</v>
      </c>
      <c r="DT73" s="55">
        <f t="shared" si="221"/>
        <v>0</v>
      </c>
      <c r="DU73" s="55">
        <f t="shared" si="221"/>
        <v>0</v>
      </c>
      <c r="DV73" s="55">
        <f t="shared" si="221"/>
        <v>0</v>
      </c>
      <c r="DW73" s="55">
        <f t="shared" si="213"/>
        <v>0</v>
      </c>
      <c r="DX73" s="55">
        <f t="shared" si="213"/>
        <v>0</v>
      </c>
      <c r="DY73" s="55">
        <f t="shared" si="213"/>
        <v>0</v>
      </c>
      <c r="DZ73" s="55">
        <f t="shared" si="213"/>
        <v>0</v>
      </c>
      <c r="EA73" s="55">
        <f t="shared" si="213"/>
        <v>0</v>
      </c>
      <c r="EB73" s="55">
        <f t="shared" si="213"/>
        <v>0</v>
      </c>
      <c r="EC73" s="55">
        <f t="shared" si="213"/>
        <v>0</v>
      </c>
      <c r="ED73" s="55">
        <f t="shared" si="213"/>
        <v>0</v>
      </c>
      <c r="EE73" s="55">
        <f t="shared" si="213"/>
        <v>0</v>
      </c>
      <c r="EF73" s="55">
        <f t="shared" si="213"/>
        <v>0</v>
      </c>
      <c r="EG73" s="55">
        <f t="shared" si="213"/>
        <v>0</v>
      </c>
      <c r="EH73" s="55">
        <f t="shared" si="213"/>
        <v>0</v>
      </c>
      <c r="EI73" s="55">
        <f t="shared" si="213"/>
        <v>0</v>
      </c>
      <c r="EJ73" s="55">
        <f t="shared" si="213"/>
        <v>0</v>
      </c>
      <c r="EK73" s="55">
        <f t="shared" si="213"/>
        <v>0</v>
      </c>
      <c r="EL73" s="55">
        <f t="shared" si="213"/>
        <v>0</v>
      </c>
      <c r="EM73" s="55">
        <f t="shared" ref="EM73:FR73" si="222">SUM(EM74:EM78)</f>
        <v>0</v>
      </c>
      <c r="EN73" s="55">
        <f t="shared" si="222"/>
        <v>0</v>
      </c>
      <c r="EO73" s="55">
        <f t="shared" si="222"/>
        <v>0</v>
      </c>
      <c r="EP73" s="55">
        <f t="shared" si="222"/>
        <v>0</v>
      </c>
      <c r="EQ73" s="55">
        <f t="shared" si="222"/>
        <v>0</v>
      </c>
      <c r="ER73" s="55">
        <f t="shared" si="222"/>
        <v>0</v>
      </c>
      <c r="ES73" s="55">
        <f t="shared" si="222"/>
        <v>0</v>
      </c>
      <c r="ET73" s="55">
        <f t="shared" si="222"/>
        <v>0</v>
      </c>
      <c r="EU73" s="55">
        <f t="shared" si="222"/>
        <v>146200445</v>
      </c>
      <c r="EV73" s="55">
        <f t="shared" si="222"/>
        <v>0</v>
      </c>
      <c r="EW73" s="55">
        <f t="shared" si="222"/>
        <v>0</v>
      </c>
      <c r="EX73" s="55">
        <f t="shared" si="222"/>
        <v>0</v>
      </c>
      <c r="EY73" s="55">
        <f t="shared" ref="EY73:FB73" si="223">SUM(EY74:EY78)</f>
        <v>0</v>
      </c>
      <c r="EZ73" s="55">
        <f t="shared" si="223"/>
        <v>0</v>
      </c>
      <c r="FA73" s="55">
        <f t="shared" si="223"/>
        <v>0</v>
      </c>
      <c r="FB73" s="55">
        <f t="shared" si="223"/>
        <v>0</v>
      </c>
      <c r="FC73" s="55">
        <f t="shared" si="222"/>
        <v>0</v>
      </c>
      <c r="FD73" s="55">
        <f t="shared" si="222"/>
        <v>0</v>
      </c>
      <c r="FE73" s="55">
        <f t="shared" si="222"/>
        <v>0</v>
      </c>
      <c r="FF73" s="55">
        <f t="shared" si="222"/>
        <v>0</v>
      </c>
      <c r="FG73" s="55">
        <f t="shared" si="222"/>
        <v>0</v>
      </c>
      <c r="FH73" s="55">
        <f t="shared" si="222"/>
        <v>0</v>
      </c>
      <c r="FI73" s="55">
        <f t="shared" si="222"/>
        <v>0</v>
      </c>
      <c r="FJ73" s="55">
        <f t="shared" si="222"/>
        <v>0</v>
      </c>
      <c r="FK73" s="55">
        <f t="shared" si="222"/>
        <v>0</v>
      </c>
      <c r="FL73" s="55">
        <f t="shared" si="222"/>
        <v>0</v>
      </c>
      <c r="FM73" s="55">
        <f t="shared" si="222"/>
        <v>0</v>
      </c>
      <c r="FN73" s="55">
        <f t="shared" si="222"/>
        <v>0</v>
      </c>
      <c r="FO73" s="55">
        <f t="shared" si="222"/>
        <v>14681337.742254389</v>
      </c>
      <c r="FP73" s="55">
        <f t="shared" si="222"/>
        <v>1809338.667517893</v>
      </c>
      <c r="FQ73" s="55">
        <f t="shared" si="222"/>
        <v>952304.83993380563</v>
      </c>
      <c r="FR73" s="55">
        <f t="shared" si="222"/>
        <v>917350.75252665742</v>
      </c>
      <c r="FS73" s="55">
        <f t="shared" ref="FS73:GD73" si="224">SUM(FS74:FS78)</f>
        <v>0</v>
      </c>
      <c r="FT73" s="55">
        <f t="shared" si="224"/>
        <v>0</v>
      </c>
      <c r="FU73" s="55">
        <f t="shared" si="224"/>
        <v>0</v>
      </c>
      <c r="FV73" s="55">
        <f t="shared" si="224"/>
        <v>0</v>
      </c>
      <c r="FW73" s="55">
        <f t="shared" si="224"/>
        <v>0</v>
      </c>
      <c r="FX73" s="55">
        <f t="shared" si="224"/>
        <v>0</v>
      </c>
      <c r="FY73" s="55">
        <f t="shared" si="224"/>
        <v>0</v>
      </c>
      <c r="FZ73" s="55">
        <f t="shared" si="224"/>
        <v>0</v>
      </c>
      <c r="GA73" s="55">
        <f t="shared" si="224"/>
        <v>4385995185</v>
      </c>
      <c r="GB73" s="55">
        <f t="shared" si="224"/>
        <v>526659847</v>
      </c>
      <c r="GC73" s="55">
        <f t="shared" si="224"/>
        <v>274118503</v>
      </c>
      <c r="GD73" s="55">
        <f t="shared" si="224"/>
        <v>273943176</v>
      </c>
      <c r="GE73" s="37"/>
      <c r="GF73" s="308"/>
    </row>
    <row r="74" spans="1:188" s="38" customFormat="1" ht="14" thickTop="1" thickBot="1">
      <c r="A74" s="35" t="s">
        <v>761</v>
      </c>
      <c r="B74" s="34">
        <f t="shared" ref="B74:B78" si="225">+C74+G74+K74+O74+S74+W74+AA74+AE74+AI74+AM74+AQ74+AU74+AY74+BC74+BG74+BK74+BO74+BS74+BW74+CA74+CE74+CI74+CM74+CQ74+CU74+CY74+DC74+DG74+DK74+DO74+DS74+DW74+EA74+EE74+EI74+EM74+EQ74+EU74+EY74+FC74+FG74+FK74+FO74+FS74+FW74</f>
        <v>520314509.00000006</v>
      </c>
      <c r="C74" s="33">
        <v>0</v>
      </c>
      <c r="D74" s="33">
        <v>0</v>
      </c>
      <c r="E74" s="33">
        <v>0</v>
      </c>
      <c r="F74" s="33">
        <v>0</v>
      </c>
      <c r="G74" s="33">
        <v>0</v>
      </c>
      <c r="H74" s="33">
        <v>0</v>
      </c>
      <c r="I74" s="33">
        <v>0</v>
      </c>
      <c r="J74" s="33">
        <v>0</v>
      </c>
      <c r="K74" s="33">
        <v>0</v>
      </c>
      <c r="L74" s="33">
        <v>0</v>
      </c>
      <c r="M74" s="33">
        <v>0</v>
      </c>
      <c r="N74" s="33">
        <v>0</v>
      </c>
      <c r="O74" s="33">
        <v>345979832.10224187</v>
      </c>
      <c r="P74" s="33">
        <v>0</v>
      </c>
      <c r="Q74" s="33">
        <v>0</v>
      </c>
      <c r="R74" s="33">
        <v>0</v>
      </c>
      <c r="S74" s="33">
        <v>10501632.687524622</v>
      </c>
      <c r="T74" s="33">
        <v>0</v>
      </c>
      <c r="U74" s="33">
        <v>0</v>
      </c>
      <c r="V74" s="33">
        <v>0</v>
      </c>
      <c r="W74" s="33">
        <v>10501632.723419573</v>
      </c>
      <c r="X74" s="33">
        <v>0</v>
      </c>
      <c r="Y74" s="33">
        <v>0</v>
      </c>
      <c r="Z74" s="33">
        <v>0</v>
      </c>
      <c r="AA74" s="33">
        <v>13255063.987330295</v>
      </c>
      <c r="AB74" s="33">
        <v>0</v>
      </c>
      <c r="AC74" s="33">
        <v>0</v>
      </c>
      <c r="AD74" s="33">
        <v>0</v>
      </c>
      <c r="AE74" s="33">
        <v>13255064.023225246</v>
      </c>
      <c r="AF74" s="33">
        <v>0</v>
      </c>
      <c r="AG74" s="33">
        <v>0</v>
      </c>
      <c r="AH74" s="33">
        <v>0</v>
      </c>
      <c r="AI74" s="33">
        <v>0</v>
      </c>
      <c r="AJ74" s="33">
        <v>0</v>
      </c>
      <c r="AK74" s="33">
        <v>0</v>
      </c>
      <c r="AL74" s="33">
        <v>0</v>
      </c>
      <c r="AM74" s="33">
        <v>0</v>
      </c>
      <c r="AN74" s="33">
        <v>0</v>
      </c>
      <c r="AO74" s="33">
        <v>0</v>
      </c>
      <c r="AP74" s="33">
        <v>0</v>
      </c>
      <c r="AQ74" s="33">
        <v>0</v>
      </c>
      <c r="AR74" s="33">
        <v>0</v>
      </c>
      <c r="AS74" s="33">
        <v>0</v>
      </c>
      <c r="AT74" s="33">
        <v>0</v>
      </c>
      <c r="AU74" s="33">
        <v>0</v>
      </c>
      <c r="AV74" s="33">
        <v>0</v>
      </c>
      <c r="AW74" s="33">
        <v>0</v>
      </c>
      <c r="AX74" s="33">
        <v>0</v>
      </c>
      <c r="AY74" s="33">
        <v>0</v>
      </c>
      <c r="AZ74" s="33">
        <v>0</v>
      </c>
      <c r="BA74" s="33">
        <v>0</v>
      </c>
      <c r="BB74" s="33">
        <v>0</v>
      </c>
      <c r="BC74" s="33">
        <v>113577904.61991005</v>
      </c>
      <c r="BD74" s="33">
        <v>113577888.29599686</v>
      </c>
      <c r="BE74" s="33">
        <v>58812794.693388008</v>
      </c>
      <c r="BF74" s="33">
        <v>58772441.07312616</v>
      </c>
      <c r="BG74" s="33">
        <v>9104648.5814061556</v>
      </c>
      <c r="BH74" s="33">
        <v>9104647.2728462424</v>
      </c>
      <c r="BI74" s="33">
        <v>4714559.8394832462</v>
      </c>
      <c r="BJ74" s="33">
        <v>4711325.0066810297</v>
      </c>
      <c r="BK74" s="33">
        <v>2171069.0473616566</v>
      </c>
      <c r="BL74" s="33">
        <v>2171068.7353261178</v>
      </c>
      <c r="BM74" s="33">
        <v>1124220.7590900324</v>
      </c>
      <c r="BN74" s="33">
        <v>1123449.3899034583</v>
      </c>
      <c r="BO74" s="34">
        <v>0</v>
      </c>
      <c r="BP74" s="34">
        <v>0</v>
      </c>
      <c r="BQ74" s="34">
        <v>0</v>
      </c>
      <c r="BR74" s="34">
        <v>0</v>
      </c>
      <c r="BS74" s="34">
        <v>0</v>
      </c>
      <c r="BT74" s="34">
        <v>0</v>
      </c>
      <c r="BU74" s="34">
        <v>0</v>
      </c>
      <c r="BV74" s="34">
        <v>0</v>
      </c>
      <c r="BW74" s="33">
        <v>0</v>
      </c>
      <c r="BX74" s="33">
        <v>0</v>
      </c>
      <c r="BY74" s="33">
        <v>0</v>
      </c>
      <c r="BZ74" s="33">
        <v>0</v>
      </c>
      <c r="CA74" s="33">
        <v>0</v>
      </c>
      <c r="CB74" s="33">
        <v>0</v>
      </c>
      <c r="CC74" s="33">
        <v>0</v>
      </c>
      <c r="CD74" s="33">
        <v>0</v>
      </c>
      <c r="CE74" s="33">
        <v>0</v>
      </c>
      <c r="CF74" s="33">
        <v>0</v>
      </c>
      <c r="CG74" s="33">
        <v>0</v>
      </c>
      <c r="CH74" s="33">
        <v>0</v>
      </c>
      <c r="CI74" s="33">
        <v>0</v>
      </c>
      <c r="CJ74" s="33">
        <v>0</v>
      </c>
      <c r="CK74" s="33">
        <v>0</v>
      </c>
      <c r="CL74" s="33">
        <v>0</v>
      </c>
      <c r="CM74" s="33">
        <v>0</v>
      </c>
      <c r="CN74" s="33">
        <v>0</v>
      </c>
      <c r="CO74" s="33">
        <v>0</v>
      </c>
      <c r="CP74" s="33">
        <v>0</v>
      </c>
      <c r="CQ74" s="33">
        <v>0</v>
      </c>
      <c r="CR74" s="33">
        <v>0</v>
      </c>
      <c r="CS74" s="33">
        <v>0</v>
      </c>
      <c r="CT74" s="33">
        <v>0</v>
      </c>
      <c r="CU74" s="33">
        <v>0</v>
      </c>
      <c r="CV74" s="33">
        <v>0</v>
      </c>
      <c r="CW74" s="33">
        <v>0</v>
      </c>
      <c r="CX74" s="33">
        <v>0</v>
      </c>
      <c r="CY74" s="33">
        <v>0</v>
      </c>
      <c r="CZ74" s="33">
        <v>0</v>
      </c>
      <c r="DA74" s="33">
        <v>0</v>
      </c>
      <c r="DB74" s="33">
        <v>0</v>
      </c>
      <c r="DC74" s="33">
        <v>0</v>
      </c>
      <c r="DD74" s="33">
        <v>0</v>
      </c>
      <c r="DE74" s="33">
        <v>0</v>
      </c>
      <c r="DF74" s="33">
        <v>0</v>
      </c>
      <c r="DG74" s="33">
        <v>0</v>
      </c>
      <c r="DH74" s="33">
        <v>0</v>
      </c>
      <c r="DI74" s="33">
        <v>0</v>
      </c>
      <c r="DJ74" s="33">
        <v>0</v>
      </c>
      <c r="DK74" s="33">
        <v>0</v>
      </c>
      <c r="DL74" s="33">
        <v>0</v>
      </c>
      <c r="DM74" s="33">
        <v>0</v>
      </c>
      <c r="DN74" s="33">
        <v>0</v>
      </c>
      <c r="DO74" s="33">
        <v>0</v>
      </c>
      <c r="DP74" s="33">
        <v>0</v>
      </c>
      <c r="DQ74" s="33">
        <v>0</v>
      </c>
      <c r="DR74" s="33">
        <v>0</v>
      </c>
      <c r="DS74" s="33">
        <v>0</v>
      </c>
      <c r="DT74" s="33">
        <v>0</v>
      </c>
      <c r="DU74" s="33">
        <v>0</v>
      </c>
      <c r="DV74" s="33">
        <v>0</v>
      </c>
      <c r="DW74" s="33">
        <v>0</v>
      </c>
      <c r="DX74" s="33">
        <v>0</v>
      </c>
      <c r="DY74" s="33">
        <v>0</v>
      </c>
      <c r="DZ74" s="33">
        <v>0</v>
      </c>
      <c r="EA74" s="34">
        <v>0</v>
      </c>
      <c r="EB74" s="34">
        <v>0</v>
      </c>
      <c r="EC74" s="34">
        <v>0</v>
      </c>
      <c r="ED74" s="34">
        <v>0</v>
      </c>
      <c r="EE74" s="34">
        <v>0</v>
      </c>
      <c r="EF74" s="34">
        <v>0</v>
      </c>
      <c r="EG74" s="34">
        <v>0</v>
      </c>
      <c r="EH74" s="34">
        <v>0</v>
      </c>
      <c r="EI74" s="34">
        <v>0</v>
      </c>
      <c r="EJ74" s="34">
        <v>0</v>
      </c>
      <c r="EK74" s="34">
        <v>0</v>
      </c>
      <c r="EL74" s="34">
        <v>0</v>
      </c>
      <c r="EM74" s="34">
        <v>0</v>
      </c>
      <c r="EN74" s="34">
        <v>0</v>
      </c>
      <c r="EO74" s="34">
        <v>0</v>
      </c>
      <c r="EP74" s="34">
        <v>0</v>
      </c>
      <c r="EQ74" s="34">
        <v>0</v>
      </c>
      <c r="ER74" s="34">
        <v>0</v>
      </c>
      <c r="ES74" s="34">
        <v>0</v>
      </c>
      <c r="ET74" s="34">
        <v>0</v>
      </c>
      <c r="EU74" s="34">
        <v>0</v>
      </c>
      <c r="EV74" s="34">
        <v>0</v>
      </c>
      <c r="EW74" s="34">
        <v>0</v>
      </c>
      <c r="EX74" s="34">
        <v>0</v>
      </c>
      <c r="EY74" s="33">
        <v>0</v>
      </c>
      <c r="EZ74" s="33">
        <v>0</v>
      </c>
      <c r="FA74" s="33">
        <v>0</v>
      </c>
      <c r="FB74" s="33">
        <v>0</v>
      </c>
      <c r="FC74" s="33">
        <v>0</v>
      </c>
      <c r="FD74" s="33">
        <v>0</v>
      </c>
      <c r="FE74" s="33">
        <v>0</v>
      </c>
      <c r="FF74" s="33">
        <v>0</v>
      </c>
      <c r="FG74" s="33">
        <v>0</v>
      </c>
      <c r="FH74" s="33">
        <v>0</v>
      </c>
      <c r="FI74" s="33">
        <v>0</v>
      </c>
      <c r="FJ74" s="33">
        <v>0</v>
      </c>
      <c r="FK74" s="33">
        <v>0</v>
      </c>
      <c r="FL74" s="33">
        <v>0</v>
      </c>
      <c r="FM74" s="33">
        <v>0</v>
      </c>
      <c r="FN74" s="33">
        <v>0</v>
      </c>
      <c r="FO74" s="34">
        <v>1967661.2275805268</v>
      </c>
      <c r="FP74" s="34">
        <v>386095.69583076739</v>
      </c>
      <c r="FQ74" s="34">
        <v>199927.70803871375</v>
      </c>
      <c r="FR74" s="34">
        <v>199790.53028934688</v>
      </c>
      <c r="FS74" s="34">
        <v>0</v>
      </c>
      <c r="FT74" s="34">
        <v>0</v>
      </c>
      <c r="FU74" s="34">
        <v>0</v>
      </c>
      <c r="FV74" s="34">
        <v>0</v>
      </c>
      <c r="FW74" s="34">
        <v>0</v>
      </c>
      <c r="FX74" s="34">
        <v>0</v>
      </c>
      <c r="FY74" s="34">
        <v>0</v>
      </c>
      <c r="FZ74" s="34">
        <v>0</v>
      </c>
      <c r="GA74" s="36">
        <f t="shared" si="209"/>
        <v>520314509.00000006</v>
      </c>
      <c r="GB74" s="36">
        <f t="shared" si="210"/>
        <v>125239699.99999997</v>
      </c>
      <c r="GC74" s="36">
        <f t="shared" si="211"/>
        <v>64851502.999999993</v>
      </c>
      <c r="GD74" s="36">
        <f t="shared" si="212"/>
        <v>64807005.999999993</v>
      </c>
      <c r="GE74" s="37"/>
      <c r="GF74" s="308"/>
    </row>
    <row r="75" spans="1:188" s="38" customFormat="1" ht="27" thickTop="1" thickBot="1">
      <c r="A75" s="35" t="s">
        <v>762</v>
      </c>
      <c r="B75" s="34">
        <f t="shared" si="225"/>
        <v>570642154</v>
      </c>
      <c r="C75" s="33">
        <v>0</v>
      </c>
      <c r="D75" s="33">
        <v>0</v>
      </c>
      <c r="E75" s="33">
        <v>0</v>
      </c>
      <c r="F75" s="33">
        <v>0</v>
      </c>
      <c r="G75" s="33">
        <v>0</v>
      </c>
      <c r="H75" s="33">
        <v>0</v>
      </c>
      <c r="I75" s="33">
        <v>0</v>
      </c>
      <c r="J75" s="33">
        <v>0</v>
      </c>
      <c r="K75" s="33">
        <v>0</v>
      </c>
      <c r="L75" s="33">
        <v>0</v>
      </c>
      <c r="M75" s="33">
        <v>0</v>
      </c>
      <c r="N75" s="33">
        <v>0</v>
      </c>
      <c r="O75" s="33">
        <v>301026544.30525774</v>
      </c>
      <c r="P75" s="33">
        <v>176719398.46186712</v>
      </c>
      <c r="Q75" s="33">
        <v>102038644.29264556</v>
      </c>
      <c r="R75" s="33">
        <v>102038644.29264556</v>
      </c>
      <c r="S75" s="33">
        <v>9137151.6607779451</v>
      </c>
      <c r="T75" s="33">
        <v>5364018.4750954071</v>
      </c>
      <c r="U75" s="33">
        <v>3097210.4812678206</v>
      </c>
      <c r="V75" s="33">
        <v>3097210.4812678206</v>
      </c>
      <c r="W75" s="33">
        <v>9137151.6920090504</v>
      </c>
      <c r="X75" s="33">
        <v>5364018.4934298107</v>
      </c>
      <c r="Y75" s="33">
        <v>3097210.491854195</v>
      </c>
      <c r="Z75" s="33">
        <v>3097210.491854195</v>
      </c>
      <c r="AA75" s="33">
        <v>11532828.611443374</v>
      </c>
      <c r="AB75" s="33">
        <v>6770414.6804786818</v>
      </c>
      <c r="AC75" s="33">
        <v>3909270.5232591736</v>
      </c>
      <c r="AD75" s="33">
        <v>3909270.5232591736</v>
      </c>
      <c r="AE75" s="33">
        <v>11532828.64267448</v>
      </c>
      <c r="AF75" s="33">
        <v>6770414.6988130854</v>
      </c>
      <c r="AG75" s="33">
        <v>3909270.5338455481</v>
      </c>
      <c r="AH75" s="33">
        <v>3909270.5338455481</v>
      </c>
      <c r="AI75" s="33">
        <v>0</v>
      </c>
      <c r="AJ75" s="33">
        <v>0</v>
      </c>
      <c r="AK75" s="33">
        <v>0</v>
      </c>
      <c r="AL75" s="33">
        <v>0</v>
      </c>
      <c r="AM75" s="33">
        <v>0</v>
      </c>
      <c r="AN75" s="33">
        <v>0</v>
      </c>
      <c r="AO75" s="33">
        <v>0</v>
      </c>
      <c r="AP75" s="33">
        <v>0</v>
      </c>
      <c r="AQ75" s="33">
        <v>0</v>
      </c>
      <c r="AR75" s="33">
        <v>0</v>
      </c>
      <c r="AS75" s="33">
        <v>0</v>
      </c>
      <c r="AT75" s="33">
        <v>0</v>
      </c>
      <c r="AU75" s="33">
        <v>0</v>
      </c>
      <c r="AV75" s="33">
        <v>0</v>
      </c>
      <c r="AW75" s="33">
        <v>0</v>
      </c>
      <c r="AX75" s="33">
        <v>0</v>
      </c>
      <c r="AY75" s="33">
        <v>0</v>
      </c>
      <c r="AZ75" s="33">
        <v>0</v>
      </c>
      <c r="BA75" s="33">
        <v>0</v>
      </c>
      <c r="BB75" s="33">
        <v>0</v>
      </c>
      <c r="BC75" s="33">
        <v>184396708.92145625</v>
      </c>
      <c r="BD75" s="33">
        <v>181035870.93926591</v>
      </c>
      <c r="BE75" s="33">
        <v>84112543.031604365</v>
      </c>
      <c r="BF75" s="33">
        <v>84025201.027257606</v>
      </c>
      <c r="BG75" s="33">
        <v>14781635.916915812</v>
      </c>
      <c r="BH75" s="33">
        <v>14512223.931642039</v>
      </c>
      <c r="BI75" s="33">
        <v>6742641.9615150625</v>
      </c>
      <c r="BJ75" s="33">
        <v>6735640.4390038475</v>
      </c>
      <c r="BK75" s="33">
        <v>3524787.5765490397</v>
      </c>
      <c r="BL75" s="33">
        <v>3460544.3477207823</v>
      </c>
      <c r="BM75" s="33">
        <v>1607831.5521131707</v>
      </c>
      <c r="BN75" s="33">
        <v>1606161.9886289141</v>
      </c>
      <c r="BO75" s="34">
        <v>0</v>
      </c>
      <c r="BP75" s="34">
        <v>0</v>
      </c>
      <c r="BQ75" s="34">
        <v>0</v>
      </c>
      <c r="BR75" s="34">
        <v>0</v>
      </c>
      <c r="BS75" s="34">
        <v>0</v>
      </c>
      <c r="BT75" s="34">
        <v>0</v>
      </c>
      <c r="BU75" s="34">
        <v>0</v>
      </c>
      <c r="BV75" s="34">
        <v>0</v>
      </c>
      <c r="BW75" s="33">
        <v>0</v>
      </c>
      <c r="BX75" s="33">
        <v>0</v>
      </c>
      <c r="BY75" s="33">
        <v>0</v>
      </c>
      <c r="BZ75" s="33">
        <v>0</v>
      </c>
      <c r="CA75" s="33">
        <v>0</v>
      </c>
      <c r="CB75" s="33">
        <v>0</v>
      </c>
      <c r="CC75" s="33">
        <v>0</v>
      </c>
      <c r="CD75" s="33">
        <v>0</v>
      </c>
      <c r="CE75" s="33">
        <v>0</v>
      </c>
      <c r="CF75" s="33">
        <v>0</v>
      </c>
      <c r="CG75" s="33">
        <v>0</v>
      </c>
      <c r="CH75" s="33">
        <v>0</v>
      </c>
      <c r="CI75" s="33">
        <v>0</v>
      </c>
      <c r="CJ75" s="33">
        <v>0</v>
      </c>
      <c r="CK75" s="33">
        <v>0</v>
      </c>
      <c r="CL75" s="33">
        <v>0</v>
      </c>
      <c r="CM75" s="33">
        <v>0</v>
      </c>
      <c r="CN75" s="33">
        <v>0</v>
      </c>
      <c r="CO75" s="33">
        <v>0</v>
      </c>
      <c r="CP75" s="33">
        <v>0</v>
      </c>
      <c r="CQ75" s="33">
        <v>0</v>
      </c>
      <c r="CR75" s="33">
        <v>0</v>
      </c>
      <c r="CS75" s="33">
        <v>0</v>
      </c>
      <c r="CT75" s="33">
        <v>0</v>
      </c>
      <c r="CU75" s="33">
        <v>0</v>
      </c>
      <c r="CV75" s="33">
        <v>0</v>
      </c>
      <c r="CW75" s="33">
        <v>0</v>
      </c>
      <c r="CX75" s="33">
        <v>0</v>
      </c>
      <c r="CY75" s="33">
        <v>0</v>
      </c>
      <c r="CZ75" s="33">
        <v>0</v>
      </c>
      <c r="DA75" s="33">
        <v>0</v>
      </c>
      <c r="DB75" s="33">
        <v>0</v>
      </c>
      <c r="DC75" s="33">
        <v>0</v>
      </c>
      <c r="DD75" s="33">
        <v>0</v>
      </c>
      <c r="DE75" s="33">
        <v>0</v>
      </c>
      <c r="DF75" s="33">
        <v>0</v>
      </c>
      <c r="DG75" s="33">
        <v>0</v>
      </c>
      <c r="DH75" s="33">
        <v>0</v>
      </c>
      <c r="DI75" s="33">
        <v>0</v>
      </c>
      <c r="DJ75" s="33">
        <v>0</v>
      </c>
      <c r="DK75" s="33">
        <v>0</v>
      </c>
      <c r="DL75" s="33">
        <v>0</v>
      </c>
      <c r="DM75" s="33">
        <v>0</v>
      </c>
      <c r="DN75" s="33">
        <v>0</v>
      </c>
      <c r="DO75" s="33">
        <v>0</v>
      </c>
      <c r="DP75" s="33">
        <v>0</v>
      </c>
      <c r="DQ75" s="33">
        <v>0</v>
      </c>
      <c r="DR75" s="33">
        <v>0</v>
      </c>
      <c r="DS75" s="33">
        <v>0</v>
      </c>
      <c r="DT75" s="33">
        <v>0</v>
      </c>
      <c r="DU75" s="33">
        <v>0</v>
      </c>
      <c r="DV75" s="33">
        <v>0</v>
      </c>
      <c r="DW75" s="33">
        <v>0</v>
      </c>
      <c r="DX75" s="33">
        <v>0</v>
      </c>
      <c r="DY75" s="33">
        <v>0</v>
      </c>
      <c r="DZ75" s="33">
        <v>0</v>
      </c>
      <c r="EA75" s="34">
        <v>0</v>
      </c>
      <c r="EB75" s="34">
        <v>0</v>
      </c>
      <c r="EC75" s="34">
        <v>0</v>
      </c>
      <c r="ED75" s="34">
        <v>0</v>
      </c>
      <c r="EE75" s="34">
        <v>0</v>
      </c>
      <c r="EF75" s="34">
        <v>0</v>
      </c>
      <c r="EG75" s="34">
        <v>0</v>
      </c>
      <c r="EH75" s="34">
        <v>0</v>
      </c>
      <c r="EI75" s="34">
        <v>0</v>
      </c>
      <c r="EJ75" s="34">
        <v>0</v>
      </c>
      <c r="EK75" s="34">
        <v>0</v>
      </c>
      <c r="EL75" s="34">
        <v>0</v>
      </c>
      <c r="EM75" s="34">
        <v>0</v>
      </c>
      <c r="EN75" s="34">
        <v>0</v>
      </c>
      <c r="EO75" s="34">
        <v>0</v>
      </c>
      <c r="EP75" s="34">
        <v>0</v>
      </c>
      <c r="EQ75" s="34">
        <v>0</v>
      </c>
      <c r="ER75" s="34">
        <v>0</v>
      </c>
      <c r="ES75" s="34">
        <v>0</v>
      </c>
      <c r="ET75" s="34">
        <v>0</v>
      </c>
      <c r="EU75" s="33">
        <v>23569608</v>
      </c>
      <c r="EV75" s="34">
        <v>0</v>
      </c>
      <c r="EW75" s="34">
        <v>0</v>
      </c>
      <c r="EX75" s="34">
        <v>0</v>
      </c>
      <c r="EY75" s="33">
        <v>0</v>
      </c>
      <c r="EZ75" s="33">
        <v>0</v>
      </c>
      <c r="FA75" s="33">
        <v>0</v>
      </c>
      <c r="FB75" s="33">
        <v>0</v>
      </c>
      <c r="FC75" s="33">
        <v>0</v>
      </c>
      <c r="FD75" s="33">
        <v>0</v>
      </c>
      <c r="FE75" s="33">
        <v>0</v>
      </c>
      <c r="FF75" s="33">
        <v>0</v>
      </c>
      <c r="FG75" s="33">
        <v>0</v>
      </c>
      <c r="FH75" s="33">
        <v>0</v>
      </c>
      <c r="FI75" s="33">
        <v>0</v>
      </c>
      <c r="FJ75" s="33">
        <v>0</v>
      </c>
      <c r="FK75" s="33">
        <v>0</v>
      </c>
      <c r="FL75" s="33">
        <v>0</v>
      </c>
      <c r="FM75" s="33">
        <v>0</v>
      </c>
      <c r="FN75" s="33">
        <v>0</v>
      </c>
      <c r="FO75" s="34">
        <v>2002908.6729162713</v>
      </c>
      <c r="FP75" s="34">
        <v>1423242.9716871255</v>
      </c>
      <c r="FQ75" s="34">
        <v>752377.13189509185</v>
      </c>
      <c r="FR75" s="380">
        <v>717560.22223731061</v>
      </c>
      <c r="FS75" s="34">
        <v>0</v>
      </c>
      <c r="FT75" s="34">
        <v>0</v>
      </c>
      <c r="FU75" s="34">
        <v>0</v>
      </c>
      <c r="FV75" s="34">
        <v>0</v>
      </c>
      <c r="FW75" s="34">
        <v>0</v>
      </c>
      <c r="FX75" s="34">
        <v>0</v>
      </c>
      <c r="FY75" s="34">
        <v>0</v>
      </c>
      <c r="FZ75" s="34">
        <v>0</v>
      </c>
      <c r="GA75" s="36">
        <f t="shared" si="209"/>
        <v>570642154</v>
      </c>
      <c r="GB75" s="36">
        <f t="shared" si="210"/>
        <v>401420147</v>
      </c>
      <c r="GC75" s="36">
        <f t="shared" si="211"/>
        <v>209267000</v>
      </c>
      <c r="GD75" s="36">
        <f t="shared" si="212"/>
        <v>209136170</v>
      </c>
      <c r="GE75" s="37"/>
      <c r="GF75" s="308"/>
    </row>
    <row r="76" spans="1:188" s="38" customFormat="1" ht="27" thickTop="1" thickBot="1">
      <c r="A76" s="35" t="s">
        <v>763</v>
      </c>
      <c r="B76" s="34">
        <f t="shared" si="225"/>
        <v>259999999.99999994</v>
      </c>
      <c r="C76" s="33">
        <v>0</v>
      </c>
      <c r="D76" s="33">
        <v>0</v>
      </c>
      <c r="E76" s="33">
        <v>0</v>
      </c>
      <c r="F76" s="33">
        <v>0</v>
      </c>
      <c r="G76" s="33">
        <v>0</v>
      </c>
      <c r="H76" s="33">
        <v>0</v>
      </c>
      <c r="I76" s="33">
        <v>0</v>
      </c>
      <c r="J76" s="33">
        <v>0</v>
      </c>
      <c r="K76" s="33">
        <v>0</v>
      </c>
      <c r="L76" s="33">
        <v>0</v>
      </c>
      <c r="M76" s="33">
        <v>0</v>
      </c>
      <c r="N76" s="33">
        <v>0</v>
      </c>
      <c r="O76" s="33">
        <v>227690448.48164681</v>
      </c>
      <c r="P76" s="33">
        <v>0</v>
      </c>
      <c r="Q76" s="33">
        <v>0</v>
      </c>
      <c r="R76" s="33">
        <v>0</v>
      </c>
      <c r="S76" s="33">
        <v>6911158.4969652025</v>
      </c>
      <c r="T76" s="33">
        <v>0</v>
      </c>
      <c r="U76" s="33">
        <v>0</v>
      </c>
      <c r="V76" s="33">
        <v>0</v>
      </c>
      <c r="W76" s="33">
        <v>6911158.5205877861</v>
      </c>
      <c r="X76" s="33">
        <v>0</v>
      </c>
      <c r="Y76" s="33">
        <v>0</v>
      </c>
      <c r="Z76" s="33">
        <v>0</v>
      </c>
      <c r="AA76" s="33">
        <v>8723200.5564887505</v>
      </c>
      <c r="AB76" s="33">
        <v>0</v>
      </c>
      <c r="AC76" s="33">
        <v>0</v>
      </c>
      <c r="AD76" s="33">
        <v>0</v>
      </c>
      <c r="AE76" s="33">
        <v>8723200.5801113341</v>
      </c>
      <c r="AF76" s="33">
        <v>0</v>
      </c>
      <c r="AG76" s="33">
        <v>0</v>
      </c>
      <c r="AH76" s="33">
        <v>0</v>
      </c>
      <c r="AI76" s="33">
        <v>0</v>
      </c>
      <c r="AJ76" s="33">
        <v>0</v>
      </c>
      <c r="AK76" s="33">
        <v>0</v>
      </c>
      <c r="AL76" s="33">
        <v>0</v>
      </c>
      <c r="AM76" s="33">
        <v>0</v>
      </c>
      <c r="AN76" s="33">
        <v>0</v>
      </c>
      <c r="AO76" s="33">
        <v>0</v>
      </c>
      <c r="AP76" s="33">
        <v>0</v>
      </c>
      <c r="AQ76" s="33">
        <v>0</v>
      </c>
      <c r="AR76" s="33">
        <v>0</v>
      </c>
      <c r="AS76" s="33">
        <v>0</v>
      </c>
      <c r="AT76" s="33">
        <v>0</v>
      </c>
      <c r="AU76" s="33">
        <v>0</v>
      </c>
      <c r="AV76" s="33">
        <v>0</v>
      </c>
      <c r="AW76" s="33">
        <v>0</v>
      </c>
      <c r="AX76" s="33">
        <v>0</v>
      </c>
      <c r="AY76" s="33">
        <v>0</v>
      </c>
      <c r="AZ76" s="33">
        <v>0</v>
      </c>
      <c r="BA76" s="33">
        <v>0</v>
      </c>
      <c r="BB76" s="33">
        <v>0</v>
      </c>
      <c r="BC76" s="33">
        <v>0</v>
      </c>
      <c r="BD76" s="33">
        <v>0</v>
      </c>
      <c r="BE76" s="33">
        <v>0</v>
      </c>
      <c r="BF76" s="33">
        <v>0</v>
      </c>
      <c r="BG76" s="33">
        <v>0</v>
      </c>
      <c r="BH76" s="33">
        <v>0</v>
      </c>
      <c r="BI76" s="33">
        <v>0</v>
      </c>
      <c r="BJ76" s="33">
        <v>0</v>
      </c>
      <c r="BK76" s="33">
        <v>0</v>
      </c>
      <c r="BL76" s="33">
        <v>0</v>
      </c>
      <c r="BM76" s="33">
        <v>0</v>
      </c>
      <c r="BN76" s="33">
        <v>0</v>
      </c>
      <c r="BO76" s="34">
        <v>0</v>
      </c>
      <c r="BP76" s="34">
        <v>0</v>
      </c>
      <c r="BQ76" s="34">
        <v>0</v>
      </c>
      <c r="BR76" s="34">
        <v>0</v>
      </c>
      <c r="BS76" s="34">
        <v>0</v>
      </c>
      <c r="BT76" s="34">
        <v>0</v>
      </c>
      <c r="BU76" s="34">
        <v>0</v>
      </c>
      <c r="BV76" s="34">
        <v>0</v>
      </c>
      <c r="BW76" s="33">
        <v>0</v>
      </c>
      <c r="BX76" s="33">
        <v>0</v>
      </c>
      <c r="BY76" s="33">
        <v>0</v>
      </c>
      <c r="BZ76" s="33">
        <v>0</v>
      </c>
      <c r="CA76" s="33">
        <v>0</v>
      </c>
      <c r="CB76" s="33">
        <v>0</v>
      </c>
      <c r="CC76" s="33">
        <v>0</v>
      </c>
      <c r="CD76" s="33">
        <v>0</v>
      </c>
      <c r="CE76" s="33">
        <v>0</v>
      </c>
      <c r="CF76" s="33">
        <v>0</v>
      </c>
      <c r="CG76" s="33">
        <v>0</v>
      </c>
      <c r="CH76" s="33">
        <v>0</v>
      </c>
      <c r="CI76" s="33">
        <v>0</v>
      </c>
      <c r="CJ76" s="33">
        <v>0</v>
      </c>
      <c r="CK76" s="33">
        <v>0</v>
      </c>
      <c r="CL76" s="33">
        <v>0</v>
      </c>
      <c r="CM76" s="33">
        <v>0</v>
      </c>
      <c r="CN76" s="33">
        <v>0</v>
      </c>
      <c r="CO76" s="33">
        <v>0</v>
      </c>
      <c r="CP76" s="33">
        <v>0</v>
      </c>
      <c r="CQ76" s="33">
        <v>0</v>
      </c>
      <c r="CR76" s="33">
        <v>0</v>
      </c>
      <c r="CS76" s="33">
        <v>0</v>
      </c>
      <c r="CT76" s="33">
        <v>0</v>
      </c>
      <c r="CU76" s="33">
        <v>0</v>
      </c>
      <c r="CV76" s="33">
        <v>0</v>
      </c>
      <c r="CW76" s="33">
        <v>0</v>
      </c>
      <c r="CX76" s="33">
        <v>0</v>
      </c>
      <c r="CY76" s="33">
        <v>0</v>
      </c>
      <c r="CZ76" s="33">
        <v>0</v>
      </c>
      <c r="DA76" s="33">
        <v>0</v>
      </c>
      <c r="DB76" s="33">
        <v>0</v>
      </c>
      <c r="DC76" s="33">
        <v>0</v>
      </c>
      <c r="DD76" s="33">
        <v>0</v>
      </c>
      <c r="DE76" s="33">
        <v>0</v>
      </c>
      <c r="DF76" s="33">
        <v>0</v>
      </c>
      <c r="DG76" s="33">
        <v>0</v>
      </c>
      <c r="DH76" s="33">
        <v>0</v>
      </c>
      <c r="DI76" s="33">
        <v>0</v>
      </c>
      <c r="DJ76" s="33">
        <v>0</v>
      </c>
      <c r="DK76" s="33">
        <v>0</v>
      </c>
      <c r="DL76" s="33">
        <v>0</v>
      </c>
      <c r="DM76" s="33">
        <v>0</v>
      </c>
      <c r="DN76" s="33">
        <v>0</v>
      </c>
      <c r="DO76" s="33">
        <v>0</v>
      </c>
      <c r="DP76" s="33">
        <v>0</v>
      </c>
      <c r="DQ76" s="33">
        <v>0</v>
      </c>
      <c r="DR76" s="33">
        <v>0</v>
      </c>
      <c r="DS76" s="33">
        <v>0</v>
      </c>
      <c r="DT76" s="33">
        <v>0</v>
      </c>
      <c r="DU76" s="33">
        <v>0</v>
      </c>
      <c r="DV76" s="33">
        <v>0</v>
      </c>
      <c r="DW76" s="33">
        <v>0</v>
      </c>
      <c r="DX76" s="33">
        <v>0</v>
      </c>
      <c r="DY76" s="33">
        <v>0</v>
      </c>
      <c r="DZ76" s="33">
        <v>0</v>
      </c>
      <c r="EA76" s="34">
        <v>0</v>
      </c>
      <c r="EB76" s="34">
        <v>0</v>
      </c>
      <c r="EC76" s="34">
        <v>0</v>
      </c>
      <c r="ED76" s="34">
        <v>0</v>
      </c>
      <c r="EE76" s="34">
        <v>0</v>
      </c>
      <c r="EF76" s="34">
        <v>0</v>
      </c>
      <c r="EG76" s="34">
        <v>0</v>
      </c>
      <c r="EH76" s="34">
        <v>0</v>
      </c>
      <c r="EI76" s="34">
        <v>0</v>
      </c>
      <c r="EJ76" s="34">
        <v>0</v>
      </c>
      <c r="EK76" s="34">
        <v>0</v>
      </c>
      <c r="EL76" s="34">
        <v>0</v>
      </c>
      <c r="EM76" s="34">
        <v>0</v>
      </c>
      <c r="EN76" s="34">
        <v>0</v>
      </c>
      <c r="EO76" s="34">
        <v>0</v>
      </c>
      <c r="EP76" s="34">
        <v>0</v>
      </c>
      <c r="EQ76" s="34">
        <v>0</v>
      </c>
      <c r="ER76" s="34">
        <v>0</v>
      </c>
      <c r="ES76" s="34">
        <v>0</v>
      </c>
      <c r="ET76" s="34">
        <v>0</v>
      </c>
      <c r="EU76" s="34">
        <v>0</v>
      </c>
      <c r="EV76" s="34">
        <v>0</v>
      </c>
      <c r="EW76" s="34">
        <v>0</v>
      </c>
      <c r="EX76" s="34">
        <v>0</v>
      </c>
      <c r="EY76" s="33">
        <v>0</v>
      </c>
      <c r="EZ76" s="33">
        <v>0</v>
      </c>
      <c r="FA76" s="33">
        <v>0</v>
      </c>
      <c r="FB76" s="33">
        <v>0</v>
      </c>
      <c r="FC76" s="33">
        <v>0</v>
      </c>
      <c r="FD76" s="33">
        <v>0</v>
      </c>
      <c r="FE76" s="33">
        <v>0</v>
      </c>
      <c r="FF76" s="33">
        <v>0</v>
      </c>
      <c r="FG76" s="33">
        <v>0</v>
      </c>
      <c r="FH76" s="33">
        <v>0</v>
      </c>
      <c r="FI76" s="33">
        <v>0</v>
      </c>
      <c r="FJ76" s="33">
        <v>0</v>
      </c>
      <c r="FK76" s="33">
        <v>0</v>
      </c>
      <c r="FL76" s="33">
        <v>0</v>
      </c>
      <c r="FM76" s="33">
        <v>0</v>
      </c>
      <c r="FN76" s="33">
        <v>0</v>
      </c>
      <c r="FO76" s="34">
        <v>1040833.3642000996</v>
      </c>
      <c r="FP76" s="34">
        <v>0</v>
      </c>
      <c r="FQ76" s="34">
        <v>0</v>
      </c>
      <c r="FR76" s="34">
        <v>0</v>
      </c>
      <c r="FS76" s="34">
        <v>0</v>
      </c>
      <c r="FT76" s="34">
        <v>0</v>
      </c>
      <c r="FU76" s="34">
        <v>0</v>
      </c>
      <c r="FV76" s="34">
        <v>0</v>
      </c>
      <c r="FW76" s="34">
        <v>0</v>
      </c>
      <c r="FX76" s="34">
        <v>0</v>
      </c>
      <c r="FY76" s="34">
        <v>0</v>
      </c>
      <c r="FZ76" s="34">
        <v>0</v>
      </c>
      <c r="GA76" s="36">
        <f t="shared" si="209"/>
        <v>259999999.99999994</v>
      </c>
      <c r="GB76" s="36">
        <f t="shared" si="210"/>
        <v>0</v>
      </c>
      <c r="GC76" s="36">
        <f t="shared" si="211"/>
        <v>0</v>
      </c>
      <c r="GD76" s="36">
        <f t="shared" si="212"/>
        <v>0</v>
      </c>
      <c r="GE76" s="37"/>
      <c r="GF76" s="308"/>
    </row>
    <row r="77" spans="1:188" s="38" customFormat="1" ht="14" thickTop="1" thickBot="1">
      <c r="A77" s="35" t="s">
        <v>764</v>
      </c>
      <c r="B77" s="34">
        <f t="shared" si="225"/>
        <v>3035038522.0000005</v>
      </c>
      <c r="C77" s="34">
        <v>0</v>
      </c>
      <c r="D77" s="34">
        <v>0</v>
      </c>
      <c r="E77" s="34">
        <v>0</v>
      </c>
      <c r="F77" s="34">
        <v>0</v>
      </c>
      <c r="G77" s="34">
        <v>0</v>
      </c>
      <c r="H77" s="34">
        <v>0</v>
      </c>
      <c r="I77" s="34">
        <v>0</v>
      </c>
      <c r="J77" s="34">
        <v>0</v>
      </c>
      <c r="K77" s="33">
        <v>0</v>
      </c>
      <c r="L77" s="33">
        <v>0</v>
      </c>
      <c r="M77" s="33">
        <v>0</v>
      </c>
      <c r="N77" s="33">
        <v>0</v>
      </c>
      <c r="O77" s="34">
        <v>657887294.84909523</v>
      </c>
      <c r="P77" s="34">
        <v>0</v>
      </c>
      <c r="Q77" s="34">
        <v>0</v>
      </c>
      <c r="R77" s="34">
        <v>0</v>
      </c>
      <c r="S77" s="34">
        <v>19969056.225949995</v>
      </c>
      <c r="T77" s="34">
        <v>0</v>
      </c>
      <c r="U77" s="34">
        <v>0</v>
      </c>
      <c r="V77" s="34">
        <v>0</v>
      </c>
      <c r="W77" s="34">
        <v>19969056.294204935</v>
      </c>
      <c r="X77" s="34">
        <v>0</v>
      </c>
      <c r="Y77" s="34">
        <v>0</v>
      </c>
      <c r="Z77" s="34">
        <v>0</v>
      </c>
      <c r="AA77" s="34">
        <v>25204758.718708809</v>
      </c>
      <c r="AB77" s="34">
        <v>0</v>
      </c>
      <c r="AC77" s="34">
        <v>0</v>
      </c>
      <c r="AD77" s="34">
        <v>0</v>
      </c>
      <c r="AE77" s="34">
        <v>25204758.786963742</v>
      </c>
      <c r="AF77" s="34">
        <v>0</v>
      </c>
      <c r="AG77" s="34">
        <v>0</v>
      </c>
      <c r="AH77" s="34">
        <v>0</v>
      </c>
      <c r="AI77" s="34">
        <v>1.3033272106134126</v>
      </c>
      <c r="AJ77" s="34">
        <v>0</v>
      </c>
      <c r="AK77" s="34">
        <v>0</v>
      </c>
      <c r="AL77" s="34">
        <v>0</v>
      </c>
      <c r="AM77" s="34">
        <v>0.43737116227510037</v>
      </c>
      <c r="AN77" s="34">
        <v>0</v>
      </c>
      <c r="AO77" s="34">
        <v>0</v>
      </c>
      <c r="AP77" s="34">
        <v>0</v>
      </c>
      <c r="AQ77" s="34">
        <v>0</v>
      </c>
      <c r="AR77" s="34">
        <v>0</v>
      </c>
      <c r="AS77" s="34">
        <v>0</v>
      </c>
      <c r="AT77" s="34">
        <v>0</v>
      </c>
      <c r="AU77" s="34">
        <v>0</v>
      </c>
      <c r="AV77" s="34">
        <v>0</v>
      </c>
      <c r="AW77" s="34">
        <v>0</v>
      </c>
      <c r="AX77" s="34">
        <v>0</v>
      </c>
      <c r="AY77" s="34">
        <v>0</v>
      </c>
      <c r="AZ77" s="34">
        <v>0</v>
      </c>
      <c r="BA77" s="34">
        <v>0</v>
      </c>
      <c r="BB77" s="34">
        <v>0</v>
      </c>
      <c r="BC77" s="34">
        <v>1959926446.9045639</v>
      </c>
      <c r="BD77" s="34">
        <v>0</v>
      </c>
      <c r="BE77" s="34">
        <v>0</v>
      </c>
      <c r="BF77" s="34">
        <v>0</v>
      </c>
      <c r="BG77" s="34">
        <v>157111910.13944748</v>
      </c>
      <c r="BH77" s="34">
        <v>0</v>
      </c>
      <c r="BI77" s="34">
        <v>0</v>
      </c>
      <c r="BJ77" s="34">
        <v>0</v>
      </c>
      <c r="BK77" s="34">
        <v>37464466.862809941</v>
      </c>
      <c r="BL77" s="34">
        <v>0</v>
      </c>
      <c r="BM77" s="34">
        <v>0</v>
      </c>
      <c r="BN77" s="34">
        <v>0</v>
      </c>
      <c r="BO77" s="34">
        <v>0</v>
      </c>
      <c r="BP77" s="34">
        <v>0</v>
      </c>
      <c r="BQ77" s="34">
        <v>0</v>
      </c>
      <c r="BR77" s="34">
        <v>0</v>
      </c>
      <c r="BS77" s="34">
        <v>0</v>
      </c>
      <c r="BT77" s="34">
        <v>0</v>
      </c>
      <c r="BU77" s="34">
        <v>0</v>
      </c>
      <c r="BV77" s="34">
        <v>0</v>
      </c>
      <c r="BW77" s="33">
        <v>0</v>
      </c>
      <c r="BX77" s="33">
        <v>0</v>
      </c>
      <c r="BY77" s="33">
        <v>0</v>
      </c>
      <c r="BZ77" s="33">
        <v>0</v>
      </c>
      <c r="CA77" s="34">
        <v>0</v>
      </c>
      <c r="CB77" s="34">
        <v>0</v>
      </c>
      <c r="CC77" s="34">
        <v>0</v>
      </c>
      <c r="CD77" s="34">
        <v>0</v>
      </c>
      <c r="CE77" s="34">
        <v>0</v>
      </c>
      <c r="CF77" s="34">
        <v>0</v>
      </c>
      <c r="CG77" s="34">
        <v>0</v>
      </c>
      <c r="CH77" s="34">
        <v>0</v>
      </c>
      <c r="CI77" s="34">
        <v>0</v>
      </c>
      <c r="CJ77" s="34">
        <v>0</v>
      </c>
      <c r="CK77" s="34">
        <v>0</v>
      </c>
      <c r="CL77" s="34">
        <v>0</v>
      </c>
      <c r="CM77" s="34">
        <v>0</v>
      </c>
      <c r="CN77" s="34">
        <v>0</v>
      </c>
      <c r="CO77" s="34">
        <v>0</v>
      </c>
      <c r="CP77" s="34">
        <v>0</v>
      </c>
      <c r="CQ77" s="34">
        <v>0</v>
      </c>
      <c r="CR77" s="34">
        <v>0</v>
      </c>
      <c r="CS77" s="34">
        <v>0</v>
      </c>
      <c r="CT77" s="34">
        <v>0</v>
      </c>
      <c r="CU77" s="34">
        <v>0</v>
      </c>
      <c r="CV77" s="34">
        <v>0</v>
      </c>
      <c r="CW77" s="34">
        <v>0</v>
      </c>
      <c r="CX77" s="34">
        <v>0</v>
      </c>
      <c r="CY77" s="34">
        <v>0</v>
      </c>
      <c r="CZ77" s="34">
        <v>0</v>
      </c>
      <c r="DA77" s="34">
        <v>0</v>
      </c>
      <c r="DB77" s="34">
        <v>0</v>
      </c>
      <c r="DC77" s="34">
        <v>0</v>
      </c>
      <c r="DD77" s="34">
        <v>0</v>
      </c>
      <c r="DE77" s="34">
        <v>0</v>
      </c>
      <c r="DF77" s="34">
        <v>0</v>
      </c>
      <c r="DG77" s="34">
        <v>0</v>
      </c>
      <c r="DH77" s="34">
        <v>0</v>
      </c>
      <c r="DI77" s="34">
        <v>0</v>
      </c>
      <c r="DJ77" s="34">
        <v>0</v>
      </c>
      <c r="DK77" s="34">
        <v>0</v>
      </c>
      <c r="DL77" s="34">
        <v>0</v>
      </c>
      <c r="DM77" s="34">
        <v>0</v>
      </c>
      <c r="DN77" s="34">
        <v>0</v>
      </c>
      <c r="DO77" s="34">
        <v>0</v>
      </c>
      <c r="DP77" s="34">
        <v>0</v>
      </c>
      <c r="DQ77" s="34">
        <v>0</v>
      </c>
      <c r="DR77" s="34">
        <v>0</v>
      </c>
      <c r="DS77" s="34">
        <v>0</v>
      </c>
      <c r="DT77" s="34">
        <v>0</v>
      </c>
      <c r="DU77" s="34">
        <v>0</v>
      </c>
      <c r="DV77" s="34">
        <v>0</v>
      </c>
      <c r="DW77" s="34">
        <v>0</v>
      </c>
      <c r="DX77" s="34">
        <v>0</v>
      </c>
      <c r="DY77" s="34">
        <v>0</v>
      </c>
      <c r="DZ77" s="34">
        <v>0</v>
      </c>
      <c r="EA77" s="34">
        <v>0</v>
      </c>
      <c r="EB77" s="34">
        <v>0</v>
      </c>
      <c r="EC77" s="34">
        <v>0</v>
      </c>
      <c r="ED77" s="34">
        <v>0</v>
      </c>
      <c r="EE77" s="34">
        <v>0</v>
      </c>
      <c r="EF77" s="34">
        <v>0</v>
      </c>
      <c r="EG77" s="34">
        <v>0</v>
      </c>
      <c r="EH77" s="34">
        <v>0</v>
      </c>
      <c r="EI77" s="34">
        <v>0</v>
      </c>
      <c r="EJ77" s="34">
        <v>0</v>
      </c>
      <c r="EK77" s="34">
        <v>0</v>
      </c>
      <c r="EL77" s="34">
        <v>0</v>
      </c>
      <c r="EM77" s="34">
        <v>0</v>
      </c>
      <c r="EN77" s="34">
        <v>0</v>
      </c>
      <c r="EO77" s="34">
        <v>0</v>
      </c>
      <c r="EP77" s="34">
        <v>0</v>
      </c>
      <c r="EQ77" s="34">
        <v>0</v>
      </c>
      <c r="ER77" s="34">
        <v>0</v>
      </c>
      <c r="ES77" s="34">
        <v>0</v>
      </c>
      <c r="ET77" s="34">
        <v>0</v>
      </c>
      <c r="EU77" s="34">
        <v>122630837</v>
      </c>
      <c r="EV77" s="34">
        <v>0</v>
      </c>
      <c r="EW77" s="34">
        <v>0</v>
      </c>
      <c r="EX77" s="34">
        <v>0</v>
      </c>
      <c r="EY77" s="34">
        <v>0</v>
      </c>
      <c r="EZ77" s="34">
        <v>0</v>
      </c>
      <c r="FA77" s="34">
        <v>0</v>
      </c>
      <c r="FB77" s="34">
        <v>0</v>
      </c>
      <c r="FC77" s="34">
        <v>0</v>
      </c>
      <c r="FD77" s="34">
        <v>0</v>
      </c>
      <c r="FE77" s="34">
        <v>0</v>
      </c>
      <c r="FF77" s="34">
        <v>0</v>
      </c>
      <c r="FG77" s="34">
        <v>0</v>
      </c>
      <c r="FH77" s="34">
        <v>0</v>
      </c>
      <c r="FI77" s="34">
        <v>0</v>
      </c>
      <c r="FJ77" s="34">
        <v>0</v>
      </c>
      <c r="FK77" s="34">
        <v>0</v>
      </c>
      <c r="FL77" s="34">
        <v>0</v>
      </c>
      <c r="FM77" s="34">
        <v>0</v>
      </c>
      <c r="FN77" s="34">
        <v>0</v>
      </c>
      <c r="FO77" s="34">
        <v>9669934.4775574915</v>
      </c>
      <c r="FP77" s="34">
        <v>0</v>
      </c>
      <c r="FQ77" s="34">
        <v>0</v>
      </c>
      <c r="FR77" s="34">
        <v>0</v>
      </c>
      <c r="FS77" s="34">
        <v>0</v>
      </c>
      <c r="FT77" s="34">
        <v>0</v>
      </c>
      <c r="FU77" s="34">
        <v>0</v>
      </c>
      <c r="FV77" s="34">
        <v>0</v>
      </c>
      <c r="FW77" s="34">
        <v>0</v>
      </c>
      <c r="FX77" s="34">
        <v>0</v>
      </c>
      <c r="FY77" s="34">
        <v>0</v>
      </c>
      <c r="FZ77" s="34">
        <v>0</v>
      </c>
      <c r="GA77" s="36">
        <f t="shared" si="209"/>
        <v>3035038522.0000005</v>
      </c>
      <c r="GB77" s="36">
        <f t="shared" si="210"/>
        <v>0</v>
      </c>
      <c r="GC77" s="36">
        <f t="shared" si="211"/>
        <v>0</v>
      </c>
      <c r="GD77" s="36">
        <f t="shared" si="212"/>
        <v>0</v>
      </c>
      <c r="GE77" s="37"/>
      <c r="GF77" s="308"/>
    </row>
    <row r="78" spans="1:188" s="38" customFormat="1" ht="27" thickTop="1" thickBot="1">
      <c r="A78" s="35" t="s">
        <v>765</v>
      </c>
      <c r="B78" s="34">
        <f t="shared" si="225"/>
        <v>0</v>
      </c>
      <c r="C78" s="34">
        <v>0</v>
      </c>
      <c r="D78" s="34">
        <v>0</v>
      </c>
      <c r="E78" s="34">
        <v>0</v>
      </c>
      <c r="F78" s="34">
        <v>0</v>
      </c>
      <c r="G78" s="34">
        <v>0</v>
      </c>
      <c r="H78" s="34">
        <v>0</v>
      </c>
      <c r="I78" s="34">
        <v>0</v>
      </c>
      <c r="J78" s="34">
        <v>0</v>
      </c>
      <c r="K78" s="33">
        <v>0</v>
      </c>
      <c r="L78" s="33">
        <v>0</v>
      </c>
      <c r="M78" s="33">
        <v>0</v>
      </c>
      <c r="N78" s="33">
        <v>0</v>
      </c>
      <c r="O78" s="34">
        <v>0</v>
      </c>
      <c r="P78" s="34">
        <v>0</v>
      </c>
      <c r="Q78" s="34">
        <v>0</v>
      </c>
      <c r="R78" s="34">
        <v>0</v>
      </c>
      <c r="S78" s="34">
        <v>0</v>
      </c>
      <c r="T78" s="34">
        <v>0</v>
      </c>
      <c r="U78" s="34">
        <v>0</v>
      </c>
      <c r="V78" s="34">
        <v>0</v>
      </c>
      <c r="W78" s="34">
        <v>0</v>
      </c>
      <c r="X78" s="34">
        <v>0</v>
      </c>
      <c r="Y78" s="34">
        <v>0</v>
      </c>
      <c r="Z78" s="34">
        <v>0</v>
      </c>
      <c r="AA78" s="34">
        <v>0</v>
      </c>
      <c r="AB78" s="34">
        <v>0</v>
      </c>
      <c r="AC78" s="34">
        <v>0</v>
      </c>
      <c r="AD78" s="34">
        <v>0</v>
      </c>
      <c r="AE78" s="34">
        <v>0</v>
      </c>
      <c r="AF78" s="34">
        <v>0</v>
      </c>
      <c r="AG78" s="34">
        <v>0</v>
      </c>
      <c r="AH78" s="34">
        <v>0</v>
      </c>
      <c r="AI78" s="34">
        <v>0</v>
      </c>
      <c r="AJ78" s="34">
        <v>0</v>
      </c>
      <c r="AK78" s="34">
        <v>0</v>
      </c>
      <c r="AL78" s="34">
        <v>0</v>
      </c>
      <c r="AM78" s="34">
        <v>0</v>
      </c>
      <c r="AN78" s="34">
        <v>0</v>
      </c>
      <c r="AO78" s="34">
        <v>0</v>
      </c>
      <c r="AP78" s="34">
        <v>0</v>
      </c>
      <c r="AQ78" s="34">
        <v>0</v>
      </c>
      <c r="AR78" s="34">
        <v>0</v>
      </c>
      <c r="AS78" s="34">
        <v>0</v>
      </c>
      <c r="AT78" s="34">
        <v>0</v>
      </c>
      <c r="AU78" s="34">
        <v>0</v>
      </c>
      <c r="AV78" s="34">
        <v>0</v>
      </c>
      <c r="AW78" s="34">
        <v>0</v>
      </c>
      <c r="AX78" s="34">
        <v>0</v>
      </c>
      <c r="AY78" s="34">
        <v>0</v>
      </c>
      <c r="AZ78" s="34">
        <v>0</v>
      </c>
      <c r="BA78" s="34">
        <v>0</v>
      </c>
      <c r="BB78" s="34">
        <v>0</v>
      </c>
      <c r="BC78" s="34">
        <v>0</v>
      </c>
      <c r="BD78" s="34">
        <v>0</v>
      </c>
      <c r="BE78" s="34">
        <v>0</v>
      </c>
      <c r="BF78" s="34">
        <v>0</v>
      </c>
      <c r="BG78" s="34">
        <v>0</v>
      </c>
      <c r="BH78" s="34">
        <v>0</v>
      </c>
      <c r="BI78" s="34">
        <v>0</v>
      </c>
      <c r="BJ78" s="34">
        <v>0</v>
      </c>
      <c r="BK78" s="34">
        <v>0</v>
      </c>
      <c r="BL78" s="34">
        <v>0</v>
      </c>
      <c r="BM78" s="34">
        <v>0</v>
      </c>
      <c r="BN78" s="34">
        <v>0</v>
      </c>
      <c r="BO78" s="34">
        <v>0</v>
      </c>
      <c r="BP78" s="34">
        <v>0</v>
      </c>
      <c r="BQ78" s="34">
        <v>0</v>
      </c>
      <c r="BR78" s="34">
        <v>0</v>
      </c>
      <c r="BS78" s="34">
        <v>0</v>
      </c>
      <c r="BT78" s="34">
        <v>0</v>
      </c>
      <c r="BU78" s="34">
        <v>0</v>
      </c>
      <c r="BV78" s="34">
        <v>0</v>
      </c>
      <c r="BW78" s="33">
        <v>0</v>
      </c>
      <c r="BX78" s="33">
        <v>0</v>
      </c>
      <c r="BY78" s="33">
        <v>0</v>
      </c>
      <c r="BZ78" s="33">
        <v>0</v>
      </c>
      <c r="CA78" s="34">
        <v>0</v>
      </c>
      <c r="CB78" s="34">
        <v>0</v>
      </c>
      <c r="CC78" s="34">
        <v>0</v>
      </c>
      <c r="CD78" s="34">
        <v>0</v>
      </c>
      <c r="CE78" s="34">
        <v>0</v>
      </c>
      <c r="CF78" s="34">
        <v>0</v>
      </c>
      <c r="CG78" s="34">
        <v>0</v>
      </c>
      <c r="CH78" s="34">
        <v>0</v>
      </c>
      <c r="CI78" s="34">
        <v>0</v>
      </c>
      <c r="CJ78" s="34">
        <v>0</v>
      </c>
      <c r="CK78" s="34">
        <v>0</v>
      </c>
      <c r="CL78" s="34">
        <v>0</v>
      </c>
      <c r="CM78" s="34">
        <v>0</v>
      </c>
      <c r="CN78" s="34">
        <v>0</v>
      </c>
      <c r="CO78" s="34">
        <v>0</v>
      </c>
      <c r="CP78" s="34">
        <v>0</v>
      </c>
      <c r="CQ78" s="34">
        <v>0</v>
      </c>
      <c r="CR78" s="34">
        <v>0</v>
      </c>
      <c r="CS78" s="34">
        <v>0</v>
      </c>
      <c r="CT78" s="34">
        <v>0</v>
      </c>
      <c r="CU78" s="34">
        <v>0</v>
      </c>
      <c r="CV78" s="34">
        <v>0</v>
      </c>
      <c r="CW78" s="34">
        <v>0</v>
      </c>
      <c r="CX78" s="34">
        <v>0</v>
      </c>
      <c r="CY78" s="34">
        <v>0</v>
      </c>
      <c r="CZ78" s="34">
        <v>0</v>
      </c>
      <c r="DA78" s="34">
        <v>0</v>
      </c>
      <c r="DB78" s="34">
        <v>0</v>
      </c>
      <c r="DC78" s="34">
        <v>0</v>
      </c>
      <c r="DD78" s="34">
        <v>0</v>
      </c>
      <c r="DE78" s="34">
        <v>0</v>
      </c>
      <c r="DF78" s="34">
        <v>0</v>
      </c>
      <c r="DG78" s="34">
        <v>0</v>
      </c>
      <c r="DH78" s="34">
        <v>0</v>
      </c>
      <c r="DI78" s="34">
        <v>0</v>
      </c>
      <c r="DJ78" s="34">
        <v>0</v>
      </c>
      <c r="DK78" s="34">
        <v>0</v>
      </c>
      <c r="DL78" s="34">
        <v>0</v>
      </c>
      <c r="DM78" s="34">
        <v>0</v>
      </c>
      <c r="DN78" s="34">
        <v>0</v>
      </c>
      <c r="DO78" s="34">
        <v>0</v>
      </c>
      <c r="DP78" s="34">
        <v>0</v>
      </c>
      <c r="DQ78" s="34">
        <v>0</v>
      </c>
      <c r="DR78" s="34">
        <v>0</v>
      </c>
      <c r="DS78" s="34">
        <v>0</v>
      </c>
      <c r="DT78" s="34">
        <v>0</v>
      </c>
      <c r="DU78" s="34">
        <v>0</v>
      </c>
      <c r="DV78" s="34">
        <v>0</v>
      </c>
      <c r="DW78" s="34">
        <v>0</v>
      </c>
      <c r="DX78" s="34">
        <v>0</v>
      </c>
      <c r="DY78" s="34">
        <v>0</v>
      </c>
      <c r="DZ78" s="34">
        <v>0</v>
      </c>
      <c r="EA78" s="34">
        <v>0</v>
      </c>
      <c r="EB78" s="34">
        <v>0</v>
      </c>
      <c r="EC78" s="34">
        <v>0</v>
      </c>
      <c r="ED78" s="34">
        <v>0</v>
      </c>
      <c r="EE78" s="34">
        <v>0</v>
      </c>
      <c r="EF78" s="34">
        <v>0</v>
      </c>
      <c r="EG78" s="34">
        <v>0</v>
      </c>
      <c r="EH78" s="34">
        <v>0</v>
      </c>
      <c r="EI78" s="34">
        <v>0</v>
      </c>
      <c r="EJ78" s="34">
        <v>0</v>
      </c>
      <c r="EK78" s="34">
        <v>0</v>
      </c>
      <c r="EL78" s="34">
        <v>0</v>
      </c>
      <c r="EM78" s="34">
        <v>0</v>
      </c>
      <c r="EN78" s="34">
        <v>0</v>
      </c>
      <c r="EO78" s="34">
        <v>0</v>
      </c>
      <c r="EP78" s="34">
        <v>0</v>
      </c>
      <c r="EQ78" s="34">
        <v>0</v>
      </c>
      <c r="ER78" s="34">
        <v>0</v>
      </c>
      <c r="ES78" s="34">
        <v>0</v>
      </c>
      <c r="ET78" s="34">
        <v>0</v>
      </c>
      <c r="EU78" s="34">
        <v>0</v>
      </c>
      <c r="EV78" s="34">
        <v>0</v>
      </c>
      <c r="EW78" s="34">
        <v>0</v>
      </c>
      <c r="EX78" s="34">
        <v>0</v>
      </c>
      <c r="EY78" s="34">
        <v>0</v>
      </c>
      <c r="EZ78" s="34">
        <v>0</v>
      </c>
      <c r="FA78" s="34">
        <v>0</v>
      </c>
      <c r="FB78" s="34">
        <v>0</v>
      </c>
      <c r="FC78" s="34">
        <v>0</v>
      </c>
      <c r="FD78" s="34">
        <v>0</v>
      </c>
      <c r="FE78" s="34">
        <v>0</v>
      </c>
      <c r="FF78" s="34">
        <v>0</v>
      </c>
      <c r="FG78" s="34">
        <v>0</v>
      </c>
      <c r="FH78" s="34">
        <v>0</v>
      </c>
      <c r="FI78" s="34">
        <v>0</v>
      </c>
      <c r="FJ78" s="34">
        <v>0</v>
      </c>
      <c r="FK78" s="34">
        <v>0</v>
      </c>
      <c r="FL78" s="34">
        <v>0</v>
      </c>
      <c r="FM78" s="34">
        <v>0</v>
      </c>
      <c r="FN78" s="34">
        <v>0</v>
      </c>
      <c r="FO78" s="34">
        <v>0</v>
      </c>
      <c r="FP78" s="34">
        <v>0</v>
      </c>
      <c r="FQ78" s="34">
        <v>0</v>
      </c>
      <c r="FR78" s="34">
        <v>0</v>
      </c>
      <c r="FS78" s="34">
        <v>0</v>
      </c>
      <c r="FT78" s="34">
        <v>0</v>
      </c>
      <c r="FU78" s="34">
        <v>0</v>
      </c>
      <c r="FV78" s="34">
        <v>0</v>
      </c>
      <c r="FW78" s="34">
        <v>0</v>
      </c>
      <c r="FX78" s="34">
        <v>0</v>
      </c>
      <c r="FY78" s="34">
        <v>0</v>
      </c>
      <c r="FZ78" s="34">
        <v>0</v>
      </c>
      <c r="GA78" s="36">
        <f t="shared" si="209"/>
        <v>0</v>
      </c>
      <c r="GB78" s="36">
        <f t="shared" si="210"/>
        <v>0</v>
      </c>
      <c r="GC78" s="36">
        <f t="shared" si="211"/>
        <v>0</v>
      </c>
      <c r="GD78" s="36">
        <f t="shared" si="212"/>
        <v>0</v>
      </c>
      <c r="GE78" s="37"/>
      <c r="GF78" s="308"/>
    </row>
    <row r="79" spans="1:188" s="38" customFormat="1" ht="26.25" customHeight="1" thickTop="1" thickBot="1">
      <c r="A79" s="54" t="s">
        <v>766</v>
      </c>
      <c r="B79" s="55">
        <f>SUM(B80:B81)</f>
        <v>782706634</v>
      </c>
      <c r="C79" s="55">
        <f t="shared" ref="C79:EL79" si="226">SUM(C80:C81)</f>
        <v>0</v>
      </c>
      <c r="D79" s="55">
        <f t="shared" si="226"/>
        <v>0</v>
      </c>
      <c r="E79" s="55">
        <f t="shared" si="226"/>
        <v>0</v>
      </c>
      <c r="F79" s="55">
        <f t="shared" si="226"/>
        <v>0</v>
      </c>
      <c r="G79" s="55">
        <f>SUM(G80:G81)</f>
        <v>0</v>
      </c>
      <c r="H79" s="55">
        <f>SUM(H80:H81)</f>
        <v>0</v>
      </c>
      <c r="I79" s="55">
        <f>SUM(I80:I81)</f>
        <v>0</v>
      </c>
      <c r="J79" s="55">
        <f>SUM(J80:J81)</f>
        <v>0</v>
      </c>
      <c r="K79" s="55">
        <f t="shared" si="226"/>
        <v>0</v>
      </c>
      <c r="L79" s="55">
        <f t="shared" si="226"/>
        <v>0</v>
      </c>
      <c r="M79" s="55">
        <f t="shared" si="226"/>
        <v>0</v>
      </c>
      <c r="N79" s="55">
        <f t="shared" si="226"/>
        <v>0</v>
      </c>
      <c r="O79" s="55">
        <f t="shared" ref="O79:Z79" si="227">SUM(O80:O81)</f>
        <v>352663285.00767076</v>
      </c>
      <c r="P79" s="55">
        <f t="shared" si="227"/>
        <v>104487826.37664318</v>
      </c>
      <c r="Q79" s="55">
        <f t="shared" si="227"/>
        <v>41426526.511979811</v>
      </c>
      <c r="R79" s="55">
        <f t="shared" si="227"/>
        <v>41422795.891554691</v>
      </c>
      <c r="S79" s="55">
        <f t="shared" si="227"/>
        <v>10704497.597512908</v>
      </c>
      <c r="T79" s="55">
        <f t="shared" si="227"/>
        <v>3171551.2614073073</v>
      </c>
      <c r="U79" s="55">
        <f t="shared" si="227"/>
        <v>1257432.1523465286</v>
      </c>
      <c r="V79" s="55">
        <f t="shared" si="227"/>
        <v>1257318.9156726936</v>
      </c>
      <c r="W79" s="55">
        <f t="shared" si="227"/>
        <v>10704497.634101259</v>
      </c>
      <c r="X79" s="55">
        <f t="shared" si="227"/>
        <v>3171551.272247781</v>
      </c>
      <c r="Y79" s="55">
        <f t="shared" si="227"/>
        <v>1257432.1566444759</v>
      </c>
      <c r="Z79" s="55">
        <f t="shared" si="227"/>
        <v>1257318.9199702539</v>
      </c>
      <c r="AA79" s="55">
        <f t="shared" si="226"/>
        <v>13511118.206963506</v>
      </c>
      <c r="AB79" s="55">
        <f t="shared" si="226"/>
        <v>4003102.7707712715</v>
      </c>
      <c r="AC79" s="55">
        <f t="shared" si="226"/>
        <v>1587119.2732611573</v>
      </c>
      <c r="AD79" s="55">
        <f t="shared" si="226"/>
        <v>1586976.3469751165</v>
      </c>
      <c r="AE79" s="55">
        <f t="shared" si="226"/>
        <v>13511118.243551856</v>
      </c>
      <c r="AF79" s="55">
        <f t="shared" si="226"/>
        <v>4003102.7816117452</v>
      </c>
      <c r="AG79" s="55">
        <f t="shared" si="226"/>
        <v>1587119.2775591046</v>
      </c>
      <c r="AH79" s="55">
        <f t="shared" si="226"/>
        <v>1586976.3512726766</v>
      </c>
      <c r="AI79" s="55">
        <f t="shared" ref="AI79:AP79" si="228">SUM(AI80:AI81)</f>
        <v>0</v>
      </c>
      <c r="AJ79" s="55">
        <f t="shared" si="228"/>
        <v>0</v>
      </c>
      <c r="AK79" s="55">
        <f t="shared" si="228"/>
        <v>0</v>
      </c>
      <c r="AL79" s="55">
        <f t="shared" si="228"/>
        <v>0</v>
      </c>
      <c r="AM79" s="55">
        <f t="shared" si="228"/>
        <v>0</v>
      </c>
      <c r="AN79" s="55">
        <f t="shared" si="228"/>
        <v>0</v>
      </c>
      <c r="AO79" s="55">
        <f t="shared" si="228"/>
        <v>0</v>
      </c>
      <c r="AP79" s="55">
        <f t="shared" si="228"/>
        <v>0</v>
      </c>
      <c r="AQ79" s="55">
        <f t="shared" si="226"/>
        <v>0</v>
      </c>
      <c r="AR79" s="55">
        <f t="shared" si="226"/>
        <v>0</v>
      </c>
      <c r="AS79" s="55">
        <f t="shared" si="226"/>
        <v>0</v>
      </c>
      <c r="AT79" s="55">
        <f t="shared" si="226"/>
        <v>0</v>
      </c>
      <c r="AU79" s="55">
        <f t="shared" ref="AU79:BB79" si="229">SUM(AU80:AU81)</f>
        <v>0</v>
      </c>
      <c r="AV79" s="55">
        <f t="shared" si="229"/>
        <v>0</v>
      </c>
      <c r="AW79" s="55">
        <f t="shared" si="229"/>
        <v>0</v>
      </c>
      <c r="AX79" s="55">
        <f t="shared" si="229"/>
        <v>0</v>
      </c>
      <c r="AY79" s="55">
        <f t="shared" si="229"/>
        <v>0</v>
      </c>
      <c r="AZ79" s="55">
        <f t="shared" si="229"/>
        <v>0</v>
      </c>
      <c r="BA79" s="55">
        <f t="shared" si="229"/>
        <v>0</v>
      </c>
      <c r="BB79" s="55">
        <f t="shared" si="229"/>
        <v>0</v>
      </c>
      <c r="BC79" s="55">
        <f t="shared" si="226"/>
        <v>299271741.60972095</v>
      </c>
      <c r="BD79" s="55">
        <f t="shared" si="226"/>
        <v>0</v>
      </c>
      <c r="BE79" s="55">
        <f t="shared" si="226"/>
        <v>0</v>
      </c>
      <c r="BF79" s="55">
        <f t="shared" si="226"/>
        <v>0</v>
      </c>
      <c r="BG79" s="55">
        <f t="shared" ref="BG79:BN79" si="230">SUM(BG80:BG81)</f>
        <v>23990265.068019647</v>
      </c>
      <c r="BH79" s="55">
        <f t="shared" si="230"/>
        <v>0</v>
      </c>
      <c r="BI79" s="55">
        <f t="shared" si="230"/>
        <v>0</v>
      </c>
      <c r="BJ79" s="55">
        <f t="shared" si="230"/>
        <v>0</v>
      </c>
      <c r="BK79" s="55">
        <f t="shared" si="230"/>
        <v>5720651.5398681005</v>
      </c>
      <c r="BL79" s="55">
        <f t="shared" si="230"/>
        <v>0</v>
      </c>
      <c r="BM79" s="55">
        <f t="shared" si="230"/>
        <v>0</v>
      </c>
      <c r="BN79" s="55">
        <f t="shared" si="230"/>
        <v>0</v>
      </c>
      <c r="BO79" s="55">
        <f t="shared" si="226"/>
        <v>0</v>
      </c>
      <c r="BP79" s="55">
        <f t="shared" si="226"/>
        <v>0</v>
      </c>
      <c r="BQ79" s="55">
        <f t="shared" si="226"/>
        <v>0</v>
      </c>
      <c r="BR79" s="55">
        <f t="shared" si="226"/>
        <v>0</v>
      </c>
      <c r="BS79" s="55">
        <f t="shared" si="226"/>
        <v>0</v>
      </c>
      <c r="BT79" s="55">
        <f t="shared" si="226"/>
        <v>0</v>
      </c>
      <c r="BU79" s="55">
        <f t="shared" si="226"/>
        <v>0</v>
      </c>
      <c r="BV79" s="55">
        <f t="shared" si="226"/>
        <v>0</v>
      </c>
      <c r="BW79" s="55">
        <f t="shared" si="226"/>
        <v>0</v>
      </c>
      <c r="BX79" s="55">
        <f t="shared" si="226"/>
        <v>0</v>
      </c>
      <c r="BY79" s="55">
        <f t="shared" si="226"/>
        <v>0</v>
      </c>
      <c r="BZ79" s="55">
        <f t="shared" si="226"/>
        <v>0</v>
      </c>
      <c r="CA79" s="55">
        <f t="shared" ref="CA79:CH79" si="231">SUM(CA80:CA81)</f>
        <v>0</v>
      </c>
      <c r="CB79" s="55">
        <f t="shared" si="231"/>
        <v>0</v>
      </c>
      <c r="CC79" s="55">
        <f t="shared" si="231"/>
        <v>0</v>
      </c>
      <c r="CD79" s="55">
        <f t="shared" si="231"/>
        <v>0</v>
      </c>
      <c r="CE79" s="55">
        <f t="shared" si="231"/>
        <v>0</v>
      </c>
      <c r="CF79" s="55">
        <f t="shared" si="231"/>
        <v>0</v>
      </c>
      <c r="CG79" s="55">
        <f t="shared" si="231"/>
        <v>0</v>
      </c>
      <c r="CH79" s="55">
        <f t="shared" si="231"/>
        <v>0</v>
      </c>
      <c r="CI79" s="55">
        <f t="shared" si="226"/>
        <v>0</v>
      </c>
      <c r="CJ79" s="55">
        <f t="shared" si="226"/>
        <v>0</v>
      </c>
      <c r="CK79" s="55">
        <f t="shared" si="226"/>
        <v>0</v>
      </c>
      <c r="CL79" s="55">
        <f t="shared" si="226"/>
        <v>0</v>
      </c>
      <c r="CM79" s="55">
        <f t="shared" ref="CM79:CP79" si="232">SUM(CM80:CM81)</f>
        <v>0</v>
      </c>
      <c r="CN79" s="55">
        <f t="shared" si="232"/>
        <v>0</v>
      </c>
      <c r="CO79" s="55">
        <f t="shared" si="232"/>
        <v>0</v>
      </c>
      <c r="CP79" s="55">
        <f t="shared" si="232"/>
        <v>0</v>
      </c>
      <c r="CQ79" s="55">
        <f t="shared" si="226"/>
        <v>0</v>
      </c>
      <c r="CR79" s="55">
        <f t="shared" si="226"/>
        <v>0</v>
      </c>
      <c r="CS79" s="55">
        <f t="shared" si="226"/>
        <v>0</v>
      </c>
      <c r="CT79" s="55">
        <f t="shared" si="226"/>
        <v>0</v>
      </c>
      <c r="CU79" s="55">
        <f t="shared" si="226"/>
        <v>0</v>
      </c>
      <c r="CV79" s="55">
        <f t="shared" si="226"/>
        <v>0</v>
      </c>
      <c r="CW79" s="55">
        <f t="shared" si="226"/>
        <v>0</v>
      </c>
      <c r="CX79" s="55">
        <f t="shared" si="226"/>
        <v>0</v>
      </c>
      <c r="CY79" s="55">
        <f t="shared" ref="CY79:DB79" si="233">SUM(CY80:CY81)</f>
        <v>0</v>
      </c>
      <c r="CZ79" s="55">
        <f t="shared" si="233"/>
        <v>0</v>
      </c>
      <c r="DA79" s="55">
        <f t="shared" si="233"/>
        <v>0</v>
      </c>
      <c r="DB79" s="55">
        <f t="shared" si="233"/>
        <v>0</v>
      </c>
      <c r="DC79" s="55">
        <f t="shared" si="226"/>
        <v>0</v>
      </c>
      <c r="DD79" s="55">
        <f t="shared" si="226"/>
        <v>0</v>
      </c>
      <c r="DE79" s="55">
        <f t="shared" si="226"/>
        <v>0</v>
      </c>
      <c r="DF79" s="55">
        <f t="shared" si="226"/>
        <v>0</v>
      </c>
      <c r="DG79" s="55">
        <f>SUM(DG80:DG81)</f>
        <v>0</v>
      </c>
      <c r="DH79" s="55">
        <f>SUM(DH80:DH81)</f>
        <v>0</v>
      </c>
      <c r="DI79" s="55">
        <f>SUM(DI80:DI81)</f>
        <v>0</v>
      </c>
      <c r="DJ79" s="55">
        <f>SUM(DJ80:DJ81)</f>
        <v>0</v>
      </c>
      <c r="DK79" s="55">
        <f t="shared" si="226"/>
        <v>0</v>
      </c>
      <c r="DL79" s="55">
        <f t="shared" si="226"/>
        <v>0</v>
      </c>
      <c r="DM79" s="55">
        <f t="shared" si="226"/>
        <v>0</v>
      </c>
      <c r="DN79" s="55">
        <f t="shared" si="226"/>
        <v>0</v>
      </c>
      <c r="DO79" s="55">
        <f t="shared" si="226"/>
        <v>0</v>
      </c>
      <c r="DP79" s="55">
        <f t="shared" si="226"/>
        <v>0</v>
      </c>
      <c r="DQ79" s="55">
        <f t="shared" si="226"/>
        <v>0</v>
      </c>
      <c r="DR79" s="55">
        <f t="shared" si="226"/>
        <v>0</v>
      </c>
      <c r="DS79" s="55">
        <f t="shared" ref="DS79:DV79" si="234">SUM(DS80:DS81)</f>
        <v>0</v>
      </c>
      <c r="DT79" s="55">
        <f t="shared" si="234"/>
        <v>0</v>
      </c>
      <c r="DU79" s="55">
        <f t="shared" si="234"/>
        <v>0</v>
      </c>
      <c r="DV79" s="55">
        <f t="shared" si="234"/>
        <v>0</v>
      </c>
      <c r="DW79" s="55">
        <f t="shared" si="226"/>
        <v>0</v>
      </c>
      <c r="DX79" s="55">
        <f t="shared" si="226"/>
        <v>0</v>
      </c>
      <c r="DY79" s="55">
        <f t="shared" si="226"/>
        <v>0</v>
      </c>
      <c r="DZ79" s="55">
        <f t="shared" si="226"/>
        <v>0</v>
      </c>
      <c r="EA79" s="55">
        <f t="shared" si="226"/>
        <v>0</v>
      </c>
      <c r="EB79" s="55">
        <f t="shared" si="226"/>
        <v>0</v>
      </c>
      <c r="EC79" s="55">
        <f t="shared" si="226"/>
        <v>0</v>
      </c>
      <c r="ED79" s="55">
        <f t="shared" si="226"/>
        <v>0</v>
      </c>
      <c r="EE79" s="55">
        <f t="shared" si="226"/>
        <v>50000000</v>
      </c>
      <c r="EF79" s="55">
        <f t="shared" si="226"/>
        <v>0</v>
      </c>
      <c r="EG79" s="55">
        <f t="shared" si="226"/>
        <v>0</v>
      </c>
      <c r="EH79" s="55">
        <f t="shared" si="226"/>
        <v>0</v>
      </c>
      <c r="EI79" s="55">
        <f t="shared" si="226"/>
        <v>0</v>
      </c>
      <c r="EJ79" s="55">
        <f t="shared" si="226"/>
        <v>0</v>
      </c>
      <c r="EK79" s="55">
        <f t="shared" si="226"/>
        <v>0</v>
      </c>
      <c r="EL79" s="55">
        <f t="shared" si="226"/>
        <v>0</v>
      </c>
      <c r="EM79" s="55">
        <f t="shared" ref="EM79:FR79" si="235">SUM(EM80:EM81)</f>
        <v>0</v>
      </c>
      <c r="EN79" s="55">
        <f t="shared" si="235"/>
        <v>0</v>
      </c>
      <c r="EO79" s="55">
        <f t="shared" si="235"/>
        <v>0</v>
      </c>
      <c r="EP79" s="55">
        <f t="shared" si="235"/>
        <v>0</v>
      </c>
      <c r="EQ79" s="55">
        <f t="shared" si="235"/>
        <v>0</v>
      </c>
      <c r="ER79" s="55">
        <f t="shared" si="235"/>
        <v>0</v>
      </c>
      <c r="ES79" s="55">
        <f t="shared" si="235"/>
        <v>0</v>
      </c>
      <c r="ET79" s="55">
        <f t="shared" si="235"/>
        <v>0</v>
      </c>
      <c r="EU79" s="55">
        <f t="shared" si="235"/>
        <v>0</v>
      </c>
      <c r="EV79" s="55">
        <f t="shared" si="235"/>
        <v>0</v>
      </c>
      <c r="EW79" s="55">
        <f t="shared" si="235"/>
        <v>0</v>
      </c>
      <c r="EX79" s="55">
        <f t="shared" si="235"/>
        <v>0</v>
      </c>
      <c r="EY79" s="55">
        <f t="shared" ref="EY79:FB79" si="236">SUM(EY80:EY81)</f>
        <v>0</v>
      </c>
      <c r="EZ79" s="55">
        <f t="shared" si="236"/>
        <v>0</v>
      </c>
      <c r="FA79" s="55">
        <f t="shared" si="236"/>
        <v>0</v>
      </c>
      <c r="FB79" s="55">
        <f t="shared" si="236"/>
        <v>0</v>
      </c>
      <c r="FC79" s="55">
        <f t="shared" si="235"/>
        <v>0</v>
      </c>
      <c r="FD79" s="55">
        <f t="shared" si="235"/>
        <v>0</v>
      </c>
      <c r="FE79" s="55">
        <f t="shared" si="235"/>
        <v>0</v>
      </c>
      <c r="FF79" s="55">
        <f t="shared" si="235"/>
        <v>0</v>
      </c>
      <c r="FG79" s="55">
        <f t="shared" si="235"/>
        <v>0</v>
      </c>
      <c r="FH79" s="55">
        <f t="shared" si="235"/>
        <v>0</v>
      </c>
      <c r="FI79" s="55">
        <f t="shared" si="235"/>
        <v>0</v>
      </c>
      <c r="FJ79" s="55">
        <f t="shared" si="235"/>
        <v>0</v>
      </c>
      <c r="FK79" s="55">
        <f t="shared" si="235"/>
        <v>0</v>
      </c>
      <c r="FL79" s="55">
        <f t="shared" si="235"/>
        <v>0</v>
      </c>
      <c r="FM79" s="55">
        <f t="shared" si="235"/>
        <v>0</v>
      </c>
      <c r="FN79" s="55">
        <f t="shared" si="235"/>
        <v>0</v>
      </c>
      <c r="FO79" s="55">
        <f t="shared" si="235"/>
        <v>2629459.0925909979</v>
      </c>
      <c r="FP79" s="55">
        <f t="shared" si="235"/>
        <v>477641.53731869732</v>
      </c>
      <c r="FQ79" s="55">
        <f t="shared" si="235"/>
        <v>189371.62820891952</v>
      </c>
      <c r="FR79" s="55">
        <f t="shared" si="235"/>
        <v>189354.57455456763</v>
      </c>
      <c r="FS79" s="55">
        <f t="shared" ref="FS79:GC79" si="237">SUM(FS80:FS81)</f>
        <v>0</v>
      </c>
      <c r="FT79" s="55">
        <f t="shared" si="237"/>
        <v>0</v>
      </c>
      <c r="FU79" s="55">
        <f t="shared" si="237"/>
        <v>0</v>
      </c>
      <c r="FV79" s="55">
        <f t="shared" si="237"/>
        <v>0</v>
      </c>
      <c r="FW79" s="55">
        <f t="shared" si="237"/>
        <v>0</v>
      </c>
      <c r="FX79" s="55">
        <f t="shared" si="237"/>
        <v>0</v>
      </c>
      <c r="FY79" s="55">
        <f t="shared" si="237"/>
        <v>0</v>
      </c>
      <c r="FZ79" s="55">
        <f t="shared" si="237"/>
        <v>0</v>
      </c>
      <c r="GA79" s="55">
        <f t="shared" si="237"/>
        <v>782706634</v>
      </c>
      <c r="GB79" s="55">
        <f t="shared" si="237"/>
        <v>119314776</v>
      </c>
      <c r="GC79" s="55">
        <f t="shared" si="237"/>
        <v>47305001</v>
      </c>
      <c r="GD79" s="55">
        <f t="shared" si="212"/>
        <v>47300741.000000007</v>
      </c>
      <c r="GE79" s="37"/>
      <c r="GF79" s="308"/>
    </row>
    <row r="80" spans="1:188" s="38" customFormat="1" ht="27" thickTop="1" thickBot="1">
      <c r="A80" s="35" t="s">
        <v>767</v>
      </c>
      <c r="B80" s="34">
        <f t="shared" ref="B80:B81" si="238">+C80+G80+K80+O80+S80+W80+AA80+AE80+AI80+AM80+AQ80+AU80+AY80+BC80+BG80+BK80+BO80+BS80+BW80+CA80+CE80+CI80+CM80+CQ80+CU80+CY80+DC80+DG80+DK80+DO80+DS80+DW80+EA80+EE80+EI80+EM80+EQ80+EU80+EY80+FC80+FG80+FK80+FO80+FS80+FW80</f>
        <v>28202360.000000004</v>
      </c>
      <c r="C80" s="33">
        <v>0</v>
      </c>
      <c r="D80" s="33">
        <v>0</v>
      </c>
      <c r="E80" s="33">
        <v>0</v>
      </c>
      <c r="F80" s="33">
        <v>0</v>
      </c>
      <c r="G80" s="33">
        <v>0</v>
      </c>
      <c r="H80" s="33">
        <v>0</v>
      </c>
      <c r="I80" s="33">
        <v>0</v>
      </c>
      <c r="J80" s="33">
        <v>0</v>
      </c>
      <c r="K80" s="33">
        <v>0</v>
      </c>
      <c r="L80" s="33">
        <v>0</v>
      </c>
      <c r="M80" s="33">
        <v>0</v>
      </c>
      <c r="N80" s="33">
        <v>0</v>
      </c>
      <c r="O80" s="33">
        <v>24697723.064003296</v>
      </c>
      <c r="P80" s="33">
        <v>24697723.064003296</v>
      </c>
      <c r="Q80" s="33">
        <v>0</v>
      </c>
      <c r="R80" s="33">
        <v>0</v>
      </c>
      <c r="S80" s="33">
        <v>749657.61518642912</v>
      </c>
      <c r="T80" s="33">
        <v>749657.61518642912</v>
      </c>
      <c r="U80" s="33">
        <v>0</v>
      </c>
      <c r="V80" s="33">
        <v>0</v>
      </c>
      <c r="W80" s="33">
        <v>749657.61774878518</v>
      </c>
      <c r="X80" s="33">
        <v>749657.61774878518</v>
      </c>
      <c r="Y80" s="33">
        <v>0</v>
      </c>
      <c r="Z80" s="33">
        <v>0</v>
      </c>
      <c r="AA80" s="33">
        <v>946210.93248575414</v>
      </c>
      <c r="AB80" s="33">
        <v>946210.93248575414</v>
      </c>
      <c r="AC80" s="33">
        <v>0</v>
      </c>
      <c r="AD80" s="33">
        <v>0</v>
      </c>
      <c r="AE80" s="33">
        <v>946210.9350481102</v>
      </c>
      <c r="AF80" s="33">
        <v>946210.9350481102</v>
      </c>
      <c r="AG80" s="33">
        <v>0</v>
      </c>
      <c r="AH80" s="33">
        <v>0</v>
      </c>
      <c r="AI80" s="33">
        <v>0</v>
      </c>
      <c r="AJ80" s="33">
        <v>0</v>
      </c>
      <c r="AK80" s="33">
        <v>0</v>
      </c>
      <c r="AL80" s="33">
        <v>0</v>
      </c>
      <c r="AM80" s="33">
        <v>0</v>
      </c>
      <c r="AN80" s="33">
        <v>0</v>
      </c>
      <c r="AO80" s="33">
        <v>0</v>
      </c>
      <c r="AP80" s="33">
        <v>0</v>
      </c>
      <c r="AQ80" s="33">
        <v>0</v>
      </c>
      <c r="AR80" s="33">
        <v>0</v>
      </c>
      <c r="AS80" s="33">
        <v>0</v>
      </c>
      <c r="AT80" s="33">
        <v>0</v>
      </c>
      <c r="AU80" s="33">
        <v>0</v>
      </c>
      <c r="AV80" s="33">
        <v>0</v>
      </c>
      <c r="AW80" s="33">
        <v>0</v>
      </c>
      <c r="AX80" s="33">
        <v>0</v>
      </c>
      <c r="AY80" s="33">
        <v>0</v>
      </c>
      <c r="AZ80" s="33">
        <v>0</v>
      </c>
      <c r="BA80" s="33">
        <v>0</v>
      </c>
      <c r="BB80" s="33">
        <v>0</v>
      </c>
      <c r="BC80" s="33">
        <v>0</v>
      </c>
      <c r="BD80" s="33">
        <v>0</v>
      </c>
      <c r="BE80" s="33">
        <v>0</v>
      </c>
      <c r="BF80" s="33">
        <v>0</v>
      </c>
      <c r="BG80" s="33">
        <v>0</v>
      </c>
      <c r="BH80" s="33">
        <v>0</v>
      </c>
      <c r="BI80" s="33">
        <v>0</v>
      </c>
      <c r="BJ80" s="33">
        <v>0</v>
      </c>
      <c r="BK80" s="33">
        <v>0</v>
      </c>
      <c r="BL80" s="33">
        <v>0</v>
      </c>
      <c r="BM80" s="33">
        <v>0</v>
      </c>
      <c r="BN80" s="33">
        <v>0</v>
      </c>
      <c r="BO80" s="34">
        <v>0</v>
      </c>
      <c r="BP80" s="34">
        <v>0</v>
      </c>
      <c r="BQ80" s="34">
        <v>0</v>
      </c>
      <c r="BR80" s="34">
        <v>0</v>
      </c>
      <c r="BS80" s="34">
        <v>0</v>
      </c>
      <c r="BT80" s="34">
        <v>0</v>
      </c>
      <c r="BU80" s="34">
        <v>0</v>
      </c>
      <c r="BV80" s="34">
        <v>0</v>
      </c>
      <c r="BW80" s="33">
        <v>0</v>
      </c>
      <c r="BX80" s="33">
        <v>0</v>
      </c>
      <c r="BY80" s="33">
        <v>0</v>
      </c>
      <c r="BZ80" s="33">
        <v>0</v>
      </c>
      <c r="CA80" s="33">
        <v>0</v>
      </c>
      <c r="CB80" s="33">
        <v>0</v>
      </c>
      <c r="CC80" s="33">
        <v>0</v>
      </c>
      <c r="CD80" s="33">
        <v>0</v>
      </c>
      <c r="CE80" s="33">
        <v>0</v>
      </c>
      <c r="CF80" s="33">
        <v>0</v>
      </c>
      <c r="CG80" s="33">
        <v>0</v>
      </c>
      <c r="CH80" s="33">
        <v>0</v>
      </c>
      <c r="CI80" s="33">
        <v>0</v>
      </c>
      <c r="CJ80" s="33">
        <v>0</v>
      </c>
      <c r="CK80" s="33">
        <v>0</v>
      </c>
      <c r="CL80" s="33">
        <v>0</v>
      </c>
      <c r="CM80" s="33">
        <v>0</v>
      </c>
      <c r="CN80" s="33">
        <v>0</v>
      </c>
      <c r="CO80" s="33">
        <v>0</v>
      </c>
      <c r="CP80" s="33">
        <v>0</v>
      </c>
      <c r="CQ80" s="33">
        <v>0</v>
      </c>
      <c r="CR80" s="33">
        <v>0</v>
      </c>
      <c r="CS80" s="33">
        <v>0</v>
      </c>
      <c r="CT80" s="33">
        <v>0</v>
      </c>
      <c r="CU80" s="33">
        <v>0</v>
      </c>
      <c r="CV80" s="33">
        <v>0</v>
      </c>
      <c r="CW80" s="33">
        <v>0</v>
      </c>
      <c r="CX80" s="33">
        <v>0</v>
      </c>
      <c r="CY80" s="33">
        <v>0</v>
      </c>
      <c r="CZ80" s="33">
        <v>0</v>
      </c>
      <c r="DA80" s="33">
        <v>0</v>
      </c>
      <c r="DB80" s="33">
        <v>0</v>
      </c>
      <c r="DC80" s="33">
        <v>0</v>
      </c>
      <c r="DD80" s="33">
        <v>0</v>
      </c>
      <c r="DE80" s="33">
        <v>0</v>
      </c>
      <c r="DF80" s="33">
        <v>0</v>
      </c>
      <c r="DG80" s="33">
        <v>0</v>
      </c>
      <c r="DH80" s="33">
        <v>0</v>
      </c>
      <c r="DI80" s="33">
        <v>0</v>
      </c>
      <c r="DJ80" s="33">
        <v>0</v>
      </c>
      <c r="DK80" s="33">
        <v>0</v>
      </c>
      <c r="DL80" s="33">
        <v>0</v>
      </c>
      <c r="DM80" s="33">
        <v>0</v>
      </c>
      <c r="DN80" s="33">
        <v>0</v>
      </c>
      <c r="DO80" s="33">
        <v>0</v>
      </c>
      <c r="DP80" s="33">
        <v>0</v>
      </c>
      <c r="DQ80" s="33">
        <v>0</v>
      </c>
      <c r="DR80" s="33">
        <v>0</v>
      </c>
      <c r="DS80" s="33">
        <v>0</v>
      </c>
      <c r="DT80" s="33">
        <v>0</v>
      </c>
      <c r="DU80" s="33">
        <v>0</v>
      </c>
      <c r="DV80" s="33">
        <v>0</v>
      </c>
      <c r="DW80" s="33">
        <v>0</v>
      </c>
      <c r="DX80" s="33">
        <v>0</v>
      </c>
      <c r="DY80" s="33">
        <v>0</v>
      </c>
      <c r="DZ80" s="33">
        <v>0</v>
      </c>
      <c r="EA80" s="34">
        <v>0</v>
      </c>
      <c r="EB80" s="34">
        <v>0</v>
      </c>
      <c r="EC80" s="34">
        <v>0</v>
      </c>
      <c r="ED80" s="34">
        <v>0</v>
      </c>
      <c r="EE80" s="34">
        <v>0</v>
      </c>
      <c r="EF80" s="34">
        <v>0</v>
      </c>
      <c r="EG80" s="34">
        <v>0</v>
      </c>
      <c r="EH80" s="34">
        <v>0</v>
      </c>
      <c r="EI80" s="34">
        <v>0</v>
      </c>
      <c r="EJ80" s="34">
        <v>0</v>
      </c>
      <c r="EK80" s="34">
        <v>0</v>
      </c>
      <c r="EL80" s="34">
        <v>0</v>
      </c>
      <c r="EM80" s="34">
        <v>0</v>
      </c>
      <c r="EN80" s="34">
        <v>0</v>
      </c>
      <c r="EO80" s="34">
        <v>0</v>
      </c>
      <c r="EP80" s="34">
        <v>0</v>
      </c>
      <c r="EQ80" s="34">
        <v>0</v>
      </c>
      <c r="ER80" s="34">
        <v>0</v>
      </c>
      <c r="ES80" s="34">
        <v>0</v>
      </c>
      <c r="ET80" s="34">
        <v>0</v>
      </c>
      <c r="EU80" s="34">
        <v>0</v>
      </c>
      <c r="EV80" s="34">
        <v>0</v>
      </c>
      <c r="EW80" s="34">
        <v>0</v>
      </c>
      <c r="EX80" s="34">
        <v>0</v>
      </c>
      <c r="EY80" s="33">
        <v>0</v>
      </c>
      <c r="EZ80" s="33">
        <v>0</v>
      </c>
      <c r="FA80" s="33">
        <v>0</v>
      </c>
      <c r="FB80" s="33">
        <v>0</v>
      </c>
      <c r="FC80" s="33">
        <v>0</v>
      </c>
      <c r="FD80" s="33">
        <v>0</v>
      </c>
      <c r="FE80" s="33">
        <v>0</v>
      </c>
      <c r="FF80" s="33">
        <v>0</v>
      </c>
      <c r="FG80" s="33">
        <v>0</v>
      </c>
      <c r="FH80" s="33">
        <v>0</v>
      </c>
      <c r="FI80" s="33">
        <v>0</v>
      </c>
      <c r="FJ80" s="33">
        <v>0</v>
      </c>
      <c r="FK80" s="33">
        <v>0</v>
      </c>
      <c r="FL80" s="33">
        <v>0</v>
      </c>
      <c r="FM80" s="33">
        <v>0</v>
      </c>
      <c r="FN80" s="33">
        <v>0</v>
      </c>
      <c r="FO80" s="34">
        <v>112899.83552762431</v>
      </c>
      <c r="FP80" s="34">
        <v>112899.83552762431</v>
      </c>
      <c r="FQ80" s="34">
        <v>0</v>
      </c>
      <c r="FR80" s="34">
        <v>0</v>
      </c>
      <c r="FS80" s="34">
        <v>0</v>
      </c>
      <c r="FT80" s="34">
        <v>0</v>
      </c>
      <c r="FU80" s="34">
        <v>0</v>
      </c>
      <c r="FV80" s="34">
        <v>0</v>
      </c>
      <c r="FW80" s="34">
        <v>0</v>
      </c>
      <c r="FX80" s="34">
        <v>0</v>
      </c>
      <c r="FY80" s="34">
        <v>0</v>
      </c>
      <c r="FZ80" s="34">
        <v>0</v>
      </c>
      <c r="GA80" s="36">
        <f t="shared" si="209"/>
        <v>28202360.000000004</v>
      </c>
      <c r="GB80" s="36">
        <f t="shared" si="210"/>
        <v>28202360.000000004</v>
      </c>
      <c r="GC80" s="36">
        <f t="shared" si="211"/>
        <v>0</v>
      </c>
      <c r="GD80" s="36">
        <f t="shared" si="212"/>
        <v>0</v>
      </c>
      <c r="GE80" s="37"/>
      <c r="GF80" s="308"/>
    </row>
    <row r="81" spans="1:188" s="38" customFormat="1" ht="27" thickTop="1" thickBot="1">
      <c r="A81" s="35" t="s">
        <v>768</v>
      </c>
      <c r="B81" s="34">
        <f t="shared" si="238"/>
        <v>754504274</v>
      </c>
      <c r="C81" s="33">
        <v>0</v>
      </c>
      <c r="D81" s="33">
        <v>0</v>
      </c>
      <c r="E81" s="33">
        <v>0</v>
      </c>
      <c r="F81" s="33">
        <v>0</v>
      </c>
      <c r="G81" s="33">
        <v>0</v>
      </c>
      <c r="H81" s="33">
        <v>0</v>
      </c>
      <c r="I81" s="33">
        <v>0</v>
      </c>
      <c r="J81" s="33">
        <v>0</v>
      </c>
      <c r="K81" s="33">
        <v>0</v>
      </c>
      <c r="L81" s="33">
        <v>0</v>
      </c>
      <c r="M81" s="33">
        <v>0</v>
      </c>
      <c r="N81" s="33">
        <v>0</v>
      </c>
      <c r="O81" s="33">
        <v>327965561.94366747</v>
      </c>
      <c r="P81" s="33">
        <v>79790103.312639892</v>
      </c>
      <c r="Q81" s="33">
        <v>41426526.511979811</v>
      </c>
      <c r="R81" s="33">
        <v>41422795.891554691</v>
      </c>
      <c r="S81" s="33">
        <v>9954839.9823264796</v>
      </c>
      <c r="T81" s="33">
        <v>2421893.6462208782</v>
      </c>
      <c r="U81" s="33">
        <v>1257432.1523465286</v>
      </c>
      <c r="V81" s="33">
        <v>1257318.9156726936</v>
      </c>
      <c r="W81" s="33">
        <v>9954840.0163524728</v>
      </c>
      <c r="X81" s="33">
        <v>2421893.6544989957</v>
      </c>
      <c r="Y81" s="33">
        <v>1257432.1566444759</v>
      </c>
      <c r="Z81" s="33">
        <v>1257318.9199702539</v>
      </c>
      <c r="AA81" s="33">
        <v>12564907.274477752</v>
      </c>
      <c r="AB81" s="33">
        <v>3056891.8382855174</v>
      </c>
      <c r="AC81" s="33">
        <v>1587119.2732611573</v>
      </c>
      <c r="AD81" s="33">
        <v>1586976.3469751165</v>
      </c>
      <c r="AE81" s="33">
        <v>12564907.308503745</v>
      </c>
      <c r="AF81" s="33">
        <v>3056891.8465636349</v>
      </c>
      <c r="AG81" s="33">
        <v>1587119.2775591046</v>
      </c>
      <c r="AH81" s="33">
        <v>1586976.3512726766</v>
      </c>
      <c r="AI81" s="33">
        <v>0</v>
      </c>
      <c r="AJ81" s="33">
        <v>0</v>
      </c>
      <c r="AK81" s="33">
        <v>0</v>
      </c>
      <c r="AL81" s="33">
        <v>0</v>
      </c>
      <c r="AM81" s="33">
        <v>0</v>
      </c>
      <c r="AN81" s="33">
        <v>0</v>
      </c>
      <c r="AO81" s="33">
        <v>0</v>
      </c>
      <c r="AP81" s="33">
        <v>0</v>
      </c>
      <c r="AQ81" s="33">
        <v>0</v>
      </c>
      <c r="AR81" s="33">
        <v>0</v>
      </c>
      <c r="AS81" s="33">
        <v>0</v>
      </c>
      <c r="AT81" s="33">
        <v>0</v>
      </c>
      <c r="AU81" s="33">
        <v>0</v>
      </c>
      <c r="AV81" s="33">
        <v>0</v>
      </c>
      <c r="AW81" s="33">
        <v>0</v>
      </c>
      <c r="AX81" s="33">
        <v>0</v>
      </c>
      <c r="AY81" s="33">
        <v>0</v>
      </c>
      <c r="AZ81" s="33">
        <v>0</v>
      </c>
      <c r="BA81" s="33">
        <v>0</v>
      </c>
      <c r="BB81" s="33">
        <v>0</v>
      </c>
      <c r="BC81" s="33">
        <v>299271741.60972095</v>
      </c>
      <c r="BD81" s="33">
        <v>0</v>
      </c>
      <c r="BE81" s="33">
        <v>0</v>
      </c>
      <c r="BF81" s="33">
        <v>0</v>
      </c>
      <c r="BG81" s="33">
        <v>23990265.068019647</v>
      </c>
      <c r="BH81" s="33">
        <v>0</v>
      </c>
      <c r="BI81" s="33">
        <v>0</v>
      </c>
      <c r="BJ81" s="33">
        <v>0</v>
      </c>
      <c r="BK81" s="33">
        <v>5720651.5398681005</v>
      </c>
      <c r="BL81" s="33">
        <v>0</v>
      </c>
      <c r="BM81" s="33">
        <v>0</v>
      </c>
      <c r="BN81" s="33">
        <v>0</v>
      </c>
      <c r="BO81" s="34">
        <v>0</v>
      </c>
      <c r="BP81" s="34">
        <v>0</v>
      </c>
      <c r="BQ81" s="34">
        <v>0</v>
      </c>
      <c r="BR81" s="34">
        <v>0</v>
      </c>
      <c r="BS81" s="34">
        <v>0</v>
      </c>
      <c r="BT81" s="34">
        <v>0</v>
      </c>
      <c r="BU81" s="34">
        <v>0</v>
      </c>
      <c r="BV81" s="34">
        <v>0</v>
      </c>
      <c r="BW81" s="33">
        <v>0</v>
      </c>
      <c r="BX81" s="33">
        <v>0</v>
      </c>
      <c r="BY81" s="33">
        <v>0</v>
      </c>
      <c r="BZ81" s="33">
        <v>0</v>
      </c>
      <c r="CA81" s="33">
        <v>0</v>
      </c>
      <c r="CB81" s="33">
        <v>0</v>
      </c>
      <c r="CC81" s="33">
        <v>0</v>
      </c>
      <c r="CD81" s="33">
        <v>0</v>
      </c>
      <c r="CE81" s="33">
        <v>0</v>
      </c>
      <c r="CF81" s="33">
        <v>0</v>
      </c>
      <c r="CG81" s="33">
        <v>0</v>
      </c>
      <c r="CH81" s="33">
        <v>0</v>
      </c>
      <c r="CI81" s="33">
        <v>0</v>
      </c>
      <c r="CJ81" s="33">
        <v>0</v>
      </c>
      <c r="CK81" s="33">
        <v>0</v>
      </c>
      <c r="CL81" s="33">
        <v>0</v>
      </c>
      <c r="CM81" s="33">
        <v>0</v>
      </c>
      <c r="CN81" s="33">
        <v>0</v>
      </c>
      <c r="CO81" s="33">
        <v>0</v>
      </c>
      <c r="CP81" s="33">
        <v>0</v>
      </c>
      <c r="CQ81" s="33">
        <v>0</v>
      </c>
      <c r="CR81" s="33">
        <v>0</v>
      </c>
      <c r="CS81" s="33">
        <v>0</v>
      </c>
      <c r="CT81" s="33">
        <v>0</v>
      </c>
      <c r="CU81" s="33">
        <v>0</v>
      </c>
      <c r="CV81" s="33">
        <v>0</v>
      </c>
      <c r="CW81" s="33">
        <v>0</v>
      </c>
      <c r="CX81" s="33">
        <v>0</v>
      </c>
      <c r="CY81" s="33">
        <v>0</v>
      </c>
      <c r="CZ81" s="33">
        <v>0</v>
      </c>
      <c r="DA81" s="33">
        <v>0</v>
      </c>
      <c r="DB81" s="33">
        <v>0</v>
      </c>
      <c r="DC81" s="33">
        <v>0</v>
      </c>
      <c r="DD81" s="33">
        <v>0</v>
      </c>
      <c r="DE81" s="33">
        <v>0</v>
      </c>
      <c r="DF81" s="33">
        <v>0</v>
      </c>
      <c r="DG81" s="33">
        <v>0</v>
      </c>
      <c r="DH81" s="33">
        <v>0</v>
      </c>
      <c r="DI81" s="33">
        <v>0</v>
      </c>
      <c r="DJ81" s="33">
        <v>0</v>
      </c>
      <c r="DK81" s="33">
        <v>0</v>
      </c>
      <c r="DL81" s="33">
        <v>0</v>
      </c>
      <c r="DM81" s="33">
        <v>0</v>
      </c>
      <c r="DN81" s="33">
        <v>0</v>
      </c>
      <c r="DO81" s="33">
        <v>0</v>
      </c>
      <c r="DP81" s="33">
        <v>0</v>
      </c>
      <c r="DQ81" s="33">
        <v>0</v>
      </c>
      <c r="DR81" s="33">
        <v>0</v>
      </c>
      <c r="DS81" s="33">
        <v>0</v>
      </c>
      <c r="DT81" s="33">
        <v>0</v>
      </c>
      <c r="DU81" s="33">
        <v>0</v>
      </c>
      <c r="DV81" s="33">
        <v>0</v>
      </c>
      <c r="DW81" s="33">
        <v>0</v>
      </c>
      <c r="DX81" s="33">
        <v>0</v>
      </c>
      <c r="DY81" s="33">
        <v>0</v>
      </c>
      <c r="DZ81" s="33">
        <v>0</v>
      </c>
      <c r="EA81" s="34">
        <v>0</v>
      </c>
      <c r="EB81" s="34">
        <v>0</v>
      </c>
      <c r="EC81" s="34">
        <v>0</v>
      </c>
      <c r="ED81" s="34">
        <v>0</v>
      </c>
      <c r="EE81" s="33">
        <v>50000000</v>
      </c>
      <c r="EF81" s="34">
        <v>0</v>
      </c>
      <c r="EG81" s="34">
        <v>0</v>
      </c>
      <c r="EH81" s="34">
        <v>0</v>
      </c>
      <c r="EI81" s="34">
        <v>0</v>
      </c>
      <c r="EJ81" s="34">
        <v>0</v>
      </c>
      <c r="EK81" s="34">
        <v>0</v>
      </c>
      <c r="EL81" s="34">
        <v>0</v>
      </c>
      <c r="EM81" s="34">
        <v>0</v>
      </c>
      <c r="EN81" s="34">
        <v>0</v>
      </c>
      <c r="EO81" s="34">
        <v>0</v>
      </c>
      <c r="EP81" s="34">
        <v>0</v>
      </c>
      <c r="EQ81" s="34">
        <v>0</v>
      </c>
      <c r="ER81" s="34">
        <v>0</v>
      </c>
      <c r="ES81" s="34">
        <v>0</v>
      </c>
      <c r="ET81" s="34">
        <v>0</v>
      </c>
      <c r="EU81" s="34">
        <v>0</v>
      </c>
      <c r="EV81" s="34">
        <v>0</v>
      </c>
      <c r="EW81" s="34">
        <v>0</v>
      </c>
      <c r="EX81" s="34">
        <v>0</v>
      </c>
      <c r="EY81" s="33">
        <v>0</v>
      </c>
      <c r="EZ81" s="33">
        <v>0</v>
      </c>
      <c r="FA81" s="33">
        <v>0</v>
      </c>
      <c r="FB81" s="33">
        <v>0</v>
      </c>
      <c r="FC81" s="33">
        <v>0</v>
      </c>
      <c r="FD81" s="33">
        <v>0</v>
      </c>
      <c r="FE81" s="33">
        <v>0</v>
      </c>
      <c r="FF81" s="33">
        <v>0</v>
      </c>
      <c r="FG81" s="33">
        <v>0</v>
      </c>
      <c r="FH81" s="33">
        <v>0</v>
      </c>
      <c r="FI81" s="33">
        <v>0</v>
      </c>
      <c r="FJ81" s="33">
        <v>0</v>
      </c>
      <c r="FK81" s="33">
        <v>0</v>
      </c>
      <c r="FL81" s="33">
        <v>0</v>
      </c>
      <c r="FM81" s="33">
        <v>0</v>
      </c>
      <c r="FN81" s="33">
        <v>0</v>
      </c>
      <c r="FO81" s="34">
        <v>2516559.2570633735</v>
      </c>
      <c r="FP81" s="34">
        <v>364741.70179107302</v>
      </c>
      <c r="FQ81" s="34">
        <v>189371.62820891952</v>
      </c>
      <c r="FR81" s="34">
        <v>189354.57455456763</v>
      </c>
      <c r="FS81" s="34">
        <v>0</v>
      </c>
      <c r="FT81" s="34">
        <v>0</v>
      </c>
      <c r="FU81" s="34">
        <v>0</v>
      </c>
      <c r="FV81" s="34">
        <v>0</v>
      </c>
      <c r="FW81" s="34">
        <v>0</v>
      </c>
      <c r="FX81" s="34">
        <v>0</v>
      </c>
      <c r="FY81" s="34">
        <v>0</v>
      </c>
      <c r="FZ81" s="34">
        <v>0</v>
      </c>
      <c r="GA81" s="36">
        <f t="shared" si="209"/>
        <v>754504274</v>
      </c>
      <c r="GB81" s="36">
        <f t="shared" si="210"/>
        <v>91112416</v>
      </c>
      <c r="GC81" s="36">
        <f t="shared" si="211"/>
        <v>47305001</v>
      </c>
      <c r="GD81" s="36">
        <f t="shared" si="212"/>
        <v>47300741.000000007</v>
      </c>
      <c r="GE81" s="37"/>
      <c r="GF81" s="308"/>
    </row>
    <row r="82" spans="1:188" s="38" customFormat="1" ht="28" customHeight="1" thickTop="1" thickBot="1">
      <c r="A82" s="52" t="s">
        <v>769</v>
      </c>
      <c r="B82" s="53">
        <f>+B83</f>
        <v>6149980390</v>
      </c>
      <c r="C82" s="53">
        <f t="shared" ref="C82:EL82" si="239">+C83</f>
        <v>0</v>
      </c>
      <c r="D82" s="53">
        <f t="shared" si="239"/>
        <v>0</v>
      </c>
      <c r="E82" s="53">
        <f t="shared" si="239"/>
        <v>0</v>
      </c>
      <c r="F82" s="53">
        <f t="shared" si="239"/>
        <v>0</v>
      </c>
      <c r="G82" s="53">
        <f t="shared" si="239"/>
        <v>0</v>
      </c>
      <c r="H82" s="53">
        <f t="shared" si="239"/>
        <v>0</v>
      </c>
      <c r="I82" s="53">
        <f t="shared" si="239"/>
        <v>0</v>
      </c>
      <c r="J82" s="53">
        <f t="shared" si="239"/>
        <v>0</v>
      </c>
      <c r="K82" s="53">
        <f t="shared" si="239"/>
        <v>0</v>
      </c>
      <c r="L82" s="53">
        <f t="shared" si="239"/>
        <v>0</v>
      </c>
      <c r="M82" s="53">
        <f t="shared" si="239"/>
        <v>0</v>
      </c>
      <c r="N82" s="53">
        <f t="shared" si="239"/>
        <v>0</v>
      </c>
      <c r="O82" s="53">
        <f>+O83</f>
        <v>131518574.36661872</v>
      </c>
      <c r="P82" s="53">
        <f>+P83</f>
        <v>115522272.10898751</v>
      </c>
      <c r="Q82" s="53">
        <f>+Q83</f>
        <v>42408918.845266238</v>
      </c>
      <c r="R82" s="53">
        <f>+R83</f>
        <v>42359707.933489397</v>
      </c>
      <c r="S82" s="53">
        <f t="shared" si="239"/>
        <v>3992023.9026446175</v>
      </c>
      <c r="T82" s="53">
        <f t="shared" si="239"/>
        <v>3506483.2003223468</v>
      </c>
      <c r="U82" s="53">
        <f t="shared" si="239"/>
        <v>1287251.0102161556</v>
      </c>
      <c r="V82" s="53">
        <f t="shared" si="239"/>
        <v>1285757.2962139309</v>
      </c>
      <c r="W82" s="53">
        <f>+W83</f>
        <v>3992023.9162894953</v>
      </c>
      <c r="X82" s="53">
        <f>+X83</f>
        <v>3506483.2123076301</v>
      </c>
      <c r="Y82" s="53">
        <f>+Y83</f>
        <v>1287251.0146160251</v>
      </c>
      <c r="Z82" s="53">
        <f>+Z83</f>
        <v>1285757.3006086946</v>
      </c>
      <c r="AA82" s="53">
        <f t="shared" si="239"/>
        <v>5038695.7764544599</v>
      </c>
      <c r="AB82" s="53">
        <f t="shared" si="239"/>
        <v>4425850.7770877937</v>
      </c>
      <c r="AC82" s="53">
        <f t="shared" si="239"/>
        <v>1624756.3608314125</v>
      </c>
      <c r="AD82" s="53">
        <f t="shared" si="239"/>
        <v>1622871.0087849842</v>
      </c>
      <c r="AE82" s="53">
        <f t="shared" si="239"/>
        <v>5038695.7900993377</v>
      </c>
      <c r="AF82" s="53">
        <f t="shared" si="239"/>
        <v>4425850.7890730761</v>
      </c>
      <c r="AG82" s="53">
        <f t="shared" si="239"/>
        <v>1624756.3652312816</v>
      </c>
      <c r="AH82" s="53">
        <f t="shared" si="239"/>
        <v>1622871.0131797479</v>
      </c>
      <c r="AI82" s="53">
        <f t="shared" si="239"/>
        <v>0</v>
      </c>
      <c r="AJ82" s="53">
        <f t="shared" si="239"/>
        <v>0</v>
      </c>
      <c r="AK82" s="53">
        <f t="shared" si="239"/>
        <v>0</v>
      </c>
      <c r="AL82" s="53">
        <f t="shared" si="239"/>
        <v>0</v>
      </c>
      <c r="AM82" s="53">
        <f t="shared" si="239"/>
        <v>0</v>
      </c>
      <c r="AN82" s="53">
        <f t="shared" si="239"/>
        <v>0</v>
      </c>
      <c r="AO82" s="53">
        <f t="shared" si="239"/>
        <v>0</v>
      </c>
      <c r="AP82" s="53">
        <f t="shared" si="239"/>
        <v>0</v>
      </c>
      <c r="AQ82" s="53">
        <f t="shared" si="239"/>
        <v>0</v>
      </c>
      <c r="AR82" s="53">
        <f t="shared" si="239"/>
        <v>0</v>
      </c>
      <c r="AS82" s="53">
        <f t="shared" si="239"/>
        <v>0</v>
      </c>
      <c r="AT82" s="53">
        <f t="shared" si="239"/>
        <v>0</v>
      </c>
      <c r="AU82" s="53">
        <f t="shared" ref="AU82:BB82" si="240">+AU83</f>
        <v>0</v>
      </c>
      <c r="AV82" s="53">
        <f t="shared" si="240"/>
        <v>0</v>
      </c>
      <c r="AW82" s="53">
        <f t="shared" si="240"/>
        <v>0</v>
      </c>
      <c r="AX82" s="53">
        <f t="shared" si="240"/>
        <v>0</v>
      </c>
      <c r="AY82" s="53">
        <f t="shared" si="240"/>
        <v>0</v>
      </c>
      <c r="AZ82" s="53">
        <f t="shared" si="240"/>
        <v>0</v>
      </c>
      <c r="BA82" s="53">
        <f t="shared" si="240"/>
        <v>0</v>
      </c>
      <c r="BB82" s="53">
        <f t="shared" si="240"/>
        <v>0</v>
      </c>
      <c r="BC82" s="53">
        <f t="shared" si="239"/>
        <v>1985148508.8330786</v>
      </c>
      <c r="BD82" s="53">
        <f t="shared" si="239"/>
        <v>1399551849.447705</v>
      </c>
      <c r="BE82" s="53">
        <f t="shared" si="239"/>
        <v>6371909.824888885</v>
      </c>
      <c r="BF82" s="53">
        <f t="shared" si="239"/>
        <v>6371909.824888885</v>
      </c>
      <c r="BG82" s="53">
        <f t="shared" si="239"/>
        <v>159133764.75215653</v>
      </c>
      <c r="BH82" s="53">
        <f t="shared" si="239"/>
        <v>112191079.79955356</v>
      </c>
      <c r="BI82" s="53">
        <f t="shared" si="239"/>
        <v>510785.96618036885</v>
      </c>
      <c r="BJ82" s="53">
        <f t="shared" si="239"/>
        <v>510785.96618036885</v>
      </c>
      <c r="BK82" s="53">
        <f t="shared" si="239"/>
        <v>37946592.661369868</v>
      </c>
      <c r="BL82" s="53">
        <f t="shared" si="239"/>
        <v>26752771.242629744</v>
      </c>
      <c r="BM82" s="53">
        <f t="shared" si="239"/>
        <v>121800.59351940919</v>
      </c>
      <c r="BN82" s="53">
        <f t="shared" si="239"/>
        <v>121800.59351940919</v>
      </c>
      <c r="BO82" s="53">
        <f t="shared" si="239"/>
        <v>200000000</v>
      </c>
      <c r="BP82" s="53">
        <f t="shared" si="239"/>
        <v>107056000</v>
      </c>
      <c r="BQ82" s="53">
        <f t="shared" si="239"/>
        <v>65921975</v>
      </c>
      <c r="BR82" s="53">
        <f t="shared" si="239"/>
        <v>65856250</v>
      </c>
      <c r="BS82" s="53">
        <f t="shared" si="239"/>
        <v>0</v>
      </c>
      <c r="BT82" s="53">
        <f t="shared" si="239"/>
        <v>0</v>
      </c>
      <c r="BU82" s="53">
        <f t="shared" si="239"/>
        <v>0</v>
      </c>
      <c r="BV82" s="53">
        <f t="shared" si="239"/>
        <v>0</v>
      </c>
      <c r="BW82" s="53">
        <f t="shared" si="239"/>
        <v>0</v>
      </c>
      <c r="BX82" s="53">
        <f t="shared" si="239"/>
        <v>0</v>
      </c>
      <c r="BY82" s="53">
        <f t="shared" si="239"/>
        <v>0</v>
      </c>
      <c r="BZ82" s="53">
        <f t="shared" si="239"/>
        <v>0</v>
      </c>
      <c r="CA82" s="53">
        <f t="shared" si="239"/>
        <v>0</v>
      </c>
      <c r="CB82" s="53">
        <f t="shared" si="239"/>
        <v>0</v>
      </c>
      <c r="CC82" s="53">
        <f t="shared" si="239"/>
        <v>0</v>
      </c>
      <c r="CD82" s="53">
        <f t="shared" si="239"/>
        <v>0</v>
      </c>
      <c r="CE82" s="53">
        <f t="shared" si="239"/>
        <v>0</v>
      </c>
      <c r="CF82" s="53">
        <f t="shared" si="239"/>
        <v>0</v>
      </c>
      <c r="CG82" s="53">
        <f t="shared" si="239"/>
        <v>0</v>
      </c>
      <c r="CH82" s="53">
        <f t="shared" si="239"/>
        <v>0</v>
      </c>
      <c r="CI82" s="53">
        <f t="shared" si="239"/>
        <v>0</v>
      </c>
      <c r="CJ82" s="53">
        <f t="shared" si="239"/>
        <v>0</v>
      </c>
      <c r="CK82" s="53">
        <f t="shared" si="239"/>
        <v>0</v>
      </c>
      <c r="CL82" s="53">
        <f t="shared" si="239"/>
        <v>0</v>
      </c>
      <c r="CM82" s="53">
        <f t="shared" si="239"/>
        <v>0</v>
      </c>
      <c r="CN82" s="53">
        <f t="shared" si="239"/>
        <v>0</v>
      </c>
      <c r="CO82" s="53">
        <f t="shared" si="239"/>
        <v>0</v>
      </c>
      <c r="CP82" s="53">
        <f t="shared" si="239"/>
        <v>0</v>
      </c>
      <c r="CQ82" s="53">
        <f t="shared" si="239"/>
        <v>0</v>
      </c>
      <c r="CR82" s="53">
        <f t="shared" si="239"/>
        <v>0</v>
      </c>
      <c r="CS82" s="53">
        <f t="shared" si="239"/>
        <v>0</v>
      </c>
      <c r="CT82" s="53">
        <f t="shared" si="239"/>
        <v>0</v>
      </c>
      <c r="CU82" s="53">
        <f t="shared" si="239"/>
        <v>0</v>
      </c>
      <c r="CV82" s="53">
        <f t="shared" si="239"/>
        <v>0</v>
      </c>
      <c r="CW82" s="53">
        <f t="shared" si="239"/>
        <v>0</v>
      </c>
      <c r="CX82" s="53">
        <f t="shared" si="239"/>
        <v>0</v>
      </c>
      <c r="CY82" s="53">
        <f t="shared" si="239"/>
        <v>0</v>
      </c>
      <c r="CZ82" s="53">
        <f t="shared" si="239"/>
        <v>0</v>
      </c>
      <c r="DA82" s="53">
        <f t="shared" si="239"/>
        <v>0</v>
      </c>
      <c r="DB82" s="53">
        <f t="shared" si="239"/>
        <v>0</v>
      </c>
      <c r="DC82" s="53">
        <f t="shared" si="239"/>
        <v>0</v>
      </c>
      <c r="DD82" s="53">
        <f t="shared" si="239"/>
        <v>0</v>
      </c>
      <c r="DE82" s="53">
        <f t="shared" si="239"/>
        <v>0</v>
      </c>
      <c r="DF82" s="53">
        <f t="shared" si="239"/>
        <v>0</v>
      </c>
      <c r="DG82" s="53">
        <f>+DG83</f>
        <v>0</v>
      </c>
      <c r="DH82" s="53">
        <f>+DH83</f>
        <v>0</v>
      </c>
      <c r="DI82" s="53">
        <f>+DI83</f>
        <v>0</v>
      </c>
      <c r="DJ82" s="53">
        <f>+DJ83</f>
        <v>0</v>
      </c>
      <c r="DK82" s="53">
        <f t="shared" si="239"/>
        <v>0</v>
      </c>
      <c r="DL82" s="53">
        <f t="shared" si="239"/>
        <v>0</v>
      </c>
      <c r="DM82" s="53">
        <f t="shared" si="239"/>
        <v>0</v>
      </c>
      <c r="DN82" s="53">
        <f t="shared" si="239"/>
        <v>0</v>
      </c>
      <c r="DO82" s="53">
        <f t="shared" si="239"/>
        <v>0</v>
      </c>
      <c r="DP82" s="53">
        <f t="shared" si="239"/>
        <v>0</v>
      </c>
      <c r="DQ82" s="53">
        <f t="shared" si="239"/>
        <v>0</v>
      </c>
      <c r="DR82" s="53">
        <f t="shared" si="239"/>
        <v>0</v>
      </c>
      <c r="DS82" s="53">
        <f t="shared" si="239"/>
        <v>0</v>
      </c>
      <c r="DT82" s="53">
        <f t="shared" si="239"/>
        <v>0</v>
      </c>
      <c r="DU82" s="53">
        <f t="shared" si="239"/>
        <v>0</v>
      </c>
      <c r="DV82" s="53">
        <f t="shared" si="239"/>
        <v>0</v>
      </c>
      <c r="DW82" s="53">
        <f t="shared" si="239"/>
        <v>0</v>
      </c>
      <c r="DX82" s="53">
        <f t="shared" si="239"/>
        <v>0</v>
      </c>
      <c r="DY82" s="53">
        <f t="shared" si="239"/>
        <v>0</v>
      </c>
      <c r="DZ82" s="53">
        <f t="shared" si="239"/>
        <v>0</v>
      </c>
      <c r="EA82" s="53">
        <f t="shared" si="239"/>
        <v>0</v>
      </c>
      <c r="EB82" s="53">
        <f t="shared" si="239"/>
        <v>0</v>
      </c>
      <c r="EC82" s="53">
        <f t="shared" si="239"/>
        <v>0</v>
      </c>
      <c r="ED82" s="53">
        <f t="shared" si="239"/>
        <v>0</v>
      </c>
      <c r="EE82" s="53">
        <f t="shared" si="239"/>
        <v>0</v>
      </c>
      <c r="EF82" s="53">
        <f t="shared" si="239"/>
        <v>0</v>
      </c>
      <c r="EG82" s="53">
        <f t="shared" si="239"/>
        <v>0</v>
      </c>
      <c r="EH82" s="53">
        <f t="shared" si="239"/>
        <v>0</v>
      </c>
      <c r="EI82" s="53">
        <f t="shared" si="239"/>
        <v>0</v>
      </c>
      <c r="EJ82" s="53">
        <f t="shared" si="239"/>
        <v>0</v>
      </c>
      <c r="EK82" s="53">
        <f t="shared" si="239"/>
        <v>0</v>
      </c>
      <c r="EL82" s="53">
        <f t="shared" si="239"/>
        <v>0</v>
      </c>
      <c r="EM82" s="53">
        <f t="shared" ref="EM82:GC82" si="241">+EM83</f>
        <v>0</v>
      </c>
      <c r="EN82" s="53">
        <f t="shared" si="241"/>
        <v>0</v>
      </c>
      <c r="EO82" s="53">
        <f t="shared" si="241"/>
        <v>0</v>
      </c>
      <c r="EP82" s="53">
        <f t="shared" si="241"/>
        <v>0</v>
      </c>
      <c r="EQ82" s="53">
        <f t="shared" si="241"/>
        <v>0</v>
      </c>
      <c r="ER82" s="53">
        <f t="shared" si="241"/>
        <v>0</v>
      </c>
      <c r="ES82" s="53">
        <f t="shared" si="241"/>
        <v>0</v>
      </c>
      <c r="ET82" s="53">
        <f t="shared" si="241"/>
        <v>0</v>
      </c>
      <c r="EU82" s="53">
        <f t="shared" si="241"/>
        <v>0</v>
      </c>
      <c r="EV82" s="53">
        <f t="shared" si="241"/>
        <v>0</v>
      </c>
      <c r="EW82" s="53">
        <f t="shared" si="241"/>
        <v>0</v>
      </c>
      <c r="EX82" s="53">
        <f t="shared" si="241"/>
        <v>0</v>
      </c>
      <c r="EY82" s="53">
        <f t="shared" si="241"/>
        <v>0</v>
      </c>
      <c r="EZ82" s="53">
        <f t="shared" si="241"/>
        <v>0</v>
      </c>
      <c r="FA82" s="53">
        <f t="shared" si="241"/>
        <v>0</v>
      </c>
      <c r="FB82" s="53">
        <f t="shared" si="241"/>
        <v>0</v>
      </c>
      <c r="FC82" s="53">
        <f t="shared" si="241"/>
        <v>0</v>
      </c>
      <c r="FD82" s="53">
        <f t="shared" si="241"/>
        <v>0</v>
      </c>
      <c r="FE82" s="53">
        <f t="shared" si="241"/>
        <v>0</v>
      </c>
      <c r="FF82" s="53">
        <f t="shared" si="241"/>
        <v>0</v>
      </c>
      <c r="FG82" s="53">
        <f t="shared" si="241"/>
        <v>0</v>
      </c>
      <c r="FH82" s="53">
        <f t="shared" si="241"/>
        <v>0</v>
      </c>
      <c r="FI82" s="53">
        <f t="shared" si="241"/>
        <v>0</v>
      </c>
      <c r="FJ82" s="53">
        <f t="shared" si="241"/>
        <v>0</v>
      </c>
      <c r="FK82" s="53">
        <f t="shared" si="241"/>
        <v>0</v>
      </c>
      <c r="FL82" s="53">
        <f t="shared" si="241"/>
        <v>0</v>
      </c>
      <c r="FM82" s="53">
        <f t="shared" si="241"/>
        <v>0</v>
      </c>
      <c r="FN82" s="53">
        <f t="shared" si="241"/>
        <v>0</v>
      </c>
      <c r="FO82" s="53">
        <f t="shared" si="241"/>
        <v>7349503.00128821</v>
      </c>
      <c r="FP82" s="53">
        <f t="shared" si="241"/>
        <v>5285707.4223332023</v>
      </c>
      <c r="FQ82" s="53">
        <f t="shared" si="241"/>
        <v>215523.019250229</v>
      </c>
      <c r="FR82" s="53">
        <f t="shared" si="241"/>
        <v>215298.06313458335</v>
      </c>
      <c r="FS82" s="53">
        <f t="shared" si="241"/>
        <v>0</v>
      </c>
      <c r="FT82" s="53">
        <f t="shared" si="241"/>
        <v>0</v>
      </c>
      <c r="FU82" s="53">
        <f t="shared" si="241"/>
        <v>0</v>
      </c>
      <c r="FV82" s="53">
        <f t="shared" si="241"/>
        <v>0</v>
      </c>
      <c r="FW82" s="53">
        <f t="shared" si="241"/>
        <v>3610822007</v>
      </c>
      <c r="FX82" s="53">
        <f t="shared" si="241"/>
        <v>3610822007</v>
      </c>
      <c r="FY82" s="53">
        <f t="shared" si="241"/>
        <v>1728019150</v>
      </c>
      <c r="FZ82" s="53">
        <f t="shared" si="241"/>
        <v>1728019150</v>
      </c>
      <c r="GA82" s="53">
        <f t="shared" si="241"/>
        <v>6149980390</v>
      </c>
      <c r="GB82" s="53">
        <f t="shared" si="241"/>
        <v>5393046355</v>
      </c>
      <c r="GC82" s="53">
        <f t="shared" si="241"/>
        <v>1849394078</v>
      </c>
      <c r="GD82" s="53">
        <f t="shared" si="212"/>
        <v>1849272159</v>
      </c>
      <c r="GE82" s="37"/>
      <c r="GF82" s="308"/>
    </row>
    <row r="83" spans="1:188" s="38" customFormat="1" ht="26.25" customHeight="1" thickTop="1" thickBot="1">
      <c r="A83" s="54" t="s">
        <v>770</v>
      </c>
      <c r="B83" s="55">
        <f>SUM(B84:B86)</f>
        <v>6149980390</v>
      </c>
      <c r="C83" s="55">
        <f t="shared" ref="C83:EL83" si="242">SUM(C84:C86)</f>
        <v>0</v>
      </c>
      <c r="D83" s="55">
        <f t="shared" si="242"/>
        <v>0</v>
      </c>
      <c r="E83" s="55">
        <f t="shared" si="242"/>
        <v>0</v>
      </c>
      <c r="F83" s="55">
        <f t="shared" si="242"/>
        <v>0</v>
      </c>
      <c r="G83" s="55">
        <f>SUM(G84:G86)</f>
        <v>0</v>
      </c>
      <c r="H83" s="55">
        <f>SUM(H84:H86)</f>
        <v>0</v>
      </c>
      <c r="I83" s="55">
        <f>SUM(I84:I86)</f>
        <v>0</v>
      </c>
      <c r="J83" s="55">
        <f>SUM(J84:J86)</f>
        <v>0</v>
      </c>
      <c r="K83" s="55">
        <f t="shared" si="242"/>
        <v>0</v>
      </c>
      <c r="L83" s="55">
        <f t="shared" si="242"/>
        <v>0</v>
      </c>
      <c r="M83" s="55">
        <f t="shared" si="242"/>
        <v>0</v>
      </c>
      <c r="N83" s="55">
        <f t="shared" si="242"/>
        <v>0</v>
      </c>
      <c r="O83" s="55">
        <f t="shared" ref="O83:Z83" si="243">SUM(O84:O86)</f>
        <v>131518574.36661872</v>
      </c>
      <c r="P83" s="55">
        <f t="shared" si="243"/>
        <v>115522272.10898751</v>
      </c>
      <c r="Q83" s="55">
        <f t="shared" si="243"/>
        <v>42408918.845266238</v>
      </c>
      <c r="R83" s="55">
        <f t="shared" si="243"/>
        <v>42359707.933489397</v>
      </c>
      <c r="S83" s="55">
        <f t="shared" si="243"/>
        <v>3992023.9026446175</v>
      </c>
      <c r="T83" s="55">
        <f t="shared" si="243"/>
        <v>3506483.2003223468</v>
      </c>
      <c r="U83" s="55">
        <f t="shared" si="243"/>
        <v>1287251.0102161556</v>
      </c>
      <c r="V83" s="55">
        <f t="shared" si="243"/>
        <v>1285757.2962139309</v>
      </c>
      <c r="W83" s="55">
        <f t="shared" si="243"/>
        <v>3992023.9162894953</v>
      </c>
      <c r="X83" s="55">
        <f t="shared" si="243"/>
        <v>3506483.2123076301</v>
      </c>
      <c r="Y83" s="55">
        <f t="shared" si="243"/>
        <v>1287251.0146160251</v>
      </c>
      <c r="Z83" s="55">
        <f t="shared" si="243"/>
        <v>1285757.3006086946</v>
      </c>
      <c r="AA83" s="55">
        <f t="shared" si="242"/>
        <v>5038695.7764544599</v>
      </c>
      <c r="AB83" s="55">
        <f t="shared" si="242"/>
        <v>4425850.7770877937</v>
      </c>
      <c r="AC83" s="55">
        <f t="shared" si="242"/>
        <v>1624756.3608314125</v>
      </c>
      <c r="AD83" s="55">
        <f t="shared" si="242"/>
        <v>1622871.0087849842</v>
      </c>
      <c r="AE83" s="55">
        <f t="shared" si="242"/>
        <v>5038695.7900993377</v>
      </c>
      <c r="AF83" s="55">
        <f t="shared" si="242"/>
        <v>4425850.7890730761</v>
      </c>
      <c r="AG83" s="55">
        <f t="shared" si="242"/>
        <v>1624756.3652312816</v>
      </c>
      <c r="AH83" s="55">
        <f t="shared" si="242"/>
        <v>1622871.0131797479</v>
      </c>
      <c r="AI83" s="55">
        <f t="shared" ref="AI83:AP83" si="244">SUM(AI84:AI86)</f>
        <v>0</v>
      </c>
      <c r="AJ83" s="55">
        <f t="shared" si="244"/>
        <v>0</v>
      </c>
      <c r="AK83" s="55">
        <f t="shared" si="244"/>
        <v>0</v>
      </c>
      <c r="AL83" s="55">
        <f t="shared" si="244"/>
        <v>0</v>
      </c>
      <c r="AM83" s="55">
        <f t="shared" si="244"/>
        <v>0</v>
      </c>
      <c r="AN83" s="55">
        <f t="shared" si="244"/>
        <v>0</v>
      </c>
      <c r="AO83" s="55">
        <f t="shared" si="244"/>
        <v>0</v>
      </c>
      <c r="AP83" s="55">
        <f t="shared" si="244"/>
        <v>0</v>
      </c>
      <c r="AQ83" s="55">
        <f t="shared" si="242"/>
        <v>0</v>
      </c>
      <c r="AR83" s="55">
        <f t="shared" si="242"/>
        <v>0</v>
      </c>
      <c r="AS83" s="55">
        <f t="shared" si="242"/>
        <v>0</v>
      </c>
      <c r="AT83" s="55">
        <f t="shared" si="242"/>
        <v>0</v>
      </c>
      <c r="AU83" s="55">
        <f t="shared" ref="AU83:BB83" si="245">SUM(AU84:AU86)</f>
        <v>0</v>
      </c>
      <c r="AV83" s="55">
        <f t="shared" si="245"/>
        <v>0</v>
      </c>
      <c r="AW83" s="55">
        <f t="shared" si="245"/>
        <v>0</v>
      </c>
      <c r="AX83" s="55">
        <f t="shared" si="245"/>
        <v>0</v>
      </c>
      <c r="AY83" s="55">
        <f t="shared" si="245"/>
        <v>0</v>
      </c>
      <c r="AZ83" s="55">
        <f t="shared" si="245"/>
        <v>0</v>
      </c>
      <c r="BA83" s="55">
        <f t="shared" si="245"/>
        <v>0</v>
      </c>
      <c r="BB83" s="55">
        <f t="shared" si="245"/>
        <v>0</v>
      </c>
      <c r="BC83" s="55">
        <f t="shared" si="242"/>
        <v>1985148508.8330786</v>
      </c>
      <c r="BD83" s="55">
        <f t="shared" si="242"/>
        <v>1399551849.447705</v>
      </c>
      <c r="BE83" s="55">
        <f t="shared" si="242"/>
        <v>6371909.824888885</v>
      </c>
      <c r="BF83" s="55">
        <f t="shared" si="242"/>
        <v>6371909.824888885</v>
      </c>
      <c r="BG83" s="55">
        <f t="shared" ref="BG83:BN83" si="246">SUM(BG84:BG86)</f>
        <v>159133764.75215653</v>
      </c>
      <c r="BH83" s="55">
        <f t="shared" si="246"/>
        <v>112191079.79955356</v>
      </c>
      <c r="BI83" s="55">
        <f t="shared" si="246"/>
        <v>510785.96618036885</v>
      </c>
      <c r="BJ83" s="55">
        <f t="shared" si="246"/>
        <v>510785.96618036885</v>
      </c>
      <c r="BK83" s="55">
        <f t="shared" si="246"/>
        <v>37946592.661369868</v>
      </c>
      <c r="BL83" s="55">
        <f t="shared" si="246"/>
        <v>26752771.242629744</v>
      </c>
      <c r="BM83" s="55">
        <f t="shared" si="246"/>
        <v>121800.59351940919</v>
      </c>
      <c r="BN83" s="55">
        <f t="shared" si="246"/>
        <v>121800.59351940919</v>
      </c>
      <c r="BO83" s="55">
        <f t="shared" si="242"/>
        <v>200000000</v>
      </c>
      <c r="BP83" s="55">
        <f t="shared" si="242"/>
        <v>107056000</v>
      </c>
      <c r="BQ83" s="55">
        <f t="shared" si="242"/>
        <v>65921975</v>
      </c>
      <c r="BR83" s="55">
        <f t="shared" si="242"/>
        <v>65856250</v>
      </c>
      <c r="BS83" s="55">
        <f t="shared" si="242"/>
        <v>0</v>
      </c>
      <c r="BT83" s="55">
        <f t="shared" si="242"/>
        <v>0</v>
      </c>
      <c r="BU83" s="55">
        <f t="shared" si="242"/>
        <v>0</v>
      </c>
      <c r="BV83" s="55">
        <f t="shared" si="242"/>
        <v>0</v>
      </c>
      <c r="BW83" s="55">
        <f t="shared" si="242"/>
        <v>0</v>
      </c>
      <c r="BX83" s="55">
        <f t="shared" si="242"/>
        <v>0</v>
      </c>
      <c r="BY83" s="55">
        <f t="shared" si="242"/>
        <v>0</v>
      </c>
      <c r="BZ83" s="55">
        <f t="shared" si="242"/>
        <v>0</v>
      </c>
      <c r="CA83" s="55">
        <f t="shared" ref="CA83:CH83" si="247">SUM(CA84:CA86)</f>
        <v>0</v>
      </c>
      <c r="CB83" s="55">
        <f t="shared" si="247"/>
        <v>0</v>
      </c>
      <c r="CC83" s="55">
        <f t="shared" si="247"/>
        <v>0</v>
      </c>
      <c r="CD83" s="55">
        <f t="shared" si="247"/>
        <v>0</v>
      </c>
      <c r="CE83" s="55">
        <f t="shared" si="247"/>
        <v>0</v>
      </c>
      <c r="CF83" s="55">
        <f t="shared" si="247"/>
        <v>0</v>
      </c>
      <c r="CG83" s="55">
        <f t="shared" si="247"/>
        <v>0</v>
      </c>
      <c r="CH83" s="55">
        <f t="shared" si="247"/>
        <v>0</v>
      </c>
      <c r="CI83" s="55">
        <f t="shared" si="242"/>
        <v>0</v>
      </c>
      <c r="CJ83" s="55">
        <f t="shared" si="242"/>
        <v>0</v>
      </c>
      <c r="CK83" s="55">
        <f t="shared" si="242"/>
        <v>0</v>
      </c>
      <c r="CL83" s="55">
        <f t="shared" si="242"/>
        <v>0</v>
      </c>
      <c r="CM83" s="55">
        <f t="shared" ref="CM83:CP83" si="248">SUM(CM84:CM86)</f>
        <v>0</v>
      </c>
      <c r="CN83" s="55">
        <f t="shared" si="248"/>
        <v>0</v>
      </c>
      <c r="CO83" s="55">
        <f t="shared" si="248"/>
        <v>0</v>
      </c>
      <c r="CP83" s="55">
        <f t="shared" si="248"/>
        <v>0</v>
      </c>
      <c r="CQ83" s="55">
        <f t="shared" si="242"/>
        <v>0</v>
      </c>
      <c r="CR83" s="55">
        <f t="shared" si="242"/>
        <v>0</v>
      </c>
      <c r="CS83" s="55">
        <f t="shared" si="242"/>
        <v>0</v>
      </c>
      <c r="CT83" s="55">
        <f t="shared" si="242"/>
        <v>0</v>
      </c>
      <c r="CU83" s="55">
        <f t="shared" si="242"/>
        <v>0</v>
      </c>
      <c r="CV83" s="55">
        <f t="shared" si="242"/>
        <v>0</v>
      </c>
      <c r="CW83" s="55">
        <f t="shared" si="242"/>
        <v>0</v>
      </c>
      <c r="CX83" s="55">
        <f t="shared" si="242"/>
        <v>0</v>
      </c>
      <c r="CY83" s="55">
        <f t="shared" ref="CY83:DB83" si="249">SUM(CY84:CY86)</f>
        <v>0</v>
      </c>
      <c r="CZ83" s="55">
        <f t="shared" si="249"/>
        <v>0</v>
      </c>
      <c r="DA83" s="55">
        <f t="shared" si="249"/>
        <v>0</v>
      </c>
      <c r="DB83" s="55">
        <f t="shared" si="249"/>
        <v>0</v>
      </c>
      <c r="DC83" s="55">
        <f t="shared" si="242"/>
        <v>0</v>
      </c>
      <c r="DD83" s="55">
        <f t="shared" si="242"/>
        <v>0</v>
      </c>
      <c r="DE83" s="55">
        <f t="shared" si="242"/>
        <v>0</v>
      </c>
      <c r="DF83" s="55">
        <f t="shared" si="242"/>
        <v>0</v>
      </c>
      <c r="DG83" s="55">
        <f>SUM(DG84:DG86)</f>
        <v>0</v>
      </c>
      <c r="DH83" s="55">
        <f>SUM(DH84:DH86)</f>
        <v>0</v>
      </c>
      <c r="DI83" s="55">
        <f>SUM(DI84:DI86)</f>
        <v>0</v>
      </c>
      <c r="DJ83" s="55">
        <f>SUM(DJ84:DJ86)</f>
        <v>0</v>
      </c>
      <c r="DK83" s="55">
        <f t="shared" si="242"/>
        <v>0</v>
      </c>
      <c r="DL83" s="55">
        <f t="shared" si="242"/>
        <v>0</v>
      </c>
      <c r="DM83" s="55">
        <f t="shared" si="242"/>
        <v>0</v>
      </c>
      <c r="DN83" s="55">
        <f t="shared" si="242"/>
        <v>0</v>
      </c>
      <c r="DO83" s="55">
        <f t="shared" si="242"/>
        <v>0</v>
      </c>
      <c r="DP83" s="55">
        <f t="shared" si="242"/>
        <v>0</v>
      </c>
      <c r="DQ83" s="55">
        <f t="shared" si="242"/>
        <v>0</v>
      </c>
      <c r="DR83" s="55">
        <f t="shared" si="242"/>
        <v>0</v>
      </c>
      <c r="DS83" s="55">
        <f t="shared" ref="DS83:DV83" si="250">SUM(DS84:DS86)</f>
        <v>0</v>
      </c>
      <c r="DT83" s="55">
        <f t="shared" si="250"/>
        <v>0</v>
      </c>
      <c r="DU83" s="55">
        <f t="shared" si="250"/>
        <v>0</v>
      </c>
      <c r="DV83" s="55">
        <f t="shared" si="250"/>
        <v>0</v>
      </c>
      <c r="DW83" s="55">
        <f t="shared" si="242"/>
        <v>0</v>
      </c>
      <c r="DX83" s="55">
        <f t="shared" si="242"/>
        <v>0</v>
      </c>
      <c r="DY83" s="55">
        <f t="shared" si="242"/>
        <v>0</v>
      </c>
      <c r="DZ83" s="55">
        <f t="shared" si="242"/>
        <v>0</v>
      </c>
      <c r="EA83" s="55">
        <f t="shared" si="242"/>
        <v>0</v>
      </c>
      <c r="EB83" s="55">
        <f t="shared" si="242"/>
        <v>0</v>
      </c>
      <c r="EC83" s="55">
        <f t="shared" si="242"/>
        <v>0</v>
      </c>
      <c r="ED83" s="55">
        <f t="shared" si="242"/>
        <v>0</v>
      </c>
      <c r="EE83" s="55">
        <f t="shared" si="242"/>
        <v>0</v>
      </c>
      <c r="EF83" s="55">
        <f t="shared" si="242"/>
        <v>0</v>
      </c>
      <c r="EG83" s="55">
        <f t="shared" si="242"/>
        <v>0</v>
      </c>
      <c r="EH83" s="55">
        <f t="shared" si="242"/>
        <v>0</v>
      </c>
      <c r="EI83" s="55">
        <f t="shared" si="242"/>
        <v>0</v>
      </c>
      <c r="EJ83" s="55">
        <f t="shared" si="242"/>
        <v>0</v>
      </c>
      <c r="EK83" s="55">
        <f t="shared" si="242"/>
        <v>0</v>
      </c>
      <c r="EL83" s="55">
        <f t="shared" si="242"/>
        <v>0</v>
      </c>
      <c r="EM83" s="55">
        <f t="shared" ref="EM83:FR83" si="251">SUM(EM84:EM86)</f>
        <v>0</v>
      </c>
      <c r="EN83" s="55">
        <f t="shared" si="251"/>
        <v>0</v>
      </c>
      <c r="EO83" s="55">
        <f t="shared" si="251"/>
        <v>0</v>
      </c>
      <c r="EP83" s="55">
        <f t="shared" si="251"/>
        <v>0</v>
      </c>
      <c r="EQ83" s="55">
        <f t="shared" si="251"/>
        <v>0</v>
      </c>
      <c r="ER83" s="55">
        <f t="shared" si="251"/>
        <v>0</v>
      </c>
      <c r="ES83" s="55">
        <f t="shared" si="251"/>
        <v>0</v>
      </c>
      <c r="ET83" s="55">
        <f t="shared" si="251"/>
        <v>0</v>
      </c>
      <c r="EU83" s="55">
        <f t="shared" si="251"/>
        <v>0</v>
      </c>
      <c r="EV83" s="55">
        <f t="shared" si="251"/>
        <v>0</v>
      </c>
      <c r="EW83" s="55">
        <f t="shared" si="251"/>
        <v>0</v>
      </c>
      <c r="EX83" s="55">
        <f t="shared" si="251"/>
        <v>0</v>
      </c>
      <c r="EY83" s="55">
        <f t="shared" ref="EY83:FB83" si="252">SUM(EY84:EY86)</f>
        <v>0</v>
      </c>
      <c r="EZ83" s="55">
        <f t="shared" si="252"/>
        <v>0</v>
      </c>
      <c r="FA83" s="55">
        <f t="shared" si="252"/>
        <v>0</v>
      </c>
      <c r="FB83" s="55">
        <f t="shared" si="252"/>
        <v>0</v>
      </c>
      <c r="FC83" s="55">
        <f t="shared" si="251"/>
        <v>0</v>
      </c>
      <c r="FD83" s="55">
        <f t="shared" si="251"/>
        <v>0</v>
      </c>
      <c r="FE83" s="55">
        <f t="shared" si="251"/>
        <v>0</v>
      </c>
      <c r="FF83" s="55">
        <f t="shared" si="251"/>
        <v>0</v>
      </c>
      <c r="FG83" s="55">
        <f t="shared" si="251"/>
        <v>0</v>
      </c>
      <c r="FH83" s="55">
        <f t="shared" si="251"/>
        <v>0</v>
      </c>
      <c r="FI83" s="55">
        <f t="shared" si="251"/>
        <v>0</v>
      </c>
      <c r="FJ83" s="55">
        <f t="shared" si="251"/>
        <v>0</v>
      </c>
      <c r="FK83" s="55">
        <f t="shared" si="251"/>
        <v>0</v>
      </c>
      <c r="FL83" s="55">
        <f t="shared" si="251"/>
        <v>0</v>
      </c>
      <c r="FM83" s="55">
        <f t="shared" si="251"/>
        <v>0</v>
      </c>
      <c r="FN83" s="55">
        <f t="shared" si="251"/>
        <v>0</v>
      </c>
      <c r="FO83" s="55">
        <f t="shared" si="251"/>
        <v>7349503.00128821</v>
      </c>
      <c r="FP83" s="55">
        <f t="shared" si="251"/>
        <v>5285707.4223332023</v>
      </c>
      <c r="FQ83" s="55">
        <f t="shared" si="251"/>
        <v>215523.019250229</v>
      </c>
      <c r="FR83" s="55">
        <f t="shared" si="251"/>
        <v>215298.06313458335</v>
      </c>
      <c r="FS83" s="55">
        <f t="shared" ref="FS83:FV83" si="253">SUM(FS84:FS86)</f>
        <v>0</v>
      </c>
      <c r="FT83" s="55">
        <f t="shared" si="253"/>
        <v>0</v>
      </c>
      <c r="FU83" s="55">
        <f t="shared" si="253"/>
        <v>0</v>
      </c>
      <c r="FV83" s="55">
        <f t="shared" si="253"/>
        <v>0</v>
      </c>
      <c r="FW83" s="55">
        <f t="shared" ref="FW83:GC83" si="254">SUM(FW84:FW86)</f>
        <v>3610822007</v>
      </c>
      <c r="FX83" s="55">
        <f t="shared" si="254"/>
        <v>3610822007</v>
      </c>
      <c r="FY83" s="55">
        <f t="shared" si="254"/>
        <v>1728019150</v>
      </c>
      <c r="FZ83" s="55">
        <f t="shared" si="254"/>
        <v>1728019150</v>
      </c>
      <c r="GA83" s="55">
        <f t="shared" si="254"/>
        <v>6149980390</v>
      </c>
      <c r="GB83" s="55">
        <f t="shared" si="254"/>
        <v>5393046355</v>
      </c>
      <c r="GC83" s="55">
        <f t="shared" si="254"/>
        <v>1849394078</v>
      </c>
      <c r="GD83" s="55">
        <f t="shared" si="212"/>
        <v>1849272159</v>
      </c>
      <c r="GE83" s="37"/>
      <c r="GF83" s="308"/>
    </row>
    <row r="84" spans="1:188" s="38" customFormat="1" ht="27" thickTop="1" thickBot="1">
      <c r="A84" s="35" t="s">
        <v>771</v>
      </c>
      <c r="B84" s="34">
        <f t="shared" ref="B84:B86" si="255">+C84+G84+K84+O84+S84+W84+AA84+AE84+AI84+AM84+AQ84+AU84+AY84+BC84+BG84+BK84+BO84+BS84+BW84+CA84+CE84+CI84+CM84+CQ84+CU84+CY84+DC84+DG84+DK84+DO84+DS84+DW84+EA84+EE84+EI84+EM84+EQ84+EU84+EY84+FC84+FG84+FK84+FO84+FS84+FW84</f>
        <v>44588566</v>
      </c>
      <c r="C84" s="33">
        <v>0</v>
      </c>
      <c r="D84" s="33">
        <v>0</v>
      </c>
      <c r="E84" s="33">
        <v>0</v>
      </c>
      <c r="F84" s="33">
        <v>0</v>
      </c>
      <c r="G84" s="33">
        <v>0</v>
      </c>
      <c r="H84" s="33">
        <v>0</v>
      </c>
      <c r="I84" s="33">
        <v>0</v>
      </c>
      <c r="J84" s="33">
        <v>0</v>
      </c>
      <c r="K84" s="33">
        <v>0</v>
      </c>
      <c r="L84" s="33">
        <v>0</v>
      </c>
      <c r="M84" s="33">
        <v>0</v>
      </c>
      <c r="N84" s="33">
        <v>0</v>
      </c>
      <c r="O84" s="33">
        <v>39047656.1142058</v>
      </c>
      <c r="P84" s="33">
        <v>23051354.732307099</v>
      </c>
      <c r="Q84" s="33">
        <v>21328286.245842379</v>
      </c>
      <c r="R84" s="33">
        <v>21300092.913925383</v>
      </c>
      <c r="S84" s="33">
        <v>1185225.5645322837</v>
      </c>
      <c r="T84" s="33">
        <v>699684.88879139209</v>
      </c>
      <c r="U84" s="33">
        <v>647384.05891251587</v>
      </c>
      <c r="V84" s="33">
        <v>646528.2980023186</v>
      </c>
      <c r="W84" s="33">
        <v>1185225.5685834263</v>
      </c>
      <c r="X84" s="33">
        <v>699684.89118293975</v>
      </c>
      <c r="Y84" s="33">
        <v>647384.06112529745</v>
      </c>
      <c r="Z84" s="33">
        <v>646528.30021217512</v>
      </c>
      <c r="AA84" s="33">
        <v>1495980.7836316745</v>
      </c>
      <c r="AB84" s="33">
        <v>883135.81781577994</v>
      </c>
      <c r="AC84" s="33">
        <v>817122.19238603848</v>
      </c>
      <c r="AD84" s="33">
        <v>816042.05885251693</v>
      </c>
      <c r="AE84" s="33">
        <v>1495980.7876828171</v>
      </c>
      <c r="AF84" s="33">
        <v>883135.82020732749</v>
      </c>
      <c r="AG84" s="33">
        <v>817122.19459881994</v>
      </c>
      <c r="AH84" s="33">
        <v>816042.06106237334</v>
      </c>
      <c r="AI84" s="33">
        <v>0</v>
      </c>
      <c r="AJ84" s="33">
        <v>0</v>
      </c>
      <c r="AK84" s="33">
        <v>0</v>
      </c>
      <c r="AL84" s="33">
        <v>0</v>
      </c>
      <c r="AM84" s="33">
        <v>0</v>
      </c>
      <c r="AN84" s="33">
        <v>0</v>
      </c>
      <c r="AO84" s="33">
        <v>0</v>
      </c>
      <c r="AP84" s="33">
        <v>0</v>
      </c>
      <c r="AQ84" s="33">
        <v>0</v>
      </c>
      <c r="AR84" s="33">
        <v>0</v>
      </c>
      <c r="AS84" s="33">
        <v>0</v>
      </c>
      <c r="AT84" s="33">
        <v>0</v>
      </c>
      <c r="AU84" s="33">
        <v>0</v>
      </c>
      <c r="AV84" s="33">
        <v>0</v>
      </c>
      <c r="AW84" s="33">
        <v>0</v>
      </c>
      <c r="AX84" s="33">
        <v>0</v>
      </c>
      <c r="AY84" s="33">
        <v>0</v>
      </c>
      <c r="AZ84" s="33">
        <v>0</v>
      </c>
      <c r="BA84" s="33">
        <v>0</v>
      </c>
      <c r="BB84" s="33">
        <v>0</v>
      </c>
      <c r="BC84" s="33">
        <v>0</v>
      </c>
      <c r="BD84" s="33">
        <v>0</v>
      </c>
      <c r="BE84" s="33">
        <v>0</v>
      </c>
      <c r="BF84" s="33">
        <v>0</v>
      </c>
      <c r="BG84" s="33">
        <v>0</v>
      </c>
      <c r="BH84" s="33">
        <v>0</v>
      </c>
      <c r="BI84" s="33">
        <v>0</v>
      </c>
      <c r="BJ84" s="33">
        <v>0</v>
      </c>
      <c r="BK84" s="33">
        <v>0</v>
      </c>
      <c r="BL84" s="33">
        <v>0</v>
      </c>
      <c r="BM84" s="33">
        <v>0</v>
      </c>
      <c r="BN84" s="33">
        <v>0</v>
      </c>
      <c r="BO84" s="34">
        <v>0</v>
      </c>
      <c r="BP84" s="34">
        <v>0</v>
      </c>
      <c r="BQ84" s="34">
        <v>0</v>
      </c>
      <c r="BR84" s="34">
        <v>0</v>
      </c>
      <c r="BS84" s="34">
        <v>0</v>
      </c>
      <c r="BT84" s="34">
        <v>0</v>
      </c>
      <c r="BU84" s="34">
        <v>0</v>
      </c>
      <c r="BV84" s="34">
        <v>0</v>
      </c>
      <c r="BW84" s="33">
        <v>0</v>
      </c>
      <c r="BX84" s="33">
        <v>0</v>
      </c>
      <c r="BY84" s="33">
        <v>0</v>
      </c>
      <c r="BZ84" s="33">
        <v>0</v>
      </c>
      <c r="CA84" s="33">
        <v>0</v>
      </c>
      <c r="CB84" s="33">
        <v>0</v>
      </c>
      <c r="CC84" s="33">
        <v>0</v>
      </c>
      <c r="CD84" s="33">
        <v>0</v>
      </c>
      <c r="CE84" s="33">
        <v>0</v>
      </c>
      <c r="CF84" s="33">
        <v>0</v>
      </c>
      <c r="CG84" s="33">
        <v>0</v>
      </c>
      <c r="CH84" s="33">
        <v>0</v>
      </c>
      <c r="CI84" s="33">
        <v>0</v>
      </c>
      <c r="CJ84" s="33">
        <v>0</v>
      </c>
      <c r="CK84" s="33">
        <v>0</v>
      </c>
      <c r="CL84" s="33">
        <v>0</v>
      </c>
      <c r="CM84" s="33">
        <v>0</v>
      </c>
      <c r="CN84" s="33">
        <v>0</v>
      </c>
      <c r="CO84" s="33">
        <v>0</v>
      </c>
      <c r="CP84" s="33">
        <v>0</v>
      </c>
      <c r="CQ84" s="33">
        <v>0</v>
      </c>
      <c r="CR84" s="33">
        <v>0</v>
      </c>
      <c r="CS84" s="33">
        <v>0</v>
      </c>
      <c r="CT84" s="33">
        <v>0</v>
      </c>
      <c r="CU84" s="33">
        <v>0</v>
      </c>
      <c r="CV84" s="33">
        <v>0</v>
      </c>
      <c r="CW84" s="33">
        <v>0</v>
      </c>
      <c r="CX84" s="33">
        <v>0</v>
      </c>
      <c r="CY84" s="33">
        <v>0</v>
      </c>
      <c r="CZ84" s="33">
        <v>0</v>
      </c>
      <c r="DA84" s="33">
        <v>0</v>
      </c>
      <c r="DB84" s="33">
        <v>0</v>
      </c>
      <c r="DC84" s="33">
        <v>0</v>
      </c>
      <c r="DD84" s="33">
        <v>0</v>
      </c>
      <c r="DE84" s="33">
        <v>0</v>
      </c>
      <c r="DF84" s="33">
        <v>0</v>
      </c>
      <c r="DG84" s="33">
        <v>0</v>
      </c>
      <c r="DH84" s="33">
        <v>0</v>
      </c>
      <c r="DI84" s="33">
        <v>0</v>
      </c>
      <c r="DJ84" s="33">
        <v>0</v>
      </c>
      <c r="DK84" s="33">
        <v>0</v>
      </c>
      <c r="DL84" s="33">
        <v>0</v>
      </c>
      <c r="DM84" s="33">
        <v>0</v>
      </c>
      <c r="DN84" s="33">
        <v>0</v>
      </c>
      <c r="DO84" s="33">
        <v>0</v>
      </c>
      <c r="DP84" s="33">
        <v>0</v>
      </c>
      <c r="DQ84" s="33">
        <v>0</v>
      </c>
      <c r="DR84" s="33">
        <v>0</v>
      </c>
      <c r="DS84" s="33">
        <v>0</v>
      </c>
      <c r="DT84" s="33">
        <v>0</v>
      </c>
      <c r="DU84" s="33">
        <v>0</v>
      </c>
      <c r="DV84" s="33">
        <v>0</v>
      </c>
      <c r="DW84" s="33">
        <v>0</v>
      </c>
      <c r="DX84" s="33">
        <v>0</v>
      </c>
      <c r="DY84" s="33">
        <v>0</v>
      </c>
      <c r="DZ84" s="33">
        <v>0</v>
      </c>
      <c r="EA84" s="34">
        <v>0</v>
      </c>
      <c r="EB84" s="34">
        <v>0</v>
      </c>
      <c r="EC84" s="34">
        <v>0</v>
      </c>
      <c r="ED84" s="34">
        <v>0</v>
      </c>
      <c r="EE84" s="34">
        <v>0</v>
      </c>
      <c r="EF84" s="34">
        <v>0</v>
      </c>
      <c r="EG84" s="34">
        <v>0</v>
      </c>
      <c r="EH84" s="34">
        <v>0</v>
      </c>
      <c r="EI84" s="34">
        <v>0</v>
      </c>
      <c r="EJ84" s="34">
        <v>0</v>
      </c>
      <c r="EK84" s="34">
        <v>0</v>
      </c>
      <c r="EL84" s="34">
        <v>0</v>
      </c>
      <c r="EM84" s="34">
        <v>0</v>
      </c>
      <c r="EN84" s="34">
        <v>0</v>
      </c>
      <c r="EO84" s="34">
        <v>0</v>
      </c>
      <c r="EP84" s="34">
        <v>0</v>
      </c>
      <c r="EQ84" s="34">
        <v>0</v>
      </c>
      <c r="ER84" s="34">
        <v>0</v>
      </c>
      <c r="ES84" s="34">
        <v>0</v>
      </c>
      <c r="ET84" s="34">
        <v>0</v>
      </c>
      <c r="EU84" s="34">
        <v>0</v>
      </c>
      <c r="EV84" s="34">
        <v>0</v>
      </c>
      <c r="EW84" s="34">
        <v>0</v>
      </c>
      <c r="EX84" s="34">
        <v>0</v>
      </c>
      <c r="EY84" s="33">
        <v>0</v>
      </c>
      <c r="EZ84" s="33">
        <v>0</v>
      </c>
      <c r="FA84" s="33">
        <v>0</v>
      </c>
      <c r="FB84" s="33">
        <v>0</v>
      </c>
      <c r="FC84" s="33">
        <v>0</v>
      </c>
      <c r="FD84" s="33">
        <v>0</v>
      </c>
      <c r="FE84" s="33">
        <v>0</v>
      </c>
      <c r="FF84" s="33">
        <v>0</v>
      </c>
      <c r="FG84" s="33">
        <v>0</v>
      </c>
      <c r="FH84" s="33">
        <v>0</v>
      </c>
      <c r="FI84" s="33">
        <v>0</v>
      </c>
      <c r="FJ84" s="33">
        <v>0</v>
      </c>
      <c r="FK84" s="33">
        <v>0</v>
      </c>
      <c r="FL84" s="33">
        <v>0</v>
      </c>
      <c r="FM84" s="33">
        <v>0</v>
      </c>
      <c r="FN84" s="33">
        <v>0</v>
      </c>
      <c r="FO84" s="34">
        <v>178497.181363993</v>
      </c>
      <c r="FP84" s="34">
        <v>105373.84969546068</v>
      </c>
      <c r="FQ84" s="34">
        <v>97497.247134950492</v>
      </c>
      <c r="FR84" s="34">
        <v>97368.367945231046</v>
      </c>
      <c r="FS84" s="34">
        <v>0</v>
      </c>
      <c r="FT84" s="34">
        <v>0</v>
      </c>
      <c r="FU84" s="34">
        <v>0</v>
      </c>
      <c r="FV84" s="34">
        <v>0</v>
      </c>
      <c r="FW84" s="34">
        <v>0</v>
      </c>
      <c r="FX84" s="34">
        <v>0</v>
      </c>
      <c r="FY84" s="34">
        <v>0</v>
      </c>
      <c r="FZ84" s="34">
        <v>0</v>
      </c>
      <c r="GA84" s="36">
        <f t="shared" si="209"/>
        <v>44588566</v>
      </c>
      <c r="GB84" s="36">
        <f t="shared" si="210"/>
        <v>26322370</v>
      </c>
      <c r="GC84" s="36">
        <f t="shared" si="211"/>
        <v>24354796</v>
      </c>
      <c r="GD84" s="36">
        <f t="shared" si="212"/>
        <v>24322601.999999996</v>
      </c>
      <c r="GE84" s="37"/>
      <c r="GF84" s="308"/>
    </row>
    <row r="85" spans="1:188" s="38" customFormat="1" ht="27" thickTop="1" thickBot="1">
      <c r="A85" s="35" t="s">
        <v>772</v>
      </c>
      <c r="B85" s="34">
        <f t="shared" si="255"/>
        <v>262466371</v>
      </c>
      <c r="C85" s="33">
        <v>0</v>
      </c>
      <c r="D85" s="33">
        <v>0</v>
      </c>
      <c r="E85" s="33">
        <v>0</v>
      </c>
      <c r="F85" s="33">
        <v>0</v>
      </c>
      <c r="G85" s="33">
        <v>0</v>
      </c>
      <c r="H85" s="33">
        <v>0</v>
      </c>
      <c r="I85" s="33">
        <v>0</v>
      </c>
      <c r="J85" s="33">
        <v>0</v>
      </c>
      <c r="K85" s="33">
        <v>0</v>
      </c>
      <c r="L85" s="33">
        <v>0</v>
      </c>
      <c r="M85" s="33">
        <v>0</v>
      </c>
      <c r="N85" s="33">
        <v>0</v>
      </c>
      <c r="O85" s="33">
        <v>54703830.876965143</v>
      </c>
      <c r="P85" s="33">
        <v>54703830.001232646</v>
      </c>
      <c r="Q85" s="33">
        <v>21080632.599423856</v>
      </c>
      <c r="R85" s="33">
        <v>21059615.01956401</v>
      </c>
      <c r="S85" s="33">
        <v>1660442.271966272</v>
      </c>
      <c r="T85" s="33">
        <v>1660442.2453848931</v>
      </c>
      <c r="U85" s="33">
        <v>639866.9513036398</v>
      </c>
      <c r="V85" s="33">
        <v>639228.99821161234</v>
      </c>
      <c r="W85" s="33">
        <v>1660442.2776417222</v>
      </c>
      <c r="X85" s="33">
        <v>1660442.2510603433</v>
      </c>
      <c r="Y85" s="33">
        <v>639866.9534907277</v>
      </c>
      <c r="Z85" s="33">
        <v>639229.00039651955</v>
      </c>
      <c r="AA85" s="33">
        <v>2095794.9318039722</v>
      </c>
      <c r="AB85" s="33">
        <v>2095794.8982532008</v>
      </c>
      <c r="AC85" s="33">
        <v>807634.16844537389</v>
      </c>
      <c r="AD85" s="33">
        <v>806828.94993246719</v>
      </c>
      <c r="AE85" s="33">
        <v>2095794.9374794222</v>
      </c>
      <c r="AF85" s="33">
        <v>2095794.9039286508</v>
      </c>
      <c r="AG85" s="33">
        <v>807634.17063246155</v>
      </c>
      <c r="AH85" s="33">
        <v>806828.9521173744</v>
      </c>
      <c r="AI85" s="33">
        <v>0</v>
      </c>
      <c r="AJ85" s="33">
        <v>0</v>
      </c>
      <c r="AK85" s="33">
        <v>0</v>
      </c>
      <c r="AL85" s="33">
        <v>0</v>
      </c>
      <c r="AM85" s="33">
        <v>0</v>
      </c>
      <c r="AN85" s="33">
        <v>0</v>
      </c>
      <c r="AO85" s="33">
        <v>0</v>
      </c>
      <c r="AP85" s="33">
        <v>0</v>
      </c>
      <c r="AQ85" s="33">
        <v>0</v>
      </c>
      <c r="AR85" s="33">
        <v>0</v>
      </c>
      <c r="AS85" s="33">
        <v>0</v>
      </c>
      <c r="AT85" s="33">
        <v>0</v>
      </c>
      <c r="AU85" s="33">
        <v>0</v>
      </c>
      <c r="AV85" s="33">
        <v>0</v>
      </c>
      <c r="AW85" s="33">
        <v>0</v>
      </c>
      <c r="AX85" s="33">
        <v>0</v>
      </c>
      <c r="AY85" s="33">
        <v>0</v>
      </c>
      <c r="AZ85" s="33">
        <v>0</v>
      </c>
      <c r="BA85" s="33">
        <v>0</v>
      </c>
      <c r="BB85" s="33">
        <v>0</v>
      </c>
      <c r="BC85" s="33">
        <v>0</v>
      </c>
      <c r="BD85" s="33">
        <v>0</v>
      </c>
      <c r="BE85" s="33">
        <v>0</v>
      </c>
      <c r="BF85" s="33">
        <v>0</v>
      </c>
      <c r="BG85" s="33">
        <v>0</v>
      </c>
      <c r="BH85" s="33">
        <v>0</v>
      </c>
      <c r="BI85" s="33">
        <v>0</v>
      </c>
      <c r="BJ85" s="33">
        <v>0</v>
      </c>
      <c r="BK85" s="33">
        <v>0</v>
      </c>
      <c r="BL85" s="33">
        <v>0</v>
      </c>
      <c r="BM85" s="33">
        <v>0</v>
      </c>
      <c r="BN85" s="33">
        <v>0</v>
      </c>
      <c r="BO85" s="34">
        <v>200000000</v>
      </c>
      <c r="BP85" s="33">
        <v>107056000</v>
      </c>
      <c r="BQ85" s="33">
        <v>65921975</v>
      </c>
      <c r="BR85" s="33">
        <v>65856250</v>
      </c>
      <c r="BS85" s="34">
        <v>0</v>
      </c>
      <c r="BT85" s="34">
        <v>0</v>
      </c>
      <c r="BU85" s="34">
        <v>0</v>
      </c>
      <c r="BV85" s="34">
        <v>0</v>
      </c>
      <c r="BW85" s="33">
        <v>0</v>
      </c>
      <c r="BX85" s="33">
        <v>0</v>
      </c>
      <c r="BY85" s="33">
        <v>0</v>
      </c>
      <c r="BZ85" s="33">
        <v>0</v>
      </c>
      <c r="CA85" s="33">
        <v>0</v>
      </c>
      <c r="CB85" s="33">
        <v>0</v>
      </c>
      <c r="CC85" s="33">
        <v>0</v>
      </c>
      <c r="CD85" s="33">
        <v>0</v>
      </c>
      <c r="CE85" s="33">
        <v>0</v>
      </c>
      <c r="CF85" s="33">
        <v>0</v>
      </c>
      <c r="CG85" s="33">
        <v>0</v>
      </c>
      <c r="CH85" s="33">
        <v>0</v>
      </c>
      <c r="CI85" s="33">
        <v>0</v>
      </c>
      <c r="CJ85" s="33">
        <v>0</v>
      </c>
      <c r="CK85" s="33">
        <v>0</v>
      </c>
      <c r="CL85" s="33">
        <v>0</v>
      </c>
      <c r="CM85" s="33">
        <v>0</v>
      </c>
      <c r="CN85" s="33">
        <v>0</v>
      </c>
      <c r="CO85" s="33">
        <v>0</v>
      </c>
      <c r="CP85" s="33">
        <v>0</v>
      </c>
      <c r="CQ85" s="33">
        <v>0</v>
      </c>
      <c r="CR85" s="33">
        <v>0</v>
      </c>
      <c r="CS85" s="33">
        <v>0</v>
      </c>
      <c r="CT85" s="33">
        <v>0</v>
      </c>
      <c r="CU85" s="33">
        <v>0</v>
      </c>
      <c r="CV85" s="33">
        <v>0</v>
      </c>
      <c r="CW85" s="33">
        <v>0</v>
      </c>
      <c r="CX85" s="33">
        <v>0</v>
      </c>
      <c r="CY85" s="33">
        <v>0</v>
      </c>
      <c r="CZ85" s="33">
        <v>0</v>
      </c>
      <c r="DA85" s="33">
        <v>0</v>
      </c>
      <c r="DB85" s="33">
        <v>0</v>
      </c>
      <c r="DC85" s="33">
        <v>0</v>
      </c>
      <c r="DD85" s="33">
        <v>0</v>
      </c>
      <c r="DE85" s="33">
        <v>0</v>
      </c>
      <c r="DF85" s="33">
        <v>0</v>
      </c>
      <c r="DG85" s="33">
        <v>0</v>
      </c>
      <c r="DH85" s="33">
        <v>0</v>
      </c>
      <c r="DI85" s="33">
        <v>0</v>
      </c>
      <c r="DJ85" s="33">
        <v>0</v>
      </c>
      <c r="DK85" s="33">
        <v>0</v>
      </c>
      <c r="DL85" s="33">
        <v>0</v>
      </c>
      <c r="DM85" s="33">
        <v>0</v>
      </c>
      <c r="DN85" s="33">
        <v>0</v>
      </c>
      <c r="DO85" s="33">
        <v>0</v>
      </c>
      <c r="DP85" s="33">
        <v>0</v>
      </c>
      <c r="DQ85" s="33">
        <v>0</v>
      </c>
      <c r="DR85" s="33">
        <v>0</v>
      </c>
      <c r="DS85" s="33">
        <v>0</v>
      </c>
      <c r="DT85" s="33">
        <v>0</v>
      </c>
      <c r="DU85" s="33">
        <v>0</v>
      </c>
      <c r="DV85" s="33">
        <v>0</v>
      </c>
      <c r="DW85" s="33">
        <v>0</v>
      </c>
      <c r="DX85" s="33">
        <v>0</v>
      </c>
      <c r="DY85" s="33">
        <v>0</v>
      </c>
      <c r="DZ85" s="33">
        <v>0</v>
      </c>
      <c r="EA85" s="34">
        <v>0</v>
      </c>
      <c r="EB85" s="34">
        <v>0</v>
      </c>
      <c r="EC85" s="34">
        <v>0</v>
      </c>
      <c r="ED85" s="34">
        <v>0</v>
      </c>
      <c r="EE85" s="34">
        <v>0</v>
      </c>
      <c r="EF85" s="34">
        <v>0</v>
      </c>
      <c r="EG85" s="34">
        <v>0</v>
      </c>
      <c r="EH85" s="34">
        <v>0</v>
      </c>
      <c r="EI85" s="34">
        <v>0</v>
      </c>
      <c r="EJ85" s="34">
        <v>0</v>
      </c>
      <c r="EK85" s="34">
        <v>0</v>
      </c>
      <c r="EL85" s="34">
        <v>0</v>
      </c>
      <c r="EM85" s="34">
        <v>0</v>
      </c>
      <c r="EN85" s="34">
        <v>0</v>
      </c>
      <c r="EO85" s="34">
        <v>0</v>
      </c>
      <c r="EP85" s="34">
        <v>0</v>
      </c>
      <c r="EQ85" s="34">
        <v>0</v>
      </c>
      <c r="ER85" s="34">
        <v>0</v>
      </c>
      <c r="ES85" s="34">
        <v>0</v>
      </c>
      <c r="ET85" s="34">
        <v>0</v>
      </c>
      <c r="EU85" s="34">
        <v>0</v>
      </c>
      <c r="EV85" s="34">
        <v>0</v>
      </c>
      <c r="EW85" s="34">
        <v>0</v>
      </c>
      <c r="EX85" s="34">
        <v>0</v>
      </c>
      <c r="EY85" s="33">
        <v>0</v>
      </c>
      <c r="EZ85" s="33">
        <v>0</v>
      </c>
      <c r="FA85" s="33">
        <v>0</v>
      </c>
      <c r="FB85" s="33">
        <v>0</v>
      </c>
      <c r="FC85" s="33">
        <v>0</v>
      </c>
      <c r="FD85" s="33">
        <v>0</v>
      </c>
      <c r="FE85" s="33">
        <v>0</v>
      </c>
      <c r="FF85" s="33">
        <v>0</v>
      </c>
      <c r="FG85" s="33">
        <v>0</v>
      </c>
      <c r="FH85" s="33">
        <v>0</v>
      </c>
      <c r="FI85" s="33">
        <v>0</v>
      </c>
      <c r="FJ85" s="33">
        <v>0</v>
      </c>
      <c r="FK85" s="33">
        <v>0</v>
      </c>
      <c r="FL85" s="33">
        <v>0</v>
      </c>
      <c r="FM85" s="33">
        <v>0</v>
      </c>
      <c r="FN85" s="33">
        <v>0</v>
      </c>
      <c r="FO85" s="34">
        <v>250065.70414346748</v>
      </c>
      <c r="FP85" s="34">
        <v>250065.70014026223</v>
      </c>
      <c r="FQ85" s="34">
        <v>96365.156703941539</v>
      </c>
      <c r="FR85" s="34">
        <v>96269.079778015366</v>
      </c>
      <c r="FS85" s="34">
        <v>0</v>
      </c>
      <c r="FT85" s="34">
        <v>0</v>
      </c>
      <c r="FU85" s="34">
        <v>0</v>
      </c>
      <c r="FV85" s="34">
        <v>0</v>
      </c>
      <c r="FW85" s="34">
        <v>0</v>
      </c>
      <c r="FX85" s="34">
        <v>0</v>
      </c>
      <c r="FY85" s="34">
        <v>0</v>
      </c>
      <c r="FZ85" s="34">
        <v>0</v>
      </c>
      <c r="GA85" s="36">
        <f t="shared" si="209"/>
        <v>262466371</v>
      </c>
      <c r="GB85" s="36">
        <f t="shared" si="210"/>
        <v>169522370</v>
      </c>
      <c r="GC85" s="36">
        <f t="shared" si="211"/>
        <v>89993975</v>
      </c>
      <c r="GD85" s="36">
        <f t="shared" si="212"/>
        <v>89904250</v>
      </c>
      <c r="GE85" s="37"/>
      <c r="GF85" s="308"/>
    </row>
    <row r="86" spans="1:188" s="38" customFormat="1" ht="27" thickTop="1" thickBot="1">
      <c r="A86" s="35" t="s">
        <v>773</v>
      </c>
      <c r="B86" s="34">
        <f t="shared" si="255"/>
        <v>5842925453</v>
      </c>
      <c r="C86" s="33">
        <v>0</v>
      </c>
      <c r="D86" s="33">
        <v>0</v>
      </c>
      <c r="E86" s="33">
        <v>0</v>
      </c>
      <c r="F86" s="33">
        <v>0</v>
      </c>
      <c r="G86" s="33">
        <v>0</v>
      </c>
      <c r="H86" s="33">
        <v>0</v>
      </c>
      <c r="I86" s="33">
        <v>0</v>
      </c>
      <c r="J86" s="33">
        <v>0</v>
      </c>
      <c r="K86" s="33">
        <v>0</v>
      </c>
      <c r="L86" s="33">
        <v>0</v>
      </c>
      <c r="M86" s="33">
        <v>0</v>
      </c>
      <c r="N86" s="33">
        <v>0</v>
      </c>
      <c r="O86" s="33">
        <v>37767087.375447772</v>
      </c>
      <c r="P86" s="33">
        <v>37767087.375447772</v>
      </c>
      <c r="Q86" s="33">
        <v>0</v>
      </c>
      <c r="R86" s="33">
        <v>0</v>
      </c>
      <c r="S86" s="33">
        <v>1146356.0661460615</v>
      </c>
      <c r="T86" s="33">
        <v>1146356.0661460615</v>
      </c>
      <c r="U86" s="33">
        <v>0</v>
      </c>
      <c r="V86" s="33">
        <v>0</v>
      </c>
      <c r="W86" s="33">
        <v>1146356.070064347</v>
      </c>
      <c r="X86" s="33">
        <v>1146356.070064347</v>
      </c>
      <c r="Y86" s="33">
        <v>0</v>
      </c>
      <c r="Z86" s="33">
        <v>0</v>
      </c>
      <c r="AA86" s="33">
        <v>1446920.0610188129</v>
      </c>
      <c r="AB86" s="33">
        <v>1446920.0610188129</v>
      </c>
      <c r="AC86" s="33">
        <v>0</v>
      </c>
      <c r="AD86" s="33">
        <v>0</v>
      </c>
      <c r="AE86" s="33">
        <v>1446920.0649370982</v>
      </c>
      <c r="AF86" s="33">
        <v>1446920.0649370982</v>
      </c>
      <c r="AG86" s="33">
        <v>0</v>
      </c>
      <c r="AH86" s="33">
        <v>0</v>
      </c>
      <c r="AI86" s="33">
        <v>0</v>
      </c>
      <c r="AJ86" s="33">
        <v>0</v>
      </c>
      <c r="AK86" s="33">
        <v>0</v>
      </c>
      <c r="AL86" s="33">
        <v>0</v>
      </c>
      <c r="AM86" s="33">
        <v>0</v>
      </c>
      <c r="AN86" s="33">
        <v>0</v>
      </c>
      <c r="AO86" s="33">
        <v>0</v>
      </c>
      <c r="AP86" s="33">
        <v>0</v>
      </c>
      <c r="AQ86" s="33">
        <v>0</v>
      </c>
      <c r="AR86" s="33">
        <v>0</v>
      </c>
      <c r="AS86" s="33">
        <v>0</v>
      </c>
      <c r="AT86" s="33">
        <v>0</v>
      </c>
      <c r="AU86" s="33">
        <v>0</v>
      </c>
      <c r="AV86" s="33">
        <v>0</v>
      </c>
      <c r="AW86" s="33">
        <v>0</v>
      </c>
      <c r="AX86" s="33">
        <v>0</v>
      </c>
      <c r="AY86" s="33">
        <v>0</v>
      </c>
      <c r="AZ86" s="33">
        <v>0</v>
      </c>
      <c r="BA86" s="33">
        <v>0</v>
      </c>
      <c r="BB86" s="33">
        <v>0</v>
      </c>
      <c r="BC86" s="33">
        <v>1985148508.8330786</v>
      </c>
      <c r="BD86" s="33">
        <v>1399551849.447705</v>
      </c>
      <c r="BE86" s="33">
        <v>6371909.824888885</v>
      </c>
      <c r="BF86" s="33">
        <v>6371909.824888885</v>
      </c>
      <c r="BG86" s="33">
        <v>159133764.75215653</v>
      </c>
      <c r="BH86" s="33">
        <v>112191079.79955356</v>
      </c>
      <c r="BI86" s="33">
        <v>510785.96618036885</v>
      </c>
      <c r="BJ86" s="33">
        <v>510785.96618036885</v>
      </c>
      <c r="BK86" s="33">
        <v>37946592.661369868</v>
      </c>
      <c r="BL86" s="33">
        <v>26752771.242629744</v>
      </c>
      <c r="BM86" s="33">
        <v>121800.59351940919</v>
      </c>
      <c r="BN86" s="33">
        <v>121800.59351940919</v>
      </c>
      <c r="BO86" s="34">
        <v>0</v>
      </c>
      <c r="BP86" s="34">
        <v>0</v>
      </c>
      <c r="BQ86" s="34">
        <v>0</v>
      </c>
      <c r="BR86" s="34">
        <v>0</v>
      </c>
      <c r="BS86" s="34">
        <v>0</v>
      </c>
      <c r="BT86" s="34">
        <v>0</v>
      </c>
      <c r="BU86" s="34">
        <v>0</v>
      </c>
      <c r="BV86" s="34">
        <v>0</v>
      </c>
      <c r="BW86" s="33">
        <v>0</v>
      </c>
      <c r="BX86" s="33">
        <v>0</v>
      </c>
      <c r="BY86" s="33">
        <v>0</v>
      </c>
      <c r="BZ86" s="33">
        <v>0</v>
      </c>
      <c r="CA86" s="33">
        <v>0</v>
      </c>
      <c r="CB86" s="33">
        <v>0</v>
      </c>
      <c r="CC86" s="33">
        <v>0</v>
      </c>
      <c r="CD86" s="33">
        <v>0</v>
      </c>
      <c r="CE86" s="33">
        <v>0</v>
      </c>
      <c r="CF86" s="33">
        <v>0</v>
      </c>
      <c r="CG86" s="33">
        <v>0</v>
      </c>
      <c r="CH86" s="33">
        <v>0</v>
      </c>
      <c r="CI86" s="33">
        <v>0</v>
      </c>
      <c r="CJ86" s="33">
        <v>0</v>
      </c>
      <c r="CK86" s="33">
        <v>0</v>
      </c>
      <c r="CL86" s="33">
        <v>0</v>
      </c>
      <c r="CM86" s="33">
        <v>0</v>
      </c>
      <c r="CN86" s="33">
        <v>0</v>
      </c>
      <c r="CO86" s="33">
        <v>0</v>
      </c>
      <c r="CP86" s="33">
        <v>0</v>
      </c>
      <c r="CQ86" s="33">
        <v>0</v>
      </c>
      <c r="CR86" s="33">
        <v>0</v>
      </c>
      <c r="CS86" s="33">
        <v>0</v>
      </c>
      <c r="CT86" s="33">
        <v>0</v>
      </c>
      <c r="CU86" s="33">
        <v>0</v>
      </c>
      <c r="CV86" s="33">
        <v>0</v>
      </c>
      <c r="CW86" s="33">
        <v>0</v>
      </c>
      <c r="CX86" s="33">
        <v>0</v>
      </c>
      <c r="CY86" s="33">
        <v>0</v>
      </c>
      <c r="CZ86" s="33">
        <v>0</v>
      </c>
      <c r="DA86" s="33">
        <v>0</v>
      </c>
      <c r="DB86" s="33">
        <v>0</v>
      </c>
      <c r="DC86" s="33">
        <v>0</v>
      </c>
      <c r="DD86" s="33">
        <v>0</v>
      </c>
      <c r="DE86" s="33">
        <v>0</v>
      </c>
      <c r="DF86" s="33">
        <v>0</v>
      </c>
      <c r="DG86" s="33">
        <v>0</v>
      </c>
      <c r="DH86" s="33">
        <v>0</v>
      </c>
      <c r="DI86" s="33">
        <v>0</v>
      </c>
      <c r="DJ86" s="33">
        <v>0</v>
      </c>
      <c r="DK86" s="33">
        <v>0</v>
      </c>
      <c r="DL86" s="33">
        <v>0</v>
      </c>
      <c r="DM86" s="33">
        <v>0</v>
      </c>
      <c r="DN86" s="33">
        <v>0</v>
      </c>
      <c r="DO86" s="33">
        <v>0</v>
      </c>
      <c r="DP86" s="33">
        <v>0</v>
      </c>
      <c r="DQ86" s="33">
        <v>0</v>
      </c>
      <c r="DR86" s="33">
        <v>0</v>
      </c>
      <c r="DS86" s="33">
        <v>0</v>
      </c>
      <c r="DT86" s="33">
        <v>0</v>
      </c>
      <c r="DU86" s="33">
        <v>0</v>
      </c>
      <c r="DV86" s="33">
        <v>0</v>
      </c>
      <c r="DW86" s="33">
        <v>0</v>
      </c>
      <c r="DX86" s="33">
        <v>0</v>
      </c>
      <c r="DY86" s="33">
        <v>0</v>
      </c>
      <c r="DZ86" s="33">
        <v>0</v>
      </c>
      <c r="EA86" s="34">
        <v>0</v>
      </c>
      <c r="EB86" s="34">
        <v>0</v>
      </c>
      <c r="EC86" s="34">
        <v>0</v>
      </c>
      <c r="ED86" s="34">
        <v>0</v>
      </c>
      <c r="EE86" s="34">
        <v>0</v>
      </c>
      <c r="EF86" s="34">
        <v>0</v>
      </c>
      <c r="EG86" s="34">
        <v>0</v>
      </c>
      <c r="EH86" s="34">
        <v>0</v>
      </c>
      <c r="EI86" s="34">
        <v>0</v>
      </c>
      <c r="EJ86" s="34">
        <v>0</v>
      </c>
      <c r="EK86" s="34">
        <v>0</v>
      </c>
      <c r="EL86" s="34">
        <v>0</v>
      </c>
      <c r="EM86" s="34">
        <v>0</v>
      </c>
      <c r="EN86" s="34">
        <v>0</v>
      </c>
      <c r="EO86" s="34">
        <v>0</v>
      </c>
      <c r="EP86" s="34">
        <v>0</v>
      </c>
      <c r="EQ86" s="34">
        <v>0</v>
      </c>
      <c r="ER86" s="34">
        <v>0</v>
      </c>
      <c r="ES86" s="34">
        <v>0</v>
      </c>
      <c r="ET86" s="34">
        <v>0</v>
      </c>
      <c r="EU86" s="34">
        <v>0</v>
      </c>
      <c r="EV86" s="34">
        <v>0</v>
      </c>
      <c r="EW86" s="34">
        <v>0</v>
      </c>
      <c r="EX86" s="34">
        <v>0</v>
      </c>
      <c r="EY86" s="33">
        <v>0</v>
      </c>
      <c r="EZ86" s="33">
        <v>0</v>
      </c>
      <c r="FA86" s="33">
        <v>0</v>
      </c>
      <c r="FB86" s="33">
        <v>0</v>
      </c>
      <c r="FC86" s="33">
        <v>0</v>
      </c>
      <c r="FD86" s="33">
        <v>0</v>
      </c>
      <c r="FE86" s="33">
        <v>0</v>
      </c>
      <c r="FF86" s="33">
        <v>0</v>
      </c>
      <c r="FG86" s="33">
        <v>0</v>
      </c>
      <c r="FH86" s="33">
        <v>0</v>
      </c>
      <c r="FI86" s="33">
        <v>0</v>
      </c>
      <c r="FJ86" s="33">
        <v>0</v>
      </c>
      <c r="FK86" s="33">
        <v>0</v>
      </c>
      <c r="FL86" s="33">
        <v>0</v>
      </c>
      <c r="FM86" s="33">
        <v>0</v>
      </c>
      <c r="FN86" s="33">
        <v>0</v>
      </c>
      <c r="FO86" s="34">
        <v>6920940.1157807494</v>
      </c>
      <c r="FP86" s="34">
        <v>4930267.8724974794</v>
      </c>
      <c r="FQ86" s="34">
        <v>21660.615411336956</v>
      </c>
      <c r="FR86" s="34">
        <v>21660.615411336956</v>
      </c>
      <c r="FS86" s="34">
        <v>0</v>
      </c>
      <c r="FT86" s="34">
        <v>0</v>
      </c>
      <c r="FU86" s="34">
        <v>0</v>
      </c>
      <c r="FV86" s="34">
        <v>0</v>
      </c>
      <c r="FW86" s="34">
        <v>3610822007</v>
      </c>
      <c r="FX86" s="34">
        <v>3610822007</v>
      </c>
      <c r="FY86" s="34">
        <v>1728019150</v>
      </c>
      <c r="FZ86" s="34">
        <v>1728019150</v>
      </c>
      <c r="GA86" s="36">
        <f t="shared" si="209"/>
        <v>5842925453</v>
      </c>
      <c r="GB86" s="36">
        <f t="shared" si="210"/>
        <v>5197201615</v>
      </c>
      <c r="GC86" s="36">
        <f t="shared" si="211"/>
        <v>1735045307</v>
      </c>
      <c r="GD86" s="36">
        <f t="shared" si="212"/>
        <v>1735045307</v>
      </c>
      <c r="GE86" s="37"/>
      <c r="GF86" s="308"/>
    </row>
    <row r="87" spans="1:188" s="38" customFormat="1" ht="14" thickTop="1" thickBot="1">
      <c r="A87" s="50" t="s">
        <v>774</v>
      </c>
      <c r="B87" s="51">
        <f>+B88+B93</f>
        <v>18075306781.999996</v>
      </c>
      <c r="C87" s="51">
        <f t="shared" ref="C87:EL87" si="256">+C88+C93</f>
        <v>718895402.98838079</v>
      </c>
      <c r="D87" s="51">
        <f t="shared" si="256"/>
        <v>20790.402371582593</v>
      </c>
      <c r="E87" s="51">
        <f t="shared" si="256"/>
        <v>20707.572083249594</v>
      </c>
      <c r="F87" s="51">
        <f t="shared" si="256"/>
        <v>0</v>
      </c>
      <c r="G87" s="51">
        <f>+G88+G93</f>
        <v>710162681.81253278</v>
      </c>
      <c r="H87" s="51">
        <f>+H88+H93</f>
        <v>20537.852715137433</v>
      </c>
      <c r="I87" s="51">
        <f>+I88+I93</f>
        <v>20456.028600734495</v>
      </c>
      <c r="J87" s="51">
        <f>+J88+J93</f>
        <v>0</v>
      </c>
      <c r="K87" s="51">
        <f t="shared" si="256"/>
        <v>3084093047.1990867</v>
      </c>
      <c r="L87" s="51">
        <f t="shared" si="256"/>
        <v>89191.744913279981</v>
      </c>
      <c r="M87" s="51">
        <f t="shared" si="256"/>
        <v>88836.399316015915</v>
      </c>
      <c r="N87" s="51">
        <f t="shared" si="256"/>
        <v>0</v>
      </c>
      <c r="O87" s="51">
        <f t="shared" ref="O87:Z87" si="257">+O88+O93</f>
        <v>6079365843.1546555</v>
      </c>
      <c r="P87" s="51">
        <f t="shared" si="257"/>
        <v>3235537563.2574611</v>
      </c>
      <c r="Q87" s="51">
        <f t="shared" si="257"/>
        <v>2090280910.895972</v>
      </c>
      <c r="R87" s="51">
        <f t="shared" si="257"/>
        <v>2054967204.2285247</v>
      </c>
      <c r="S87" s="51">
        <f t="shared" si="257"/>
        <v>184528868.83599344</v>
      </c>
      <c r="T87" s="51">
        <f t="shared" si="257"/>
        <v>98209270.83974424</v>
      </c>
      <c r="U87" s="51">
        <f t="shared" si="257"/>
        <v>63446941.99830395</v>
      </c>
      <c r="V87" s="51">
        <f t="shared" si="257"/>
        <v>62375906.475339845</v>
      </c>
      <c r="W87" s="51">
        <f t="shared" si="257"/>
        <v>184528869.46671963</v>
      </c>
      <c r="X87" s="51">
        <f t="shared" si="257"/>
        <v>98209271.17542699</v>
      </c>
      <c r="Y87" s="51">
        <f t="shared" si="257"/>
        <v>63446942.215167835</v>
      </c>
      <c r="Z87" s="51">
        <f t="shared" si="257"/>
        <v>62375906.688542888</v>
      </c>
      <c r="AA87" s="51">
        <f t="shared" si="256"/>
        <v>232910637.48938978</v>
      </c>
      <c r="AB87" s="51">
        <f t="shared" si="256"/>
        <v>123958836.48418733</v>
      </c>
      <c r="AC87" s="51">
        <f t="shared" si="256"/>
        <v>80082145.41601783</v>
      </c>
      <c r="AD87" s="51">
        <f t="shared" si="256"/>
        <v>78730294.250393078</v>
      </c>
      <c r="AE87" s="51">
        <f t="shared" si="256"/>
        <v>232910638.12011585</v>
      </c>
      <c r="AF87" s="51">
        <f t="shared" si="256"/>
        <v>123958836.81987008</v>
      </c>
      <c r="AG87" s="51">
        <f t="shared" si="256"/>
        <v>80082145.632881701</v>
      </c>
      <c r="AH87" s="51">
        <f t="shared" si="256"/>
        <v>78730294.46359612</v>
      </c>
      <c r="AI87" s="51">
        <f t="shared" ref="AI87:AP87" si="258">+AI88+AI93</f>
        <v>416784890.86413658</v>
      </c>
      <c r="AJ87" s="51">
        <f t="shared" si="258"/>
        <v>107822283.63833274</v>
      </c>
      <c r="AK87" s="51">
        <f t="shared" si="258"/>
        <v>62422054.554431267</v>
      </c>
      <c r="AL87" s="51">
        <f t="shared" si="258"/>
        <v>60188508.175431982</v>
      </c>
      <c r="AM87" s="51">
        <f t="shared" si="258"/>
        <v>139864870.96371862</v>
      </c>
      <c r="AN87" s="51">
        <f t="shared" si="258"/>
        <v>36183052.981651463</v>
      </c>
      <c r="AO87" s="51">
        <f t="shared" si="258"/>
        <v>20947622.615215551</v>
      </c>
      <c r="AP87" s="51">
        <f t="shared" si="258"/>
        <v>20198088.064088911</v>
      </c>
      <c r="AQ87" s="51">
        <f t="shared" si="256"/>
        <v>252562869.57197914</v>
      </c>
      <c r="AR87" s="51">
        <f t="shared" si="256"/>
        <v>24314794.690506432</v>
      </c>
      <c r="AS87" s="51">
        <f t="shared" si="256"/>
        <v>0</v>
      </c>
      <c r="AT87" s="51">
        <f t="shared" si="256"/>
        <v>0</v>
      </c>
      <c r="AU87" s="51">
        <f t="shared" ref="AU87:BB87" si="259">+AU88+AU93</f>
        <v>171994969.16362917</v>
      </c>
      <c r="AV87" s="51">
        <f t="shared" si="259"/>
        <v>16558341.968876675</v>
      </c>
      <c r="AW87" s="51">
        <f t="shared" si="259"/>
        <v>0</v>
      </c>
      <c r="AX87" s="51">
        <f t="shared" si="259"/>
        <v>0</v>
      </c>
      <c r="AY87" s="51">
        <f t="shared" si="259"/>
        <v>41653763.264391698</v>
      </c>
      <c r="AZ87" s="51">
        <f t="shared" si="259"/>
        <v>4010101.340616893</v>
      </c>
      <c r="BA87" s="51">
        <f t="shared" si="259"/>
        <v>0</v>
      </c>
      <c r="BB87" s="51">
        <f t="shared" si="259"/>
        <v>0</v>
      </c>
      <c r="BC87" s="51">
        <f t="shared" si="256"/>
        <v>981380041.62615705</v>
      </c>
      <c r="BD87" s="51">
        <f t="shared" si="256"/>
        <v>940600108.76839232</v>
      </c>
      <c r="BE87" s="51">
        <f t="shared" si="256"/>
        <v>513498502.43287367</v>
      </c>
      <c r="BF87" s="51">
        <f t="shared" si="256"/>
        <v>503838356.13654083</v>
      </c>
      <c r="BG87" s="51">
        <f t="shared" ref="BG87:BN87" si="260">+BG88+BG93</f>
        <v>78669530.255144283</v>
      </c>
      <c r="BH87" s="51">
        <f t="shared" si="260"/>
        <v>75400523.320337713</v>
      </c>
      <c r="BI87" s="51">
        <f t="shared" si="260"/>
        <v>41163141.963001922</v>
      </c>
      <c r="BJ87" s="51">
        <f t="shared" si="260"/>
        <v>40388763.904457733</v>
      </c>
      <c r="BK87" s="51">
        <f t="shared" si="260"/>
        <v>18759316.252604511</v>
      </c>
      <c r="BL87" s="51">
        <f t="shared" si="260"/>
        <v>17979797.997911695</v>
      </c>
      <c r="BM87" s="51">
        <f t="shared" si="260"/>
        <v>9815647.7549872529</v>
      </c>
      <c r="BN87" s="51">
        <f t="shared" si="260"/>
        <v>9630991.7280325424</v>
      </c>
      <c r="BO87" s="51">
        <f t="shared" si="256"/>
        <v>0</v>
      </c>
      <c r="BP87" s="51">
        <f t="shared" si="256"/>
        <v>0</v>
      </c>
      <c r="BQ87" s="51">
        <f t="shared" si="256"/>
        <v>0</v>
      </c>
      <c r="BR87" s="51">
        <f t="shared" si="256"/>
        <v>0</v>
      </c>
      <c r="BS87" s="51">
        <f t="shared" si="256"/>
        <v>0</v>
      </c>
      <c r="BT87" s="51">
        <f t="shared" si="256"/>
        <v>0</v>
      </c>
      <c r="BU87" s="51">
        <f t="shared" si="256"/>
        <v>0</v>
      </c>
      <c r="BV87" s="51">
        <f t="shared" si="256"/>
        <v>0</v>
      </c>
      <c r="BW87" s="51">
        <f t="shared" si="256"/>
        <v>2103429971</v>
      </c>
      <c r="BX87" s="51">
        <f t="shared" si="256"/>
        <v>1269638482</v>
      </c>
      <c r="BY87" s="51">
        <f t="shared" si="256"/>
        <v>703517610</v>
      </c>
      <c r="BZ87" s="51">
        <f t="shared" si="256"/>
        <v>689268291</v>
      </c>
      <c r="CA87" s="51">
        <f t="shared" ref="CA87:CH87" si="261">+CA88+CA93</f>
        <v>0</v>
      </c>
      <c r="CB87" s="51">
        <f t="shared" si="261"/>
        <v>0</v>
      </c>
      <c r="CC87" s="51">
        <f t="shared" si="261"/>
        <v>0</v>
      </c>
      <c r="CD87" s="51">
        <f t="shared" si="261"/>
        <v>0</v>
      </c>
      <c r="CE87" s="51">
        <f t="shared" si="261"/>
        <v>0</v>
      </c>
      <c r="CF87" s="51">
        <f t="shared" si="261"/>
        <v>0</v>
      </c>
      <c r="CG87" s="51">
        <f t="shared" si="261"/>
        <v>0</v>
      </c>
      <c r="CH87" s="51">
        <f t="shared" si="261"/>
        <v>0</v>
      </c>
      <c r="CI87" s="51">
        <f t="shared" si="256"/>
        <v>0</v>
      </c>
      <c r="CJ87" s="51">
        <f t="shared" si="256"/>
        <v>0</v>
      </c>
      <c r="CK87" s="51">
        <f t="shared" si="256"/>
        <v>0</v>
      </c>
      <c r="CL87" s="51">
        <f t="shared" si="256"/>
        <v>0</v>
      </c>
      <c r="CM87" s="51">
        <f t="shared" ref="CM87:CP87" si="262">+CM88+CM93</f>
        <v>0</v>
      </c>
      <c r="CN87" s="51">
        <f t="shared" si="262"/>
        <v>0</v>
      </c>
      <c r="CO87" s="51">
        <f t="shared" si="262"/>
        <v>0</v>
      </c>
      <c r="CP87" s="51">
        <f t="shared" si="262"/>
        <v>0</v>
      </c>
      <c r="CQ87" s="51">
        <f t="shared" si="256"/>
        <v>0</v>
      </c>
      <c r="CR87" s="51">
        <f t="shared" si="256"/>
        <v>0</v>
      </c>
      <c r="CS87" s="51">
        <f t="shared" si="256"/>
        <v>0</v>
      </c>
      <c r="CT87" s="51">
        <f t="shared" si="256"/>
        <v>0</v>
      </c>
      <c r="CU87" s="51">
        <f t="shared" si="256"/>
        <v>0</v>
      </c>
      <c r="CV87" s="51">
        <f t="shared" si="256"/>
        <v>0</v>
      </c>
      <c r="CW87" s="51">
        <f t="shared" si="256"/>
        <v>0</v>
      </c>
      <c r="CX87" s="51">
        <f t="shared" si="256"/>
        <v>0</v>
      </c>
      <c r="CY87" s="51">
        <f t="shared" ref="CY87:DB87" si="263">+CY88+CY93</f>
        <v>9705004.0996948071</v>
      </c>
      <c r="CZ87" s="51">
        <f t="shared" si="263"/>
        <v>9705004.0996948071</v>
      </c>
      <c r="DA87" s="51">
        <f t="shared" si="263"/>
        <v>0</v>
      </c>
      <c r="DB87" s="51">
        <f t="shared" si="263"/>
        <v>0</v>
      </c>
      <c r="DC87" s="51">
        <f t="shared" si="256"/>
        <v>1763959.2999659262</v>
      </c>
      <c r="DD87" s="51">
        <f t="shared" si="256"/>
        <v>1763959.2999659262</v>
      </c>
      <c r="DE87" s="51">
        <f t="shared" si="256"/>
        <v>0</v>
      </c>
      <c r="DF87" s="51">
        <f t="shared" si="256"/>
        <v>0</v>
      </c>
      <c r="DG87" s="51">
        <f>+DG88+DG93</f>
        <v>4481307.5184745044</v>
      </c>
      <c r="DH87" s="51">
        <f>+DH88+DH93</f>
        <v>4481307.5184745044</v>
      </c>
      <c r="DI87" s="51">
        <f>+DI88+DI93</f>
        <v>0</v>
      </c>
      <c r="DJ87" s="51">
        <f>+DJ88+DJ93</f>
        <v>0</v>
      </c>
      <c r="DK87" s="51">
        <f t="shared" si="256"/>
        <v>432329071.00000006</v>
      </c>
      <c r="DL87" s="51">
        <f t="shared" si="256"/>
        <v>167084596.62003693</v>
      </c>
      <c r="DM87" s="51">
        <f t="shared" si="256"/>
        <v>167009863.21870744</v>
      </c>
      <c r="DN87" s="51">
        <f t="shared" si="256"/>
        <v>162786604.00312859</v>
      </c>
      <c r="DO87" s="51">
        <f t="shared" si="256"/>
        <v>0</v>
      </c>
      <c r="DP87" s="51">
        <f t="shared" si="256"/>
        <v>0</v>
      </c>
      <c r="DQ87" s="51">
        <f t="shared" si="256"/>
        <v>0</v>
      </c>
      <c r="DR87" s="51">
        <f t="shared" si="256"/>
        <v>0</v>
      </c>
      <c r="DS87" s="51">
        <f t="shared" ref="DS87:DV87" si="264">+DS88+DS93</f>
        <v>26357900.957967363</v>
      </c>
      <c r="DT87" s="51">
        <f t="shared" si="264"/>
        <v>23947051.840234563</v>
      </c>
      <c r="DU87" s="51">
        <f t="shared" si="264"/>
        <v>2807089.5679899175</v>
      </c>
      <c r="DV87" s="51">
        <f t="shared" si="264"/>
        <v>2807089.5679899175</v>
      </c>
      <c r="DW87" s="51">
        <f t="shared" si="256"/>
        <v>280279216</v>
      </c>
      <c r="DX87" s="51">
        <f t="shared" si="256"/>
        <v>78276187.002812088</v>
      </c>
      <c r="DY87" s="51">
        <f t="shared" si="256"/>
        <v>78276187.002812088</v>
      </c>
      <c r="DZ87" s="51">
        <f t="shared" si="256"/>
        <v>78276187.002812088</v>
      </c>
      <c r="EA87" s="51">
        <f t="shared" si="256"/>
        <v>4621198</v>
      </c>
      <c r="EB87" s="51">
        <f t="shared" si="256"/>
        <v>4016000</v>
      </c>
      <c r="EC87" s="51">
        <f t="shared" si="256"/>
        <v>1999968</v>
      </c>
      <c r="ED87" s="51">
        <f t="shared" si="256"/>
        <v>1999968</v>
      </c>
      <c r="EE87" s="51">
        <f t="shared" si="256"/>
        <v>0</v>
      </c>
      <c r="EF87" s="51">
        <f t="shared" si="256"/>
        <v>0</v>
      </c>
      <c r="EG87" s="51">
        <f t="shared" si="256"/>
        <v>0</v>
      </c>
      <c r="EH87" s="51">
        <f t="shared" si="256"/>
        <v>0</v>
      </c>
      <c r="EI87" s="51">
        <f t="shared" si="256"/>
        <v>660368</v>
      </c>
      <c r="EJ87" s="51">
        <f t="shared" si="256"/>
        <v>660368</v>
      </c>
      <c r="EK87" s="51">
        <f t="shared" si="256"/>
        <v>660368</v>
      </c>
      <c r="EL87" s="51">
        <f t="shared" si="256"/>
        <v>660368</v>
      </c>
      <c r="EM87" s="51">
        <f t="shared" ref="EM87:FR87" si="265">+EM88+EM93</f>
        <v>15146025</v>
      </c>
      <c r="EN87" s="51">
        <f t="shared" si="265"/>
        <v>7839384</v>
      </c>
      <c r="EO87" s="51">
        <f t="shared" si="265"/>
        <v>2528579</v>
      </c>
      <c r="EP87" s="51">
        <f t="shared" si="265"/>
        <v>2528579</v>
      </c>
      <c r="EQ87" s="51">
        <f t="shared" si="265"/>
        <v>9787000</v>
      </c>
      <c r="ER87" s="51">
        <f t="shared" si="265"/>
        <v>3192752</v>
      </c>
      <c r="ES87" s="51">
        <f t="shared" si="265"/>
        <v>3192752</v>
      </c>
      <c r="ET87" s="51">
        <f t="shared" si="265"/>
        <v>3192752</v>
      </c>
      <c r="EU87" s="51">
        <f t="shared" si="265"/>
        <v>786209044</v>
      </c>
      <c r="EV87" s="51">
        <f t="shared" si="265"/>
        <v>339073987</v>
      </c>
      <c r="EW87" s="51">
        <f t="shared" si="265"/>
        <v>339073987</v>
      </c>
      <c r="EX87" s="51">
        <f t="shared" si="265"/>
        <v>339073987</v>
      </c>
      <c r="EY87" s="51">
        <f t="shared" ref="EY87:FB87" si="266">+EY88+EY93</f>
        <v>136974745</v>
      </c>
      <c r="EZ87" s="51">
        <f t="shared" si="266"/>
        <v>86344835.993288651</v>
      </c>
      <c r="FA87" s="51">
        <f t="shared" si="266"/>
        <v>86344835.993288651</v>
      </c>
      <c r="FB87" s="51">
        <f t="shared" si="266"/>
        <v>86344835.993288651</v>
      </c>
      <c r="FC87" s="51">
        <f t="shared" si="265"/>
        <v>135558976</v>
      </c>
      <c r="FD87" s="51">
        <f t="shared" si="265"/>
        <v>85452377.006711349</v>
      </c>
      <c r="FE87" s="51">
        <f t="shared" si="265"/>
        <v>85452377.006711349</v>
      </c>
      <c r="FF87" s="51">
        <f t="shared" si="265"/>
        <v>85452377.006711349</v>
      </c>
      <c r="FG87" s="51">
        <f t="shared" si="265"/>
        <v>33646810</v>
      </c>
      <c r="FH87" s="51">
        <f t="shared" si="265"/>
        <v>4588881.5</v>
      </c>
      <c r="FI87" s="51">
        <f t="shared" si="265"/>
        <v>4588881.5</v>
      </c>
      <c r="FJ87" s="51">
        <f t="shared" si="265"/>
        <v>4588881.5</v>
      </c>
      <c r="FK87" s="51">
        <f t="shared" si="265"/>
        <v>33646810</v>
      </c>
      <c r="FL87" s="51">
        <f t="shared" si="265"/>
        <v>4588881.5</v>
      </c>
      <c r="FM87" s="51">
        <f t="shared" si="265"/>
        <v>4588881.5</v>
      </c>
      <c r="FN87" s="51">
        <f t="shared" si="265"/>
        <v>4588881.5</v>
      </c>
      <c r="FO87" s="51">
        <f t="shared" si="265"/>
        <v>211312044.05322799</v>
      </c>
      <c r="FP87" s="51">
        <f t="shared" si="265"/>
        <v>77185491.178512082</v>
      </c>
      <c r="FQ87" s="51">
        <f t="shared" si="265"/>
        <v>61195626.842439473</v>
      </c>
      <c r="FR87" s="51">
        <f t="shared" si="265"/>
        <v>59209250.421923362</v>
      </c>
      <c r="FS87" s="51">
        <f t="shared" ref="FS87:FV87" si="267">+FS88+FS93</f>
        <v>320331091.0420326</v>
      </c>
      <c r="FT87" s="51">
        <f t="shared" si="267"/>
        <v>90672571.15695335</v>
      </c>
      <c r="FU87" s="51">
        <f t="shared" si="267"/>
        <v>89129407.429197997</v>
      </c>
      <c r="FV87" s="51">
        <f t="shared" si="267"/>
        <v>88994573.429197878</v>
      </c>
      <c r="FW87" s="51">
        <f t="shared" ref="FW87:GD87" si="268">+FW88+FW93</f>
        <v>0</v>
      </c>
      <c r="FX87" s="51">
        <f t="shared" si="268"/>
        <v>0</v>
      </c>
      <c r="FY87" s="51">
        <f t="shared" si="268"/>
        <v>0</v>
      </c>
      <c r="FZ87" s="51">
        <f t="shared" si="268"/>
        <v>0</v>
      </c>
      <c r="GA87" s="51">
        <f t="shared" si="268"/>
        <v>18075306781.999996</v>
      </c>
      <c r="GB87" s="51">
        <f t="shared" si="268"/>
        <v>7161385421.000001</v>
      </c>
      <c r="GC87" s="51">
        <f t="shared" si="268"/>
        <v>4655682469.539999</v>
      </c>
      <c r="GD87" s="51">
        <f t="shared" si="268"/>
        <v>4581196939.54</v>
      </c>
      <c r="GE87" s="37"/>
      <c r="GF87" s="308"/>
    </row>
    <row r="88" spans="1:188" s="38" customFormat="1" ht="28" customHeight="1" thickTop="1" thickBot="1">
      <c r="A88" s="52" t="s">
        <v>775</v>
      </c>
      <c r="B88" s="53">
        <f>+B89</f>
        <v>1725666364</v>
      </c>
      <c r="C88" s="53">
        <f t="shared" ref="C88:EL88" si="269">+C89</f>
        <v>0</v>
      </c>
      <c r="D88" s="53">
        <f t="shared" si="269"/>
        <v>0</v>
      </c>
      <c r="E88" s="53">
        <f t="shared" si="269"/>
        <v>0</v>
      </c>
      <c r="F88" s="53">
        <f t="shared" si="269"/>
        <v>0</v>
      </c>
      <c r="G88" s="53">
        <f t="shared" si="269"/>
        <v>0</v>
      </c>
      <c r="H88" s="53">
        <f t="shared" si="269"/>
        <v>0</v>
      </c>
      <c r="I88" s="53">
        <f t="shared" si="269"/>
        <v>0</v>
      </c>
      <c r="J88" s="53">
        <f t="shared" si="269"/>
        <v>0</v>
      </c>
      <c r="K88" s="53">
        <f t="shared" si="269"/>
        <v>0</v>
      </c>
      <c r="L88" s="53">
        <f t="shared" si="269"/>
        <v>0</v>
      </c>
      <c r="M88" s="53">
        <f t="shared" si="269"/>
        <v>0</v>
      </c>
      <c r="N88" s="53">
        <f t="shared" si="269"/>
        <v>0</v>
      </c>
      <c r="O88" s="53">
        <f>+O89</f>
        <v>1083833790.1950548</v>
      </c>
      <c r="P88" s="53">
        <f>+P89</f>
        <v>541588186.71651304</v>
      </c>
      <c r="Q88" s="53">
        <f>+Q89</f>
        <v>357752713.86404443</v>
      </c>
      <c r="R88" s="53">
        <f>+R89</f>
        <v>357444442.80772913</v>
      </c>
      <c r="S88" s="53">
        <f t="shared" si="269"/>
        <v>32897941.737807833</v>
      </c>
      <c r="T88" s="53">
        <f t="shared" si="269"/>
        <v>16438993.481904946</v>
      </c>
      <c r="U88" s="53">
        <f t="shared" si="269"/>
        <v>10858978.603281852</v>
      </c>
      <c r="V88" s="53">
        <f t="shared" si="269"/>
        <v>10850389.707896991</v>
      </c>
      <c r="W88" s="53">
        <f>+W89</f>
        <v>32897941.850254156</v>
      </c>
      <c r="X88" s="53">
        <f>+X89</f>
        <v>16438993.538094005</v>
      </c>
      <c r="Y88" s="53">
        <f>+Y89</f>
        <v>10858978.640398223</v>
      </c>
      <c r="Z88" s="53">
        <f>+Z89</f>
        <v>10850389.744984005</v>
      </c>
      <c r="AA88" s="53">
        <f t="shared" si="269"/>
        <v>41523478.84954384</v>
      </c>
      <c r="AB88" s="53">
        <f t="shared" si="269"/>
        <v>20749146.058860842</v>
      </c>
      <c r="AC88" s="53">
        <f t="shared" si="269"/>
        <v>13706102.708633138</v>
      </c>
      <c r="AD88" s="53">
        <f t="shared" si="269"/>
        <v>13695261.884040019</v>
      </c>
      <c r="AE88" s="53">
        <f t="shared" si="269"/>
        <v>41523478.961990155</v>
      </c>
      <c r="AF88" s="53">
        <f t="shared" si="269"/>
        <v>20749146.115049899</v>
      </c>
      <c r="AG88" s="53">
        <f t="shared" si="269"/>
        <v>13706102.745749507</v>
      </c>
      <c r="AH88" s="53">
        <f t="shared" si="269"/>
        <v>13695261.921127031</v>
      </c>
      <c r="AI88" s="53">
        <f t="shared" si="269"/>
        <v>73937271.078694582</v>
      </c>
      <c r="AJ88" s="53">
        <f t="shared" si="269"/>
        <v>0</v>
      </c>
      <c r="AK88" s="53">
        <f t="shared" si="269"/>
        <v>0</v>
      </c>
      <c r="AL88" s="53">
        <f t="shared" si="269"/>
        <v>0</v>
      </c>
      <c r="AM88" s="53">
        <f t="shared" si="269"/>
        <v>24811904.427221984</v>
      </c>
      <c r="AN88" s="53">
        <f t="shared" si="269"/>
        <v>0</v>
      </c>
      <c r="AO88" s="53">
        <f t="shared" si="269"/>
        <v>0</v>
      </c>
      <c r="AP88" s="53">
        <f t="shared" si="269"/>
        <v>0</v>
      </c>
      <c r="AQ88" s="53">
        <f t="shared" si="269"/>
        <v>46882096.633707732</v>
      </c>
      <c r="AR88" s="53">
        <f t="shared" si="269"/>
        <v>0</v>
      </c>
      <c r="AS88" s="53">
        <f t="shared" si="269"/>
        <v>0</v>
      </c>
      <c r="AT88" s="53">
        <f t="shared" si="269"/>
        <v>0</v>
      </c>
      <c r="AU88" s="53">
        <f t="shared" ref="AU88:BB88" si="270">+AU89</f>
        <v>31926643.764010575</v>
      </c>
      <c r="AV88" s="53">
        <f t="shared" si="270"/>
        <v>0</v>
      </c>
      <c r="AW88" s="53">
        <f t="shared" si="270"/>
        <v>0</v>
      </c>
      <c r="AX88" s="53">
        <f t="shared" si="270"/>
        <v>0</v>
      </c>
      <c r="AY88" s="53">
        <f t="shared" si="270"/>
        <v>7731998.6022816952</v>
      </c>
      <c r="AZ88" s="53">
        <f t="shared" si="270"/>
        <v>0</v>
      </c>
      <c r="BA88" s="53">
        <f t="shared" si="270"/>
        <v>0</v>
      </c>
      <c r="BB88" s="53">
        <f t="shared" si="270"/>
        <v>0</v>
      </c>
      <c r="BC88" s="53">
        <f t="shared" si="269"/>
        <v>179112251.03456175</v>
      </c>
      <c r="BD88" s="53">
        <f t="shared" si="269"/>
        <v>144628238.37207091</v>
      </c>
      <c r="BE88" s="53">
        <f t="shared" si="269"/>
        <v>0</v>
      </c>
      <c r="BF88" s="53">
        <f t="shared" si="269"/>
        <v>0</v>
      </c>
      <c r="BG88" s="53">
        <f t="shared" si="269"/>
        <v>14358022.431842059</v>
      </c>
      <c r="BH88" s="53">
        <f t="shared" si="269"/>
        <v>11593709.971426215</v>
      </c>
      <c r="BI88" s="53">
        <f t="shared" si="269"/>
        <v>0</v>
      </c>
      <c r="BJ88" s="53">
        <f t="shared" si="269"/>
        <v>0</v>
      </c>
      <c r="BK88" s="53">
        <f t="shared" si="269"/>
        <v>3423773.889171049</v>
      </c>
      <c r="BL88" s="53">
        <f t="shared" si="269"/>
        <v>2764603.6678951299</v>
      </c>
      <c r="BM88" s="53">
        <f t="shared" si="269"/>
        <v>0</v>
      </c>
      <c r="BN88" s="53">
        <f t="shared" si="269"/>
        <v>0</v>
      </c>
      <c r="BO88" s="53">
        <f t="shared" si="269"/>
        <v>0</v>
      </c>
      <c r="BP88" s="53">
        <f t="shared" si="269"/>
        <v>0</v>
      </c>
      <c r="BQ88" s="53">
        <f t="shared" si="269"/>
        <v>0</v>
      </c>
      <c r="BR88" s="53">
        <f t="shared" si="269"/>
        <v>0</v>
      </c>
      <c r="BS88" s="53">
        <f t="shared" si="269"/>
        <v>0</v>
      </c>
      <c r="BT88" s="53">
        <f t="shared" si="269"/>
        <v>0</v>
      </c>
      <c r="BU88" s="53">
        <f t="shared" si="269"/>
        <v>0</v>
      </c>
      <c r="BV88" s="53">
        <f t="shared" si="269"/>
        <v>0</v>
      </c>
      <c r="BW88" s="53">
        <f t="shared" si="269"/>
        <v>0</v>
      </c>
      <c r="BX88" s="53">
        <f t="shared" si="269"/>
        <v>0</v>
      </c>
      <c r="BY88" s="53">
        <f t="shared" si="269"/>
        <v>0</v>
      </c>
      <c r="BZ88" s="53">
        <f t="shared" si="269"/>
        <v>0</v>
      </c>
      <c r="CA88" s="53">
        <f t="shared" si="269"/>
        <v>0</v>
      </c>
      <c r="CB88" s="53">
        <f t="shared" si="269"/>
        <v>0</v>
      </c>
      <c r="CC88" s="53">
        <f t="shared" si="269"/>
        <v>0</v>
      </c>
      <c r="CD88" s="53">
        <f t="shared" si="269"/>
        <v>0</v>
      </c>
      <c r="CE88" s="53">
        <f t="shared" si="269"/>
        <v>0</v>
      </c>
      <c r="CF88" s="53">
        <f t="shared" si="269"/>
        <v>0</v>
      </c>
      <c r="CG88" s="53">
        <f t="shared" si="269"/>
        <v>0</v>
      </c>
      <c r="CH88" s="53">
        <f t="shared" si="269"/>
        <v>0</v>
      </c>
      <c r="CI88" s="53">
        <f t="shared" si="269"/>
        <v>0</v>
      </c>
      <c r="CJ88" s="53">
        <f t="shared" si="269"/>
        <v>0</v>
      </c>
      <c r="CK88" s="53">
        <f t="shared" si="269"/>
        <v>0</v>
      </c>
      <c r="CL88" s="53">
        <f t="shared" si="269"/>
        <v>0</v>
      </c>
      <c r="CM88" s="53">
        <f t="shared" si="269"/>
        <v>0</v>
      </c>
      <c r="CN88" s="53">
        <f t="shared" si="269"/>
        <v>0</v>
      </c>
      <c r="CO88" s="53">
        <f t="shared" si="269"/>
        <v>0</v>
      </c>
      <c r="CP88" s="53">
        <f t="shared" si="269"/>
        <v>0</v>
      </c>
      <c r="CQ88" s="53">
        <f t="shared" si="269"/>
        <v>0</v>
      </c>
      <c r="CR88" s="53">
        <f t="shared" si="269"/>
        <v>0</v>
      </c>
      <c r="CS88" s="53">
        <f t="shared" si="269"/>
        <v>0</v>
      </c>
      <c r="CT88" s="53">
        <f t="shared" si="269"/>
        <v>0</v>
      </c>
      <c r="CU88" s="53">
        <f t="shared" si="269"/>
        <v>0</v>
      </c>
      <c r="CV88" s="53">
        <f t="shared" si="269"/>
        <v>0</v>
      </c>
      <c r="CW88" s="53">
        <f t="shared" si="269"/>
        <v>0</v>
      </c>
      <c r="CX88" s="53">
        <f t="shared" si="269"/>
        <v>0</v>
      </c>
      <c r="CY88" s="53">
        <f t="shared" si="269"/>
        <v>0</v>
      </c>
      <c r="CZ88" s="53">
        <f t="shared" si="269"/>
        <v>0</v>
      </c>
      <c r="DA88" s="53">
        <f t="shared" si="269"/>
        <v>0</v>
      </c>
      <c r="DB88" s="53">
        <f t="shared" si="269"/>
        <v>0</v>
      </c>
      <c r="DC88" s="53">
        <f t="shared" si="269"/>
        <v>0</v>
      </c>
      <c r="DD88" s="53">
        <f t="shared" si="269"/>
        <v>0</v>
      </c>
      <c r="DE88" s="53">
        <f t="shared" si="269"/>
        <v>0</v>
      </c>
      <c r="DF88" s="53">
        <f t="shared" si="269"/>
        <v>0</v>
      </c>
      <c r="DG88" s="53">
        <f>+DG89</f>
        <v>0</v>
      </c>
      <c r="DH88" s="53">
        <f>+DH89</f>
        <v>0</v>
      </c>
      <c r="DI88" s="53">
        <f>+DI89</f>
        <v>0</v>
      </c>
      <c r="DJ88" s="53">
        <f>+DJ89</f>
        <v>0</v>
      </c>
      <c r="DK88" s="53">
        <f t="shared" si="269"/>
        <v>0</v>
      </c>
      <c r="DL88" s="53">
        <f t="shared" si="269"/>
        <v>0</v>
      </c>
      <c r="DM88" s="53">
        <f t="shared" si="269"/>
        <v>0</v>
      </c>
      <c r="DN88" s="53">
        <f t="shared" si="269"/>
        <v>0</v>
      </c>
      <c r="DO88" s="53">
        <f t="shared" si="269"/>
        <v>0</v>
      </c>
      <c r="DP88" s="53">
        <f t="shared" si="269"/>
        <v>0</v>
      </c>
      <c r="DQ88" s="53">
        <f t="shared" si="269"/>
        <v>0</v>
      </c>
      <c r="DR88" s="53">
        <f t="shared" si="269"/>
        <v>0</v>
      </c>
      <c r="DS88" s="53">
        <f t="shared" si="269"/>
        <v>0</v>
      </c>
      <c r="DT88" s="53">
        <f t="shared" si="269"/>
        <v>0</v>
      </c>
      <c r="DU88" s="53">
        <f t="shared" si="269"/>
        <v>0</v>
      </c>
      <c r="DV88" s="53">
        <f t="shared" si="269"/>
        <v>0</v>
      </c>
      <c r="DW88" s="53">
        <f t="shared" si="269"/>
        <v>0</v>
      </c>
      <c r="DX88" s="53">
        <f t="shared" si="269"/>
        <v>0</v>
      </c>
      <c r="DY88" s="53">
        <f t="shared" si="269"/>
        <v>0</v>
      </c>
      <c r="DZ88" s="53">
        <f t="shared" si="269"/>
        <v>0</v>
      </c>
      <c r="EA88" s="53">
        <f t="shared" si="269"/>
        <v>0</v>
      </c>
      <c r="EB88" s="53">
        <f t="shared" si="269"/>
        <v>0</v>
      </c>
      <c r="EC88" s="53">
        <f t="shared" si="269"/>
        <v>0</v>
      </c>
      <c r="ED88" s="53">
        <f t="shared" si="269"/>
        <v>0</v>
      </c>
      <c r="EE88" s="53">
        <f t="shared" si="269"/>
        <v>0</v>
      </c>
      <c r="EF88" s="53">
        <f t="shared" si="269"/>
        <v>0</v>
      </c>
      <c r="EG88" s="53">
        <f t="shared" si="269"/>
        <v>0</v>
      </c>
      <c r="EH88" s="53">
        <f t="shared" si="269"/>
        <v>0</v>
      </c>
      <c r="EI88" s="53">
        <f t="shared" si="269"/>
        <v>0</v>
      </c>
      <c r="EJ88" s="53">
        <f t="shared" si="269"/>
        <v>0</v>
      </c>
      <c r="EK88" s="53">
        <f t="shared" si="269"/>
        <v>0</v>
      </c>
      <c r="EL88" s="53">
        <f t="shared" si="269"/>
        <v>0</v>
      </c>
      <c r="EM88" s="53">
        <f t="shared" ref="EM88:GD88" si="271">+EM89</f>
        <v>0</v>
      </c>
      <c r="EN88" s="53">
        <f t="shared" si="271"/>
        <v>0</v>
      </c>
      <c r="EO88" s="53">
        <f t="shared" si="271"/>
        <v>0</v>
      </c>
      <c r="EP88" s="53">
        <f t="shared" si="271"/>
        <v>0</v>
      </c>
      <c r="EQ88" s="53">
        <f t="shared" si="271"/>
        <v>0</v>
      </c>
      <c r="ER88" s="53">
        <f t="shared" si="271"/>
        <v>0</v>
      </c>
      <c r="ES88" s="53">
        <f t="shared" si="271"/>
        <v>0</v>
      </c>
      <c r="ET88" s="53">
        <f t="shared" si="271"/>
        <v>0</v>
      </c>
      <c r="EU88" s="53">
        <f t="shared" si="271"/>
        <v>0</v>
      </c>
      <c r="EV88" s="53">
        <f t="shared" si="271"/>
        <v>0</v>
      </c>
      <c r="EW88" s="53">
        <f t="shared" si="271"/>
        <v>0</v>
      </c>
      <c r="EX88" s="53">
        <f t="shared" si="271"/>
        <v>0</v>
      </c>
      <c r="EY88" s="53">
        <f t="shared" si="271"/>
        <v>45501310.948721632</v>
      </c>
      <c r="EZ88" s="53">
        <f t="shared" si="271"/>
        <v>0</v>
      </c>
      <c r="FA88" s="53">
        <f t="shared" si="271"/>
        <v>0</v>
      </c>
      <c r="FB88" s="53">
        <f t="shared" si="271"/>
        <v>0</v>
      </c>
      <c r="FC88" s="53">
        <f t="shared" si="271"/>
        <v>45031010.051278368</v>
      </c>
      <c r="FD88" s="53">
        <f t="shared" si="271"/>
        <v>0</v>
      </c>
      <c r="FE88" s="53">
        <f t="shared" si="271"/>
        <v>0</v>
      </c>
      <c r="FF88" s="53">
        <f t="shared" si="271"/>
        <v>0</v>
      </c>
      <c r="FG88" s="53">
        <f t="shared" si="271"/>
        <v>0</v>
      </c>
      <c r="FH88" s="53">
        <f t="shared" si="271"/>
        <v>0</v>
      </c>
      <c r="FI88" s="53">
        <f t="shared" si="271"/>
        <v>0</v>
      </c>
      <c r="FJ88" s="53">
        <f t="shared" si="271"/>
        <v>0</v>
      </c>
      <c r="FK88" s="53">
        <f t="shared" si="271"/>
        <v>0</v>
      </c>
      <c r="FL88" s="53">
        <f t="shared" si="271"/>
        <v>0</v>
      </c>
      <c r="FM88" s="53">
        <f t="shared" si="271"/>
        <v>0</v>
      </c>
      <c r="FN88" s="53">
        <f t="shared" si="271"/>
        <v>0</v>
      </c>
      <c r="FO88" s="53">
        <f t="shared" si="271"/>
        <v>20273449.543857925</v>
      </c>
      <c r="FP88" s="53">
        <f t="shared" si="271"/>
        <v>2967391.0781849935</v>
      </c>
      <c r="FQ88" s="53">
        <f t="shared" si="271"/>
        <v>1635382.437892837</v>
      </c>
      <c r="FR88" s="53">
        <f t="shared" si="271"/>
        <v>1634088.9342230668</v>
      </c>
      <c r="FS88" s="53">
        <f t="shared" si="271"/>
        <v>0</v>
      </c>
      <c r="FT88" s="53">
        <f t="shared" si="271"/>
        <v>0</v>
      </c>
      <c r="FU88" s="53">
        <f t="shared" si="271"/>
        <v>0</v>
      </c>
      <c r="FV88" s="53">
        <f t="shared" si="271"/>
        <v>0</v>
      </c>
      <c r="FW88" s="53">
        <f t="shared" si="271"/>
        <v>0</v>
      </c>
      <c r="FX88" s="53">
        <f t="shared" si="271"/>
        <v>0</v>
      </c>
      <c r="FY88" s="53">
        <f t="shared" si="271"/>
        <v>0</v>
      </c>
      <c r="FZ88" s="53">
        <f t="shared" si="271"/>
        <v>0</v>
      </c>
      <c r="GA88" s="53">
        <f t="shared" si="271"/>
        <v>1725666364</v>
      </c>
      <c r="GB88" s="53">
        <f t="shared" si="271"/>
        <v>777918408.99999988</v>
      </c>
      <c r="GC88" s="53">
        <f t="shared" si="271"/>
        <v>408518258.99999994</v>
      </c>
      <c r="GD88" s="53">
        <f t="shared" si="271"/>
        <v>408169835.00000018</v>
      </c>
      <c r="GE88" s="37"/>
      <c r="GF88" s="308"/>
    </row>
    <row r="89" spans="1:188" s="38" customFormat="1" ht="26.25" customHeight="1" thickTop="1" thickBot="1">
      <c r="A89" s="54" t="s">
        <v>776</v>
      </c>
      <c r="B89" s="55">
        <f>SUM(B90:B92)</f>
        <v>1725666364</v>
      </c>
      <c r="C89" s="55">
        <f t="shared" ref="C89:EL89" si="272">SUM(C90:C92)</f>
        <v>0</v>
      </c>
      <c r="D89" s="55">
        <f t="shared" si="272"/>
        <v>0</v>
      </c>
      <c r="E89" s="55">
        <f t="shared" si="272"/>
        <v>0</v>
      </c>
      <c r="F89" s="55">
        <f t="shared" si="272"/>
        <v>0</v>
      </c>
      <c r="G89" s="55">
        <f>SUM(G90:G92)</f>
        <v>0</v>
      </c>
      <c r="H89" s="55">
        <f>SUM(H90:H92)</f>
        <v>0</v>
      </c>
      <c r="I89" s="55">
        <f>SUM(I90:I92)</f>
        <v>0</v>
      </c>
      <c r="J89" s="55">
        <f>SUM(J90:J92)</f>
        <v>0</v>
      </c>
      <c r="K89" s="55">
        <f t="shared" si="272"/>
        <v>0</v>
      </c>
      <c r="L89" s="55">
        <f t="shared" si="272"/>
        <v>0</v>
      </c>
      <c r="M89" s="55">
        <f t="shared" si="272"/>
        <v>0</v>
      </c>
      <c r="N89" s="55">
        <f t="shared" si="272"/>
        <v>0</v>
      </c>
      <c r="O89" s="55">
        <f t="shared" ref="O89:Z89" si="273">SUM(O90:O92)</f>
        <v>1083833790.1950548</v>
      </c>
      <c r="P89" s="55">
        <f t="shared" si="273"/>
        <v>541588186.71651304</v>
      </c>
      <c r="Q89" s="55">
        <f t="shared" si="273"/>
        <v>357752713.86404443</v>
      </c>
      <c r="R89" s="55">
        <f t="shared" si="273"/>
        <v>357444442.80772913</v>
      </c>
      <c r="S89" s="55">
        <f t="shared" si="273"/>
        <v>32897941.737807833</v>
      </c>
      <c r="T89" s="55">
        <f t="shared" si="273"/>
        <v>16438993.481904946</v>
      </c>
      <c r="U89" s="55">
        <f t="shared" si="273"/>
        <v>10858978.603281852</v>
      </c>
      <c r="V89" s="55">
        <f t="shared" si="273"/>
        <v>10850389.707896991</v>
      </c>
      <c r="W89" s="55">
        <f t="shared" si="273"/>
        <v>32897941.850254156</v>
      </c>
      <c r="X89" s="55">
        <f t="shared" si="273"/>
        <v>16438993.538094005</v>
      </c>
      <c r="Y89" s="55">
        <f t="shared" si="273"/>
        <v>10858978.640398223</v>
      </c>
      <c r="Z89" s="55">
        <f t="shared" si="273"/>
        <v>10850389.744984005</v>
      </c>
      <c r="AA89" s="55">
        <f t="shared" si="272"/>
        <v>41523478.84954384</v>
      </c>
      <c r="AB89" s="55">
        <f t="shared" si="272"/>
        <v>20749146.058860842</v>
      </c>
      <c r="AC89" s="55">
        <f t="shared" si="272"/>
        <v>13706102.708633138</v>
      </c>
      <c r="AD89" s="55">
        <f t="shared" si="272"/>
        <v>13695261.884040019</v>
      </c>
      <c r="AE89" s="55">
        <f t="shared" si="272"/>
        <v>41523478.961990155</v>
      </c>
      <c r="AF89" s="55">
        <f t="shared" si="272"/>
        <v>20749146.115049899</v>
      </c>
      <c r="AG89" s="55">
        <f t="shared" si="272"/>
        <v>13706102.745749507</v>
      </c>
      <c r="AH89" s="55">
        <f t="shared" si="272"/>
        <v>13695261.921127031</v>
      </c>
      <c r="AI89" s="55">
        <f t="shared" ref="AI89:AP89" si="274">SUM(AI90:AI92)</f>
        <v>73937271.078694582</v>
      </c>
      <c r="AJ89" s="55">
        <f t="shared" si="274"/>
        <v>0</v>
      </c>
      <c r="AK89" s="55">
        <f t="shared" si="274"/>
        <v>0</v>
      </c>
      <c r="AL89" s="55">
        <f t="shared" si="274"/>
        <v>0</v>
      </c>
      <c r="AM89" s="55">
        <f t="shared" si="274"/>
        <v>24811904.427221984</v>
      </c>
      <c r="AN89" s="55">
        <f t="shared" si="274"/>
        <v>0</v>
      </c>
      <c r="AO89" s="55">
        <f t="shared" si="274"/>
        <v>0</v>
      </c>
      <c r="AP89" s="55">
        <f t="shared" si="274"/>
        <v>0</v>
      </c>
      <c r="AQ89" s="55">
        <f t="shared" si="272"/>
        <v>46882096.633707732</v>
      </c>
      <c r="AR89" s="55">
        <f t="shared" si="272"/>
        <v>0</v>
      </c>
      <c r="AS89" s="55">
        <f t="shared" si="272"/>
        <v>0</v>
      </c>
      <c r="AT89" s="55">
        <f t="shared" si="272"/>
        <v>0</v>
      </c>
      <c r="AU89" s="55">
        <f t="shared" ref="AU89:BB89" si="275">SUM(AU90:AU92)</f>
        <v>31926643.764010575</v>
      </c>
      <c r="AV89" s="55">
        <f t="shared" si="275"/>
        <v>0</v>
      </c>
      <c r="AW89" s="55">
        <f t="shared" si="275"/>
        <v>0</v>
      </c>
      <c r="AX89" s="55">
        <f t="shared" si="275"/>
        <v>0</v>
      </c>
      <c r="AY89" s="55">
        <f t="shared" si="275"/>
        <v>7731998.6022816952</v>
      </c>
      <c r="AZ89" s="55">
        <f t="shared" si="275"/>
        <v>0</v>
      </c>
      <c r="BA89" s="55">
        <f t="shared" si="275"/>
        <v>0</v>
      </c>
      <c r="BB89" s="55">
        <f t="shared" si="275"/>
        <v>0</v>
      </c>
      <c r="BC89" s="55">
        <f t="shared" si="272"/>
        <v>179112251.03456175</v>
      </c>
      <c r="BD89" s="55">
        <f t="shared" si="272"/>
        <v>144628238.37207091</v>
      </c>
      <c r="BE89" s="55">
        <f t="shared" si="272"/>
        <v>0</v>
      </c>
      <c r="BF89" s="55">
        <f t="shared" si="272"/>
        <v>0</v>
      </c>
      <c r="BG89" s="55">
        <f t="shared" ref="BG89:BN89" si="276">SUM(BG90:BG92)</f>
        <v>14358022.431842059</v>
      </c>
      <c r="BH89" s="55">
        <f t="shared" si="276"/>
        <v>11593709.971426215</v>
      </c>
      <c r="BI89" s="55">
        <f t="shared" si="276"/>
        <v>0</v>
      </c>
      <c r="BJ89" s="55">
        <f t="shared" si="276"/>
        <v>0</v>
      </c>
      <c r="BK89" s="55">
        <f t="shared" si="276"/>
        <v>3423773.889171049</v>
      </c>
      <c r="BL89" s="55">
        <f t="shared" si="276"/>
        <v>2764603.6678951299</v>
      </c>
      <c r="BM89" s="55">
        <f t="shared" si="276"/>
        <v>0</v>
      </c>
      <c r="BN89" s="55">
        <f t="shared" si="276"/>
        <v>0</v>
      </c>
      <c r="BO89" s="55">
        <f t="shared" si="272"/>
        <v>0</v>
      </c>
      <c r="BP89" s="55">
        <f t="shared" si="272"/>
        <v>0</v>
      </c>
      <c r="BQ89" s="55">
        <f t="shared" si="272"/>
        <v>0</v>
      </c>
      <c r="BR89" s="55">
        <f t="shared" si="272"/>
        <v>0</v>
      </c>
      <c r="BS89" s="55">
        <f t="shared" si="272"/>
        <v>0</v>
      </c>
      <c r="BT89" s="55">
        <f t="shared" si="272"/>
        <v>0</v>
      </c>
      <c r="BU89" s="55">
        <f t="shared" si="272"/>
        <v>0</v>
      </c>
      <c r="BV89" s="55">
        <f t="shared" si="272"/>
        <v>0</v>
      </c>
      <c r="BW89" s="55">
        <f t="shared" si="272"/>
        <v>0</v>
      </c>
      <c r="BX89" s="55">
        <f t="shared" si="272"/>
        <v>0</v>
      </c>
      <c r="BY89" s="55">
        <f t="shared" si="272"/>
        <v>0</v>
      </c>
      <c r="BZ89" s="55">
        <f t="shared" si="272"/>
        <v>0</v>
      </c>
      <c r="CA89" s="55">
        <f t="shared" ref="CA89:CH89" si="277">SUM(CA90:CA92)</f>
        <v>0</v>
      </c>
      <c r="CB89" s="55">
        <f t="shared" si="277"/>
        <v>0</v>
      </c>
      <c r="CC89" s="55">
        <f t="shared" si="277"/>
        <v>0</v>
      </c>
      <c r="CD89" s="55">
        <f t="shared" si="277"/>
        <v>0</v>
      </c>
      <c r="CE89" s="55">
        <f t="shared" si="277"/>
        <v>0</v>
      </c>
      <c r="CF89" s="55">
        <f t="shared" si="277"/>
        <v>0</v>
      </c>
      <c r="CG89" s="55">
        <f t="shared" si="277"/>
        <v>0</v>
      </c>
      <c r="CH89" s="55">
        <f t="shared" si="277"/>
        <v>0</v>
      </c>
      <c r="CI89" s="55">
        <f t="shared" si="272"/>
        <v>0</v>
      </c>
      <c r="CJ89" s="55">
        <f t="shared" si="272"/>
        <v>0</v>
      </c>
      <c r="CK89" s="55">
        <f t="shared" si="272"/>
        <v>0</v>
      </c>
      <c r="CL89" s="55">
        <f t="shared" si="272"/>
        <v>0</v>
      </c>
      <c r="CM89" s="55">
        <f t="shared" ref="CM89:CP89" si="278">SUM(CM90:CM92)</f>
        <v>0</v>
      </c>
      <c r="CN89" s="55">
        <f t="shared" si="278"/>
        <v>0</v>
      </c>
      <c r="CO89" s="55">
        <f t="shared" si="278"/>
        <v>0</v>
      </c>
      <c r="CP89" s="55">
        <f t="shared" si="278"/>
        <v>0</v>
      </c>
      <c r="CQ89" s="55">
        <f t="shared" si="272"/>
        <v>0</v>
      </c>
      <c r="CR89" s="55">
        <f t="shared" si="272"/>
        <v>0</v>
      </c>
      <c r="CS89" s="55">
        <f t="shared" si="272"/>
        <v>0</v>
      </c>
      <c r="CT89" s="55">
        <f t="shared" si="272"/>
        <v>0</v>
      </c>
      <c r="CU89" s="55">
        <f t="shared" si="272"/>
        <v>0</v>
      </c>
      <c r="CV89" s="55">
        <f t="shared" si="272"/>
        <v>0</v>
      </c>
      <c r="CW89" s="55">
        <f t="shared" si="272"/>
        <v>0</v>
      </c>
      <c r="CX89" s="55">
        <f t="shared" si="272"/>
        <v>0</v>
      </c>
      <c r="CY89" s="55">
        <f t="shared" ref="CY89:DB89" si="279">SUM(CY90:CY92)</f>
        <v>0</v>
      </c>
      <c r="CZ89" s="55">
        <f t="shared" si="279"/>
        <v>0</v>
      </c>
      <c r="DA89" s="55">
        <f t="shared" si="279"/>
        <v>0</v>
      </c>
      <c r="DB89" s="55">
        <f t="shared" si="279"/>
        <v>0</v>
      </c>
      <c r="DC89" s="55">
        <f t="shared" si="272"/>
        <v>0</v>
      </c>
      <c r="DD89" s="55">
        <f t="shared" si="272"/>
        <v>0</v>
      </c>
      <c r="DE89" s="55">
        <f t="shared" si="272"/>
        <v>0</v>
      </c>
      <c r="DF89" s="55">
        <f t="shared" si="272"/>
        <v>0</v>
      </c>
      <c r="DG89" s="55">
        <f>SUM(DG90:DG92)</f>
        <v>0</v>
      </c>
      <c r="DH89" s="55">
        <f>SUM(DH90:DH92)</f>
        <v>0</v>
      </c>
      <c r="DI89" s="55">
        <f>SUM(DI90:DI92)</f>
        <v>0</v>
      </c>
      <c r="DJ89" s="55">
        <f>SUM(DJ90:DJ92)</f>
        <v>0</v>
      </c>
      <c r="DK89" s="55">
        <f t="shared" si="272"/>
        <v>0</v>
      </c>
      <c r="DL89" s="55">
        <f t="shared" si="272"/>
        <v>0</v>
      </c>
      <c r="DM89" s="55">
        <f t="shared" si="272"/>
        <v>0</v>
      </c>
      <c r="DN89" s="55">
        <f t="shared" si="272"/>
        <v>0</v>
      </c>
      <c r="DO89" s="55">
        <f t="shared" si="272"/>
        <v>0</v>
      </c>
      <c r="DP89" s="55">
        <f t="shared" si="272"/>
        <v>0</v>
      </c>
      <c r="DQ89" s="55">
        <f t="shared" si="272"/>
        <v>0</v>
      </c>
      <c r="DR89" s="55">
        <f t="shared" si="272"/>
        <v>0</v>
      </c>
      <c r="DS89" s="55">
        <f t="shared" ref="DS89:DV89" si="280">SUM(DS90:DS92)</f>
        <v>0</v>
      </c>
      <c r="DT89" s="55">
        <f t="shared" si="280"/>
        <v>0</v>
      </c>
      <c r="DU89" s="55">
        <f t="shared" si="280"/>
        <v>0</v>
      </c>
      <c r="DV89" s="55">
        <f t="shared" si="280"/>
        <v>0</v>
      </c>
      <c r="DW89" s="55">
        <f t="shared" si="272"/>
        <v>0</v>
      </c>
      <c r="DX89" s="55">
        <f t="shared" si="272"/>
        <v>0</v>
      </c>
      <c r="DY89" s="55">
        <f t="shared" si="272"/>
        <v>0</v>
      </c>
      <c r="DZ89" s="55">
        <f t="shared" si="272"/>
        <v>0</v>
      </c>
      <c r="EA89" s="55">
        <f t="shared" si="272"/>
        <v>0</v>
      </c>
      <c r="EB89" s="55">
        <f t="shared" si="272"/>
        <v>0</v>
      </c>
      <c r="EC89" s="55">
        <f t="shared" si="272"/>
        <v>0</v>
      </c>
      <c r="ED89" s="55">
        <f t="shared" si="272"/>
        <v>0</v>
      </c>
      <c r="EE89" s="55">
        <f t="shared" si="272"/>
        <v>0</v>
      </c>
      <c r="EF89" s="55">
        <f t="shared" si="272"/>
        <v>0</v>
      </c>
      <c r="EG89" s="55">
        <f t="shared" si="272"/>
        <v>0</v>
      </c>
      <c r="EH89" s="55">
        <f t="shared" si="272"/>
        <v>0</v>
      </c>
      <c r="EI89" s="55">
        <f t="shared" si="272"/>
        <v>0</v>
      </c>
      <c r="EJ89" s="55">
        <f t="shared" si="272"/>
        <v>0</v>
      </c>
      <c r="EK89" s="55">
        <f t="shared" si="272"/>
        <v>0</v>
      </c>
      <c r="EL89" s="55">
        <f t="shared" si="272"/>
        <v>0</v>
      </c>
      <c r="EM89" s="55">
        <f t="shared" ref="EM89:FR89" si="281">SUM(EM90:EM92)</f>
        <v>0</v>
      </c>
      <c r="EN89" s="55">
        <f t="shared" si="281"/>
        <v>0</v>
      </c>
      <c r="EO89" s="55">
        <f t="shared" si="281"/>
        <v>0</v>
      </c>
      <c r="EP89" s="55">
        <f t="shared" si="281"/>
        <v>0</v>
      </c>
      <c r="EQ89" s="55">
        <f t="shared" si="281"/>
        <v>0</v>
      </c>
      <c r="ER89" s="55">
        <f t="shared" si="281"/>
        <v>0</v>
      </c>
      <c r="ES89" s="55">
        <f t="shared" si="281"/>
        <v>0</v>
      </c>
      <c r="ET89" s="55">
        <f t="shared" si="281"/>
        <v>0</v>
      </c>
      <c r="EU89" s="55">
        <f t="shared" si="281"/>
        <v>0</v>
      </c>
      <c r="EV89" s="55">
        <f t="shared" si="281"/>
        <v>0</v>
      </c>
      <c r="EW89" s="55">
        <f t="shared" si="281"/>
        <v>0</v>
      </c>
      <c r="EX89" s="55">
        <f t="shared" si="281"/>
        <v>0</v>
      </c>
      <c r="EY89" s="55">
        <f t="shared" ref="EY89:FB89" si="282">SUM(EY90:EY92)</f>
        <v>45501310.948721632</v>
      </c>
      <c r="EZ89" s="55">
        <f t="shared" si="282"/>
        <v>0</v>
      </c>
      <c r="FA89" s="55">
        <f t="shared" si="282"/>
        <v>0</v>
      </c>
      <c r="FB89" s="55">
        <f t="shared" si="282"/>
        <v>0</v>
      </c>
      <c r="FC89" s="55">
        <f t="shared" si="281"/>
        <v>45031010.051278368</v>
      </c>
      <c r="FD89" s="55">
        <f t="shared" si="281"/>
        <v>0</v>
      </c>
      <c r="FE89" s="55">
        <f t="shared" si="281"/>
        <v>0</v>
      </c>
      <c r="FF89" s="55">
        <f t="shared" si="281"/>
        <v>0</v>
      </c>
      <c r="FG89" s="55">
        <f t="shared" si="281"/>
        <v>0</v>
      </c>
      <c r="FH89" s="55">
        <f t="shared" si="281"/>
        <v>0</v>
      </c>
      <c r="FI89" s="55">
        <f t="shared" si="281"/>
        <v>0</v>
      </c>
      <c r="FJ89" s="55">
        <f t="shared" si="281"/>
        <v>0</v>
      </c>
      <c r="FK89" s="55">
        <f t="shared" si="281"/>
        <v>0</v>
      </c>
      <c r="FL89" s="55">
        <f t="shared" si="281"/>
        <v>0</v>
      </c>
      <c r="FM89" s="55">
        <f t="shared" si="281"/>
        <v>0</v>
      </c>
      <c r="FN89" s="55">
        <f t="shared" si="281"/>
        <v>0</v>
      </c>
      <c r="FO89" s="55">
        <f t="shared" si="281"/>
        <v>20273449.543857925</v>
      </c>
      <c r="FP89" s="55">
        <f t="shared" si="281"/>
        <v>2967391.0781849935</v>
      </c>
      <c r="FQ89" s="55">
        <f t="shared" si="281"/>
        <v>1635382.437892837</v>
      </c>
      <c r="FR89" s="55">
        <f t="shared" si="281"/>
        <v>1634088.9342230668</v>
      </c>
      <c r="FS89" s="55">
        <f t="shared" ref="FS89:FV89" si="283">SUM(FS90:FS92)</f>
        <v>0</v>
      </c>
      <c r="FT89" s="55">
        <f t="shared" si="283"/>
        <v>0</v>
      </c>
      <c r="FU89" s="55">
        <f t="shared" si="283"/>
        <v>0</v>
      </c>
      <c r="FV89" s="55">
        <f t="shared" si="283"/>
        <v>0</v>
      </c>
      <c r="FW89" s="55">
        <f t="shared" ref="FW89:GD89" si="284">SUM(FW90:FW92)</f>
        <v>0</v>
      </c>
      <c r="FX89" s="55">
        <f t="shared" si="284"/>
        <v>0</v>
      </c>
      <c r="FY89" s="55">
        <f t="shared" si="284"/>
        <v>0</v>
      </c>
      <c r="FZ89" s="55">
        <f t="shared" si="284"/>
        <v>0</v>
      </c>
      <c r="GA89" s="55">
        <f t="shared" si="284"/>
        <v>1725666364</v>
      </c>
      <c r="GB89" s="55">
        <f t="shared" si="284"/>
        <v>777918408.99999988</v>
      </c>
      <c r="GC89" s="55">
        <f t="shared" si="284"/>
        <v>408518258.99999994</v>
      </c>
      <c r="GD89" s="55">
        <f t="shared" si="284"/>
        <v>408169835.00000018</v>
      </c>
      <c r="GE89" s="37"/>
      <c r="GF89" s="308"/>
    </row>
    <row r="90" spans="1:188" s="38" customFormat="1" ht="27" thickTop="1" thickBot="1">
      <c r="A90" s="35" t="s">
        <v>777</v>
      </c>
      <c r="B90" s="34">
        <f t="shared" ref="B90:B92" si="285">+C90+G90+K90+O90+S90+W90+AA90+AE90+AI90+AM90+AQ90+AU90+AY90+BC90+BG90+BK90+BO90+BS90+BW90+CA90+CE90+CI90+CM90+CQ90+CU90+CY90+DC90+DG90+DK90+DO90+DS90+DW90+EA90+EE90+EI90+EM90+EQ90+EU90+EY90+FC90+FG90+FK90+FO90+FS90+FW90</f>
        <v>779810402</v>
      </c>
      <c r="C90" s="33">
        <v>0</v>
      </c>
      <c r="D90" s="33">
        <v>0</v>
      </c>
      <c r="E90" s="33">
        <v>0</v>
      </c>
      <c r="F90" s="33">
        <v>0</v>
      </c>
      <c r="G90" s="33">
        <v>0</v>
      </c>
      <c r="H90" s="33">
        <v>0</v>
      </c>
      <c r="I90" s="33">
        <v>0</v>
      </c>
      <c r="J90" s="33">
        <v>0</v>
      </c>
      <c r="K90" s="33">
        <v>0</v>
      </c>
      <c r="L90" s="33">
        <v>0</v>
      </c>
      <c r="M90" s="33">
        <v>0</v>
      </c>
      <c r="N90" s="33">
        <v>0</v>
      </c>
      <c r="O90" s="33">
        <v>556209155.47072816</v>
      </c>
      <c r="P90" s="33">
        <v>348441151.83860856</v>
      </c>
      <c r="Q90" s="33">
        <v>246297733.15889668</v>
      </c>
      <c r="R90" s="382">
        <v>246153344.05434099</v>
      </c>
      <c r="S90" s="33">
        <v>16882788.261674557</v>
      </c>
      <c r="T90" s="33">
        <v>10576341.885574754</v>
      </c>
      <c r="U90" s="33">
        <v>7475951.1549804183</v>
      </c>
      <c r="V90" s="33">
        <v>7472336.6190865058</v>
      </c>
      <c r="W90" s="33">
        <v>16882788.319380522</v>
      </c>
      <c r="X90" s="33">
        <v>10576341.921725063</v>
      </c>
      <c r="Y90" s="33">
        <v>7475951.1805334827</v>
      </c>
      <c r="Z90" s="33">
        <v>7472336.6446272153</v>
      </c>
      <c r="AA90" s="33">
        <v>21309299.739543036</v>
      </c>
      <c r="AB90" s="33">
        <v>13349361.248533597</v>
      </c>
      <c r="AC90" s="33">
        <v>9436076.6438860409</v>
      </c>
      <c r="AD90" s="33">
        <v>9431514.4099949971</v>
      </c>
      <c r="AE90" s="33">
        <v>21309299.797249001</v>
      </c>
      <c r="AF90" s="33">
        <v>13349361.284683906</v>
      </c>
      <c r="AG90" s="33">
        <v>9436076.6694391053</v>
      </c>
      <c r="AH90" s="33">
        <v>9431514.4355357066</v>
      </c>
      <c r="AI90" s="33">
        <v>0</v>
      </c>
      <c r="AJ90" s="33">
        <v>0</v>
      </c>
      <c r="AK90" s="33">
        <v>0</v>
      </c>
      <c r="AL90" s="33">
        <v>0</v>
      </c>
      <c r="AM90" s="33">
        <v>0</v>
      </c>
      <c r="AN90" s="33">
        <v>0</v>
      </c>
      <c r="AO90" s="33">
        <v>0</v>
      </c>
      <c r="AP90" s="33">
        <v>0</v>
      </c>
      <c r="AQ90" s="33">
        <v>0</v>
      </c>
      <c r="AR90" s="33">
        <v>0</v>
      </c>
      <c r="AS90" s="33">
        <v>0</v>
      </c>
      <c r="AT90" s="33">
        <v>0</v>
      </c>
      <c r="AU90" s="33">
        <v>0</v>
      </c>
      <c r="AV90" s="33">
        <v>0</v>
      </c>
      <c r="AW90" s="33">
        <v>0</v>
      </c>
      <c r="AX90" s="33">
        <v>0</v>
      </c>
      <c r="AY90" s="33">
        <v>0</v>
      </c>
      <c r="AZ90" s="33">
        <v>0</v>
      </c>
      <c r="BA90" s="33">
        <v>0</v>
      </c>
      <c r="BB90" s="33">
        <v>0</v>
      </c>
      <c r="BC90" s="33">
        <v>131202990.56990877</v>
      </c>
      <c r="BD90" s="33">
        <v>111482530.84892794</v>
      </c>
      <c r="BE90" s="33">
        <v>0</v>
      </c>
      <c r="BF90" s="33">
        <v>0</v>
      </c>
      <c r="BG90" s="33">
        <v>10517513.295972191</v>
      </c>
      <c r="BH90" s="33">
        <v>8936678.9230880924</v>
      </c>
      <c r="BI90" s="33">
        <v>0</v>
      </c>
      <c r="BJ90" s="33">
        <v>0</v>
      </c>
      <c r="BK90" s="33">
        <v>2507976.8173296475</v>
      </c>
      <c r="BL90" s="33">
        <v>2131015.4722225773</v>
      </c>
      <c r="BM90" s="33">
        <v>0</v>
      </c>
      <c r="BN90" s="33">
        <v>0</v>
      </c>
      <c r="BO90" s="33">
        <v>0</v>
      </c>
      <c r="BP90" s="33">
        <v>0</v>
      </c>
      <c r="BQ90" s="33">
        <v>0</v>
      </c>
      <c r="BR90" s="33">
        <v>0</v>
      </c>
      <c r="BS90" s="33">
        <v>0</v>
      </c>
      <c r="BT90" s="33">
        <v>0</v>
      </c>
      <c r="BU90" s="33">
        <v>0</v>
      </c>
      <c r="BV90" s="33">
        <v>0</v>
      </c>
      <c r="BW90" s="33">
        <v>0</v>
      </c>
      <c r="BX90" s="33">
        <v>0</v>
      </c>
      <c r="BY90" s="33">
        <v>0</v>
      </c>
      <c r="BZ90" s="33">
        <v>0</v>
      </c>
      <c r="CA90" s="33">
        <v>0</v>
      </c>
      <c r="CB90" s="33">
        <v>0</v>
      </c>
      <c r="CC90" s="33">
        <v>0</v>
      </c>
      <c r="CD90" s="33">
        <v>0</v>
      </c>
      <c r="CE90" s="33">
        <v>0</v>
      </c>
      <c r="CF90" s="33">
        <v>0</v>
      </c>
      <c r="CG90" s="33">
        <v>0</v>
      </c>
      <c r="CH90" s="33">
        <v>0</v>
      </c>
      <c r="CI90" s="33">
        <v>0</v>
      </c>
      <c r="CJ90" s="33">
        <v>0</v>
      </c>
      <c r="CK90" s="33">
        <v>0</v>
      </c>
      <c r="CL90" s="33">
        <v>0</v>
      </c>
      <c r="CM90" s="33">
        <v>0</v>
      </c>
      <c r="CN90" s="33">
        <v>0</v>
      </c>
      <c r="CO90" s="33">
        <v>0</v>
      </c>
      <c r="CP90" s="33">
        <v>0</v>
      </c>
      <c r="CQ90" s="33">
        <v>0</v>
      </c>
      <c r="CR90" s="33">
        <v>0</v>
      </c>
      <c r="CS90" s="33">
        <v>0</v>
      </c>
      <c r="CT90" s="33">
        <v>0</v>
      </c>
      <c r="CU90" s="33">
        <v>0</v>
      </c>
      <c r="CV90" s="33">
        <v>0</v>
      </c>
      <c r="CW90" s="33">
        <v>0</v>
      </c>
      <c r="CX90" s="33">
        <v>0</v>
      </c>
      <c r="CY90" s="33">
        <v>0</v>
      </c>
      <c r="CZ90" s="33">
        <v>0</v>
      </c>
      <c r="DA90" s="33">
        <v>0</v>
      </c>
      <c r="DB90" s="33">
        <v>0</v>
      </c>
      <c r="DC90" s="33">
        <v>0</v>
      </c>
      <c r="DD90" s="33">
        <v>0</v>
      </c>
      <c r="DE90" s="33">
        <v>0</v>
      </c>
      <c r="DF90" s="33">
        <v>0</v>
      </c>
      <c r="DG90" s="33">
        <v>0</v>
      </c>
      <c r="DH90" s="33">
        <v>0</v>
      </c>
      <c r="DI90" s="33">
        <v>0</v>
      </c>
      <c r="DJ90" s="33">
        <v>0</v>
      </c>
      <c r="DK90" s="33">
        <v>0</v>
      </c>
      <c r="DL90" s="33">
        <v>0</v>
      </c>
      <c r="DM90" s="33">
        <v>0</v>
      </c>
      <c r="DN90" s="33">
        <v>0</v>
      </c>
      <c r="DO90" s="33">
        <v>0</v>
      </c>
      <c r="DP90" s="33">
        <v>0</v>
      </c>
      <c r="DQ90" s="33">
        <v>0</v>
      </c>
      <c r="DR90" s="33">
        <v>0</v>
      </c>
      <c r="DS90" s="33">
        <v>0</v>
      </c>
      <c r="DT90" s="33">
        <v>0</v>
      </c>
      <c r="DU90" s="33">
        <v>0</v>
      </c>
      <c r="DV90" s="33">
        <v>0</v>
      </c>
      <c r="DW90" s="33">
        <v>0</v>
      </c>
      <c r="DX90" s="33">
        <v>0</v>
      </c>
      <c r="DY90" s="33">
        <v>0</v>
      </c>
      <c r="DZ90" s="33">
        <v>0</v>
      </c>
      <c r="EA90" s="34">
        <v>0</v>
      </c>
      <c r="EB90" s="34">
        <v>0</v>
      </c>
      <c r="EC90" s="34">
        <v>0</v>
      </c>
      <c r="ED90" s="34">
        <v>0</v>
      </c>
      <c r="EE90" s="34">
        <v>0</v>
      </c>
      <c r="EF90" s="34">
        <v>0</v>
      </c>
      <c r="EG90" s="34">
        <v>0</v>
      </c>
      <c r="EH90" s="34">
        <v>0</v>
      </c>
      <c r="EI90" s="34">
        <v>0</v>
      </c>
      <c r="EJ90" s="34">
        <v>0</v>
      </c>
      <c r="EK90" s="34">
        <v>0</v>
      </c>
      <c r="EL90" s="34">
        <v>0</v>
      </c>
      <c r="EM90" s="34">
        <v>0</v>
      </c>
      <c r="EN90" s="34">
        <v>0</v>
      </c>
      <c r="EO90" s="34">
        <v>0</v>
      </c>
      <c r="EP90" s="34">
        <v>0</v>
      </c>
      <c r="EQ90" s="34">
        <v>0</v>
      </c>
      <c r="ER90" s="34">
        <v>0</v>
      </c>
      <c r="ES90" s="34">
        <v>0</v>
      </c>
      <c r="ET90" s="34">
        <v>0</v>
      </c>
      <c r="EU90" s="34">
        <v>0</v>
      </c>
      <c r="EV90" s="34">
        <v>0</v>
      </c>
      <c r="EW90" s="34">
        <v>0</v>
      </c>
      <c r="EX90" s="34">
        <v>0</v>
      </c>
      <c r="EY90" s="33">
        <v>0</v>
      </c>
      <c r="EZ90" s="33">
        <v>0</v>
      </c>
      <c r="FA90" s="33">
        <v>0</v>
      </c>
      <c r="FB90" s="33">
        <v>0</v>
      </c>
      <c r="FC90" s="33">
        <v>0</v>
      </c>
      <c r="FD90" s="33">
        <v>0</v>
      </c>
      <c r="FE90" s="33">
        <v>0</v>
      </c>
      <c r="FF90" s="33">
        <v>0</v>
      </c>
      <c r="FG90" s="33">
        <v>0</v>
      </c>
      <c r="FH90" s="33">
        <v>0</v>
      </c>
      <c r="FI90" s="33">
        <v>0</v>
      </c>
      <c r="FJ90" s="33">
        <v>0</v>
      </c>
      <c r="FK90" s="33">
        <v>0</v>
      </c>
      <c r="FL90" s="33">
        <v>0</v>
      </c>
      <c r="FM90" s="33">
        <v>0</v>
      </c>
      <c r="FN90" s="33">
        <v>0</v>
      </c>
      <c r="FO90" s="34">
        <v>2988589.7282140935</v>
      </c>
      <c r="FP90" s="34">
        <v>1971789.576635486</v>
      </c>
      <c r="FQ90" s="34">
        <v>1125892.1922642556</v>
      </c>
      <c r="FR90" s="34">
        <v>1125347.8364147788</v>
      </c>
      <c r="FS90" s="34">
        <v>0</v>
      </c>
      <c r="FT90" s="34">
        <v>0</v>
      </c>
      <c r="FU90" s="34">
        <v>0</v>
      </c>
      <c r="FV90" s="34">
        <v>0</v>
      </c>
      <c r="FW90" s="34">
        <v>0</v>
      </c>
      <c r="FX90" s="34">
        <v>0</v>
      </c>
      <c r="FY90" s="34">
        <v>0</v>
      </c>
      <c r="FZ90" s="34">
        <v>0</v>
      </c>
      <c r="GA90" s="36">
        <f t="shared" si="209"/>
        <v>779810402</v>
      </c>
      <c r="GB90" s="36">
        <f t="shared" si="210"/>
        <v>520814572.99999988</v>
      </c>
      <c r="GC90" s="36">
        <f t="shared" si="211"/>
        <v>281247680.99999994</v>
      </c>
      <c r="GD90" s="36">
        <f t="shared" si="212"/>
        <v>281086394.00000018</v>
      </c>
      <c r="GE90" s="37"/>
      <c r="GF90" s="308"/>
    </row>
    <row r="91" spans="1:188" s="38" customFormat="1" ht="40" thickTop="1" thickBot="1">
      <c r="A91" s="35" t="s">
        <v>778</v>
      </c>
      <c r="B91" s="34">
        <f t="shared" si="285"/>
        <v>642202940</v>
      </c>
      <c r="C91" s="33">
        <v>0</v>
      </c>
      <c r="D91" s="33">
        <v>0</v>
      </c>
      <c r="E91" s="33">
        <v>0</v>
      </c>
      <c r="F91" s="33">
        <v>0</v>
      </c>
      <c r="G91" s="33">
        <v>0</v>
      </c>
      <c r="H91" s="33">
        <v>0</v>
      </c>
      <c r="I91" s="33">
        <v>0</v>
      </c>
      <c r="J91" s="33">
        <v>0</v>
      </c>
      <c r="K91" s="33">
        <v>0</v>
      </c>
      <c r="L91" s="33">
        <v>0</v>
      </c>
      <c r="M91" s="33">
        <v>0</v>
      </c>
      <c r="N91" s="33">
        <v>0</v>
      </c>
      <c r="O91" s="33">
        <v>329748812.51859587</v>
      </c>
      <c r="P91" s="33">
        <v>95453157.829873353</v>
      </c>
      <c r="Q91" s="33">
        <v>53195214.390867844</v>
      </c>
      <c r="R91" s="33">
        <v>53065556.06497997</v>
      </c>
      <c r="S91" s="33">
        <v>10008967.537721619</v>
      </c>
      <c r="T91" s="33">
        <v>2897319.1769669903</v>
      </c>
      <c r="U91" s="33">
        <v>1614650.7698805202</v>
      </c>
      <c r="V91" s="33">
        <v>1610715.2106744233</v>
      </c>
      <c r="W91" s="33">
        <v>10008967.571932621</v>
      </c>
      <c r="X91" s="33">
        <v>2897319.1868701293</v>
      </c>
      <c r="Y91" s="33">
        <v>1614650.7753994535</v>
      </c>
      <c r="Z91" s="33">
        <v>1610715.2161799048</v>
      </c>
      <c r="AA91" s="33">
        <v>12633226.576017659</v>
      </c>
      <c r="AB91" s="33">
        <v>3656969.5613177065</v>
      </c>
      <c r="AC91" s="33">
        <v>2037997.3199199024</v>
      </c>
      <c r="AD91" s="33">
        <v>2033029.8933630097</v>
      </c>
      <c r="AE91" s="33">
        <v>12633226.610228661</v>
      </c>
      <c r="AF91" s="33">
        <v>3656969.5712208454</v>
      </c>
      <c r="AG91" s="33">
        <v>2037997.3254388354</v>
      </c>
      <c r="AH91" s="33">
        <v>2033029.8988684909</v>
      </c>
      <c r="AI91" s="33">
        <v>73937271.078694582</v>
      </c>
      <c r="AJ91" s="33">
        <v>0</v>
      </c>
      <c r="AK91" s="33">
        <v>0</v>
      </c>
      <c r="AL91" s="33">
        <v>0</v>
      </c>
      <c r="AM91" s="33">
        <v>24811904.427221984</v>
      </c>
      <c r="AN91" s="33">
        <v>0</v>
      </c>
      <c r="AO91" s="33">
        <v>0</v>
      </c>
      <c r="AP91" s="33">
        <v>0</v>
      </c>
      <c r="AQ91" s="33">
        <v>46882096.633707732</v>
      </c>
      <c r="AR91" s="33">
        <v>0</v>
      </c>
      <c r="AS91" s="33">
        <v>0</v>
      </c>
      <c r="AT91" s="33">
        <v>0</v>
      </c>
      <c r="AU91" s="33">
        <v>31926643.764010575</v>
      </c>
      <c r="AV91" s="33">
        <v>0</v>
      </c>
      <c r="AW91" s="33">
        <v>0</v>
      </c>
      <c r="AX91" s="33">
        <v>0</v>
      </c>
      <c r="AY91" s="33">
        <v>7731998.6022816952</v>
      </c>
      <c r="AZ91" s="33">
        <v>0</v>
      </c>
      <c r="BA91" s="33">
        <v>0</v>
      </c>
      <c r="BB91" s="33">
        <v>0</v>
      </c>
      <c r="BC91" s="33">
        <v>13721200.34809217</v>
      </c>
      <c r="BD91" s="33">
        <v>0</v>
      </c>
      <c r="BE91" s="33">
        <v>0</v>
      </c>
      <c r="BF91" s="33">
        <v>0</v>
      </c>
      <c r="BG91" s="33">
        <v>1099920.866673108</v>
      </c>
      <c r="BH91" s="33">
        <v>0</v>
      </c>
      <c r="BI91" s="33">
        <v>0</v>
      </c>
      <c r="BJ91" s="33">
        <v>0</v>
      </c>
      <c r="BK91" s="33">
        <v>262284.05487918126</v>
      </c>
      <c r="BL91" s="33">
        <v>0</v>
      </c>
      <c r="BM91" s="33">
        <v>0</v>
      </c>
      <c r="BN91" s="33">
        <v>0</v>
      </c>
      <c r="BO91" s="33">
        <v>0</v>
      </c>
      <c r="BP91" s="33">
        <v>0</v>
      </c>
      <c r="BQ91" s="33">
        <v>0</v>
      </c>
      <c r="BR91" s="33">
        <v>0</v>
      </c>
      <c r="BS91" s="33">
        <v>0</v>
      </c>
      <c r="BT91" s="33">
        <v>0</v>
      </c>
      <c r="BU91" s="33">
        <v>0</v>
      </c>
      <c r="BV91" s="33">
        <v>0</v>
      </c>
      <c r="BW91" s="33">
        <v>0</v>
      </c>
      <c r="BX91" s="33">
        <v>0</v>
      </c>
      <c r="BY91" s="33">
        <v>0</v>
      </c>
      <c r="BZ91" s="33">
        <v>0</v>
      </c>
      <c r="CA91" s="33">
        <v>0</v>
      </c>
      <c r="CB91" s="33">
        <v>0</v>
      </c>
      <c r="CC91" s="33">
        <v>0</v>
      </c>
      <c r="CD91" s="33">
        <v>0</v>
      </c>
      <c r="CE91" s="33">
        <v>0</v>
      </c>
      <c r="CF91" s="33">
        <v>0</v>
      </c>
      <c r="CG91" s="33">
        <v>0</v>
      </c>
      <c r="CH91" s="33">
        <v>0</v>
      </c>
      <c r="CI91" s="33">
        <v>0</v>
      </c>
      <c r="CJ91" s="33">
        <v>0</v>
      </c>
      <c r="CK91" s="33">
        <v>0</v>
      </c>
      <c r="CL91" s="33">
        <v>0</v>
      </c>
      <c r="CM91" s="33">
        <v>0</v>
      </c>
      <c r="CN91" s="33">
        <v>0</v>
      </c>
      <c r="CO91" s="33">
        <v>0</v>
      </c>
      <c r="CP91" s="33">
        <v>0</v>
      </c>
      <c r="CQ91" s="33">
        <v>0</v>
      </c>
      <c r="CR91" s="33">
        <v>0</v>
      </c>
      <c r="CS91" s="33">
        <v>0</v>
      </c>
      <c r="CT91" s="33">
        <v>0</v>
      </c>
      <c r="CU91" s="33">
        <v>0</v>
      </c>
      <c r="CV91" s="33">
        <v>0</v>
      </c>
      <c r="CW91" s="33">
        <v>0</v>
      </c>
      <c r="CX91" s="33">
        <v>0</v>
      </c>
      <c r="CY91" s="33">
        <v>0</v>
      </c>
      <c r="CZ91" s="33">
        <v>0</v>
      </c>
      <c r="DA91" s="33">
        <v>0</v>
      </c>
      <c r="DB91" s="33">
        <v>0</v>
      </c>
      <c r="DC91" s="33">
        <v>0</v>
      </c>
      <c r="DD91" s="33">
        <v>0</v>
      </c>
      <c r="DE91" s="33">
        <v>0</v>
      </c>
      <c r="DF91" s="33">
        <v>0</v>
      </c>
      <c r="DG91" s="33">
        <v>0</v>
      </c>
      <c r="DH91" s="33">
        <v>0</v>
      </c>
      <c r="DI91" s="33">
        <v>0</v>
      </c>
      <c r="DJ91" s="33">
        <v>0</v>
      </c>
      <c r="DK91" s="33">
        <v>0</v>
      </c>
      <c r="DL91" s="33">
        <v>0</v>
      </c>
      <c r="DM91" s="33">
        <v>0</v>
      </c>
      <c r="DN91" s="33">
        <v>0</v>
      </c>
      <c r="DO91" s="33">
        <v>0</v>
      </c>
      <c r="DP91" s="33">
        <v>0</v>
      </c>
      <c r="DQ91" s="33">
        <v>0</v>
      </c>
      <c r="DR91" s="33">
        <v>0</v>
      </c>
      <c r="DS91" s="33">
        <v>0</v>
      </c>
      <c r="DT91" s="33">
        <v>0</v>
      </c>
      <c r="DU91" s="33">
        <v>0</v>
      </c>
      <c r="DV91" s="33">
        <v>0</v>
      </c>
      <c r="DW91" s="33">
        <v>0</v>
      </c>
      <c r="DX91" s="33">
        <v>0</v>
      </c>
      <c r="DY91" s="33">
        <v>0</v>
      </c>
      <c r="DZ91" s="33">
        <v>0</v>
      </c>
      <c r="EA91" s="34">
        <v>0</v>
      </c>
      <c r="EB91" s="34">
        <v>0</v>
      </c>
      <c r="EC91" s="34">
        <v>0</v>
      </c>
      <c r="ED91" s="34">
        <v>0</v>
      </c>
      <c r="EE91" s="34">
        <v>0</v>
      </c>
      <c r="EF91" s="34">
        <v>0</v>
      </c>
      <c r="EG91" s="34">
        <v>0</v>
      </c>
      <c r="EH91" s="34">
        <v>0</v>
      </c>
      <c r="EI91" s="34">
        <v>0</v>
      </c>
      <c r="EJ91" s="34">
        <v>0</v>
      </c>
      <c r="EK91" s="34">
        <v>0</v>
      </c>
      <c r="EL91" s="34">
        <v>0</v>
      </c>
      <c r="EM91" s="34">
        <v>0</v>
      </c>
      <c r="EN91" s="34">
        <v>0</v>
      </c>
      <c r="EO91" s="34">
        <v>0</v>
      </c>
      <c r="EP91" s="34">
        <v>0</v>
      </c>
      <c r="EQ91" s="34">
        <v>0</v>
      </c>
      <c r="ER91" s="34">
        <v>0</v>
      </c>
      <c r="ES91" s="34">
        <v>0</v>
      </c>
      <c r="ET91" s="34">
        <v>0</v>
      </c>
      <c r="EU91" s="34">
        <v>0</v>
      </c>
      <c r="EV91" s="34">
        <v>0</v>
      </c>
      <c r="EW91" s="34">
        <v>0</v>
      </c>
      <c r="EX91" s="34">
        <v>0</v>
      </c>
      <c r="EY91" s="33">
        <v>25397414.154240184</v>
      </c>
      <c r="EZ91" s="33">
        <v>0</v>
      </c>
      <c r="FA91" s="33">
        <v>0</v>
      </c>
      <c r="FB91" s="33">
        <v>0</v>
      </c>
      <c r="FC91" s="33">
        <v>25134906.845759816</v>
      </c>
      <c r="FD91" s="33">
        <v>0</v>
      </c>
      <c r="FE91" s="33">
        <v>0</v>
      </c>
      <c r="FF91" s="33">
        <v>0</v>
      </c>
      <c r="FG91" s="33">
        <v>0</v>
      </c>
      <c r="FH91" s="33">
        <v>0</v>
      </c>
      <c r="FI91" s="33">
        <v>0</v>
      </c>
      <c r="FJ91" s="33">
        <v>0</v>
      </c>
      <c r="FK91" s="33">
        <v>0</v>
      </c>
      <c r="FL91" s="33">
        <v>0</v>
      </c>
      <c r="FM91" s="33">
        <v>0</v>
      </c>
      <c r="FN91" s="33">
        <v>0</v>
      </c>
      <c r="FO91" s="34">
        <v>16264098.409942523</v>
      </c>
      <c r="FP91" s="34">
        <v>436341.67375096731</v>
      </c>
      <c r="FQ91" s="34">
        <v>243169.41849343965</v>
      </c>
      <c r="FR91" s="34">
        <v>242576.7159341959</v>
      </c>
      <c r="FS91" s="34">
        <v>0</v>
      </c>
      <c r="FT91" s="34">
        <v>0</v>
      </c>
      <c r="FU91" s="34">
        <v>0</v>
      </c>
      <c r="FV91" s="34">
        <v>0</v>
      </c>
      <c r="FW91" s="34">
        <v>0</v>
      </c>
      <c r="FX91" s="34">
        <v>0</v>
      </c>
      <c r="FY91" s="34">
        <v>0</v>
      </c>
      <c r="FZ91" s="34">
        <v>0</v>
      </c>
      <c r="GA91" s="36">
        <f t="shared" si="209"/>
        <v>642202940</v>
      </c>
      <c r="GB91" s="36">
        <f t="shared" si="210"/>
        <v>108998077</v>
      </c>
      <c r="GC91" s="36">
        <f t="shared" si="211"/>
        <v>60743679.999999993</v>
      </c>
      <c r="GD91" s="36">
        <f t="shared" si="212"/>
        <v>60595622.999999993</v>
      </c>
      <c r="GE91" s="37"/>
      <c r="GF91" s="308"/>
    </row>
    <row r="92" spans="1:188" s="38" customFormat="1" ht="27" thickTop="1" thickBot="1">
      <c r="A92" s="35" t="s">
        <v>779</v>
      </c>
      <c r="B92" s="34">
        <f t="shared" si="285"/>
        <v>303653021.99999994</v>
      </c>
      <c r="C92" s="33">
        <v>0</v>
      </c>
      <c r="D92" s="33">
        <v>0</v>
      </c>
      <c r="E92" s="33">
        <v>0</v>
      </c>
      <c r="F92" s="33">
        <v>0</v>
      </c>
      <c r="G92" s="33">
        <v>0</v>
      </c>
      <c r="H92" s="33">
        <v>0</v>
      </c>
      <c r="I92" s="33">
        <v>0</v>
      </c>
      <c r="J92" s="33">
        <v>0</v>
      </c>
      <c r="K92" s="33">
        <v>0</v>
      </c>
      <c r="L92" s="33">
        <v>0</v>
      </c>
      <c r="M92" s="33">
        <v>0</v>
      </c>
      <c r="N92" s="33">
        <v>0</v>
      </c>
      <c r="O92" s="33">
        <v>197875822.20573059</v>
      </c>
      <c r="P92" s="33">
        <v>97693877.048031121</v>
      </c>
      <c r="Q92" s="33">
        <v>58259766.314279892</v>
      </c>
      <c r="R92" s="33">
        <v>58225542.688408114</v>
      </c>
      <c r="S92" s="33">
        <v>6006185.9384116558</v>
      </c>
      <c r="T92" s="33">
        <v>2965332.4193632016</v>
      </c>
      <c r="U92" s="33">
        <v>1768376.6784209129</v>
      </c>
      <c r="V92" s="33">
        <v>1767337.8781360614</v>
      </c>
      <c r="W92" s="33">
        <v>6006185.9589410108</v>
      </c>
      <c r="X92" s="33">
        <v>2965332.4294988122</v>
      </c>
      <c r="Y92" s="33">
        <v>1768376.6844652868</v>
      </c>
      <c r="Z92" s="33">
        <v>1767337.8841768845</v>
      </c>
      <c r="AA92" s="33">
        <v>7580952.5339831403</v>
      </c>
      <c r="AB92" s="33">
        <v>3742815.2490095398</v>
      </c>
      <c r="AC92" s="33">
        <v>2232028.7448271937</v>
      </c>
      <c r="AD92" s="33">
        <v>2230717.5806820109</v>
      </c>
      <c r="AE92" s="33">
        <v>7580952.5545124952</v>
      </c>
      <c r="AF92" s="33">
        <v>3742815.25914515</v>
      </c>
      <c r="AG92" s="33">
        <v>2232028.7508715675</v>
      </c>
      <c r="AH92" s="33">
        <v>2230717.5867228336</v>
      </c>
      <c r="AI92" s="33">
        <v>0</v>
      </c>
      <c r="AJ92" s="33">
        <v>0</v>
      </c>
      <c r="AK92" s="33">
        <v>0</v>
      </c>
      <c r="AL92" s="33">
        <v>0</v>
      </c>
      <c r="AM92" s="33">
        <v>0</v>
      </c>
      <c r="AN92" s="33">
        <v>0</v>
      </c>
      <c r="AO92" s="33">
        <v>0</v>
      </c>
      <c r="AP92" s="33">
        <v>0</v>
      </c>
      <c r="AQ92" s="33">
        <v>0</v>
      </c>
      <c r="AR92" s="33">
        <v>0</v>
      </c>
      <c r="AS92" s="33">
        <v>0</v>
      </c>
      <c r="AT92" s="33">
        <v>0</v>
      </c>
      <c r="AU92" s="33">
        <v>0</v>
      </c>
      <c r="AV92" s="33">
        <v>0</v>
      </c>
      <c r="AW92" s="33">
        <v>0</v>
      </c>
      <c r="AX92" s="33">
        <v>0</v>
      </c>
      <c r="AY92" s="33">
        <v>0</v>
      </c>
      <c r="AZ92" s="33">
        <v>0</v>
      </c>
      <c r="BA92" s="33">
        <v>0</v>
      </c>
      <c r="BB92" s="33">
        <v>0</v>
      </c>
      <c r="BC92" s="33">
        <v>34188060.116560824</v>
      </c>
      <c r="BD92" s="33">
        <v>33145707.523142949</v>
      </c>
      <c r="BE92" s="33">
        <v>0</v>
      </c>
      <c r="BF92" s="33">
        <v>0</v>
      </c>
      <c r="BG92" s="33">
        <v>2740588.269196759</v>
      </c>
      <c r="BH92" s="33">
        <v>2657031.0483381217</v>
      </c>
      <c r="BI92" s="33">
        <v>0</v>
      </c>
      <c r="BJ92" s="33">
        <v>0</v>
      </c>
      <c r="BK92" s="33">
        <v>653513.01696222054</v>
      </c>
      <c r="BL92" s="33">
        <v>633588.19567255233</v>
      </c>
      <c r="BM92" s="33">
        <v>0</v>
      </c>
      <c r="BN92" s="33">
        <v>0</v>
      </c>
      <c r="BO92" s="33">
        <v>0</v>
      </c>
      <c r="BP92" s="33">
        <v>0</v>
      </c>
      <c r="BQ92" s="33">
        <v>0</v>
      </c>
      <c r="BR92" s="33">
        <v>0</v>
      </c>
      <c r="BS92" s="33">
        <v>0</v>
      </c>
      <c r="BT92" s="33">
        <v>0</v>
      </c>
      <c r="BU92" s="33">
        <v>0</v>
      </c>
      <c r="BV92" s="33">
        <v>0</v>
      </c>
      <c r="BW92" s="33">
        <v>0</v>
      </c>
      <c r="BX92" s="33">
        <v>0</v>
      </c>
      <c r="BY92" s="33">
        <v>0</v>
      </c>
      <c r="BZ92" s="33">
        <v>0</v>
      </c>
      <c r="CA92" s="33">
        <v>0</v>
      </c>
      <c r="CB92" s="33">
        <v>0</v>
      </c>
      <c r="CC92" s="33">
        <v>0</v>
      </c>
      <c r="CD92" s="33">
        <v>0</v>
      </c>
      <c r="CE92" s="33">
        <v>0</v>
      </c>
      <c r="CF92" s="33">
        <v>0</v>
      </c>
      <c r="CG92" s="33">
        <v>0</v>
      </c>
      <c r="CH92" s="33">
        <v>0</v>
      </c>
      <c r="CI92" s="33">
        <v>0</v>
      </c>
      <c r="CJ92" s="33">
        <v>0</v>
      </c>
      <c r="CK92" s="33">
        <v>0</v>
      </c>
      <c r="CL92" s="33">
        <v>0</v>
      </c>
      <c r="CM92" s="33">
        <v>0</v>
      </c>
      <c r="CN92" s="33">
        <v>0</v>
      </c>
      <c r="CO92" s="33">
        <v>0</v>
      </c>
      <c r="CP92" s="33">
        <v>0</v>
      </c>
      <c r="CQ92" s="33">
        <v>0</v>
      </c>
      <c r="CR92" s="33">
        <v>0</v>
      </c>
      <c r="CS92" s="33">
        <v>0</v>
      </c>
      <c r="CT92" s="33">
        <v>0</v>
      </c>
      <c r="CU92" s="33">
        <v>0</v>
      </c>
      <c r="CV92" s="33">
        <v>0</v>
      </c>
      <c r="CW92" s="33">
        <v>0</v>
      </c>
      <c r="CX92" s="33">
        <v>0</v>
      </c>
      <c r="CY92" s="33">
        <v>0</v>
      </c>
      <c r="CZ92" s="33">
        <v>0</v>
      </c>
      <c r="DA92" s="33">
        <v>0</v>
      </c>
      <c r="DB92" s="33">
        <v>0</v>
      </c>
      <c r="DC92" s="33">
        <v>0</v>
      </c>
      <c r="DD92" s="33">
        <v>0</v>
      </c>
      <c r="DE92" s="33">
        <v>0</v>
      </c>
      <c r="DF92" s="33">
        <v>0</v>
      </c>
      <c r="DG92" s="33">
        <v>0</v>
      </c>
      <c r="DH92" s="33">
        <v>0</v>
      </c>
      <c r="DI92" s="33">
        <v>0</v>
      </c>
      <c r="DJ92" s="33">
        <v>0</v>
      </c>
      <c r="DK92" s="33">
        <v>0</v>
      </c>
      <c r="DL92" s="33">
        <v>0</v>
      </c>
      <c r="DM92" s="33">
        <v>0</v>
      </c>
      <c r="DN92" s="33">
        <v>0</v>
      </c>
      <c r="DO92" s="33">
        <v>0</v>
      </c>
      <c r="DP92" s="33">
        <v>0</v>
      </c>
      <c r="DQ92" s="33">
        <v>0</v>
      </c>
      <c r="DR92" s="33">
        <v>0</v>
      </c>
      <c r="DS92" s="33">
        <v>0</v>
      </c>
      <c r="DT92" s="33">
        <v>0</v>
      </c>
      <c r="DU92" s="33">
        <v>0</v>
      </c>
      <c r="DV92" s="33">
        <v>0</v>
      </c>
      <c r="DW92" s="33">
        <v>0</v>
      </c>
      <c r="DX92" s="33">
        <v>0</v>
      </c>
      <c r="DY92" s="33">
        <v>0</v>
      </c>
      <c r="DZ92" s="33">
        <v>0</v>
      </c>
      <c r="EA92" s="34">
        <v>0</v>
      </c>
      <c r="EB92" s="34">
        <v>0</v>
      </c>
      <c r="EC92" s="34">
        <v>0</v>
      </c>
      <c r="ED92" s="34">
        <v>0</v>
      </c>
      <c r="EE92" s="34">
        <v>0</v>
      </c>
      <c r="EF92" s="34">
        <v>0</v>
      </c>
      <c r="EG92" s="34">
        <v>0</v>
      </c>
      <c r="EH92" s="34">
        <v>0</v>
      </c>
      <c r="EI92" s="34">
        <v>0</v>
      </c>
      <c r="EJ92" s="34">
        <v>0</v>
      </c>
      <c r="EK92" s="34">
        <v>0</v>
      </c>
      <c r="EL92" s="34">
        <v>0</v>
      </c>
      <c r="EM92" s="34">
        <v>0</v>
      </c>
      <c r="EN92" s="34">
        <v>0</v>
      </c>
      <c r="EO92" s="34">
        <v>0</v>
      </c>
      <c r="EP92" s="34">
        <v>0</v>
      </c>
      <c r="EQ92" s="34">
        <v>0</v>
      </c>
      <c r="ER92" s="34">
        <v>0</v>
      </c>
      <c r="ES92" s="34">
        <v>0</v>
      </c>
      <c r="ET92" s="34">
        <v>0</v>
      </c>
      <c r="EU92" s="34">
        <v>0</v>
      </c>
      <c r="EV92" s="34">
        <v>0</v>
      </c>
      <c r="EW92" s="34">
        <v>0</v>
      </c>
      <c r="EX92" s="34">
        <v>0</v>
      </c>
      <c r="EY92" s="33">
        <v>20103896.794481445</v>
      </c>
      <c r="EZ92" s="33">
        <v>0</v>
      </c>
      <c r="FA92" s="33">
        <v>0</v>
      </c>
      <c r="FB92" s="33">
        <v>0</v>
      </c>
      <c r="FC92" s="33">
        <v>19896103.205518555</v>
      </c>
      <c r="FD92" s="33">
        <v>0</v>
      </c>
      <c r="FE92" s="33">
        <v>0</v>
      </c>
      <c r="FF92" s="33">
        <v>0</v>
      </c>
      <c r="FG92" s="33">
        <v>0</v>
      </c>
      <c r="FH92" s="33">
        <v>0</v>
      </c>
      <c r="FI92" s="33">
        <v>0</v>
      </c>
      <c r="FJ92" s="33">
        <v>0</v>
      </c>
      <c r="FK92" s="33">
        <v>0</v>
      </c>
      <c r="FL92" s="33">
        <v>0</v>
      </c>
      <c r="FM92" s="33">
        <v>0</v>
      </c>
      <c r="FN92" s="33">
        <v>0</v>
      </c>
      <c r="FO92" s="34">
        <v>1020761.405701309</v>
      </c>
      <c r="FP92" s="34">
        <v>559259.82779854012</v>
      </c>
      <c r="FQ92" s="34">
        <v>266320.82713514182</v>
      </c>
      <c r="FR92" s="34">
        <v>266164.3818740921</v>
      </c>
      <c r="FS92" s="34">
        <v>0</v>
      </c>
      <c r="FT92" s="34">
        <v>0</v>
      </c>
      <c r="FU92" s="34">
        <v>0</v>
      </c>
      <c r="FV92" s="34">
        <v>0</v>
      </c>
      <c r="FW92" s="34">
        <v>0</v>
      </c>
      <c r="FX92" s="34">
        <v>0</v>
      </c>
      <c r="FY92" s="34">
        <v>0</v>
      </c>
      <c r="FZ92" s="34">
        <v>0</v>
      </c>
      <c r="GA92" s="36">
        <f t="shared" si="209"/>
        <v>303653021.99999994</v>
      </c>
      <c r="GB92" s="36">
        <f t="shared" si="210"/>
        <v>148105758.99999997</v>
      </c>
      <c r="GC92" s="36">
        <f t="shared" si="211"/>
        <v>66526898</v>
      </c>
      <c r="GD92" s="36">
        <f t="shared" si="212"/>
        <v>66487818</v>
      </c>
      <c r="GE92" s="37"/>
      <c r="GF92" s="308"/>
    </row>
    <row r="93" spans="1:188" s="38" customFormat="1" ht="38.15" customHeight="1" thickTop="1" thickBot="1">
      <c r="A93" s="52" t="s">
        <v>780</v>
      </c>
      <c r="B93" s="53">
        <f>+B94+B99</f>
        <v>16349640417.999996</v>
      </c>
      <c r="C93" s="53">
        <f t="shared" ref="C93:EL93" si="286">+C94+C99</f>
        <v>718895402.98838079</v>
      </c>
      <c r="D93" s="53">
        <f t="shared" si="286"/>
        <v>20790.402371582593</v>
      </c>
      <c r="E93" s="53">
        <f t="shared" si="286"/>
        <v>20707.572083249594</v>
      </c>
      <c r="F93" s="53">
        <f t="shared" si="286"/>
        <v>0</v>
      </c>
      <c r="G93" s="53">
        <f>+G94+G99</f>
        <v>710162681.81253278</v>
      </c>
      <c r="H93" s="53">
        <f>+H94+H99</f>
        <v>20537.852715137433</v>
      </c>
      <c r="I93" s="53">
        <f>+I94+I99</f>
        <v>20456.028600734495</v>
      </c>
      <c r="J93" s="53">
        <f>+J94+J99</f>
        <v>0</v>
      </c>
      <c r="K93" s="53">
        <f t="shared" si="286"/>
        <v>3084093047.1990867</v>
      </c>
      <c r="L93" s="53">
        <f t="shared" si="286"/>
        <v>89191.744913279981</v>
      </c>
      <c r="M93" s="53">
        <f t="shared" si="286"/>
        <v>88836.399316015915</v>
      </c>
      <c r="N93" s="53">
        <f t="shared" si="286"/>
        <v>0</v>
      </c>
      <c r="O93" s="53">
        <f t="shared" ref="O93:Z93" si="287">+O94+O99</f>
        <v>4995532052.9596004</v>
      </c>
      <c r="P93" s="53">
        <f t="shared" si="287"/>
        <v>2693949376.5409479</v>
      </c>
      <c r="Q93" s="53">
        <f t="shared" si="287"/>
        <v>1732528197.0319276</v>
      </c>
      <c r="R93" s="53">
        <f t="shared" si="287"/>
        <v>1697522761.4207954</v>
      </c>
      <c r="S93" s="53">
        <f t="shared" si="287"/>
        <v>151630927.0981856</v>
      </c>
      <c r="T93" s="53">
        <f t="shared" si="287"/>
        <v>81770277.357839301</v>
      </c>
      <c r="U93" s="53">
        <f t="shared" si="287"/>
        <v>52587963.395022102</v>
      </c>
      <c r="V93" s="53">
        <f t="shared" si="287"/>
        <v>51525516.767442852</v>
      </c>
      <c r="W93" s="53">
        <f t="shared" si="287"/>
        <v>151630927.61646548</v>
      </c>
      <c r="X93" s="53">
        <f t="shared" si="287"/>
        <v>81770277.637332991</v>
      </c>
      <c r="Y93" s="53">
        <f t="shared" si="287"/>
        <v>52587963.574769616</v>
      </c>
      <c r="Z93" s="53">
        <f t="shared" si="287"/>
        <v>51525516.943558887</v>
      </c>
      <c r="AA93" s="53">
        <f t="shared" si="286"/>
        <v>191387158.63984594</v>
      </c>
      <c r="AB93" s="53">
        <f t="shared" si="286"/>
        <v>103209690.4253265</v>
      </c>
      <c r="AC93" s="53">
        <f t="shared" si="286"/>
        <v>66376042.707384691</v>
      </c>
      <c r="AD93" s="53">
        <f t="shared" si="286"/>
        <v>65035032.366353065</v>
      </c>
      <c r="AE93" s="53">
        <f t="shared" si="286"/>
        <v>191387159.1581257</v>
      </c>
      <c r="AF93" s="53">
        <f t="shared" si="286"/>
        <v>103209690.70482019</v>
      </c>
      <c r="AG93" s="53">
        <f t="shared" si="286"/>
        <v>66376042.88713219</v>
      </c>
      <c r="AH93" s="53">
        <f t="shared" si="286"/>
        <v>65035032.542469084</v>
      </c>
      <c r="AI93" s="53">
        <f t="shared" ref="AI93:AP93" si="288">+AI94+AI99</f>
        <v>342847619.78544199</v>
      </c>
      <c r="AJ93" s="53">
        <f t="shared" si="288"/>
        <v>107822283.63833274</v>
      </c>
      <c r="AK93" s="53">
        <f t="shared" si="288"/>
        <v>62422054.554431267</v>
      </c>
      <c r="AL93" s="53">
        <f t="shared" si="288"/>
        <v>60188508.175431982</v>
      </c>
      <c r="AM93" s="53">
        <f t="shared" si="288"/>
        <v>115052966.53649664</v>
      </c>
      <c r="AN93" s="53">
        <f t="shared" si="288"/>
        <v>36183052.981651463</v>
      </c>
      <c r="AO93" s="53">
        <f t="shared" si="288"/>
        <v>20947622.615215551</v>
      </c>
      <c r="AP93" s="53">
        <f t="shared" si="288"/>
        <v>20198088.064088911</v>
      </c>
      <c r="AQ93" s="53">
        <f t="shared" si="286"/>
        <v>205680772.9382714</v>
      </c>
      <c r="AR93" s="53">
        <f t="shared" si="286"/>
        <v>24314794.690506432</v>
      </c>
      <c r="AS93" s="53">
        <f t="shared" si="286"/>
        <v>0</v>
      </c>
      <c r="AT93" s="53">
        <f t="shared" si="286"/>
        <v>0</v>
      </c>
      <c r="AU93" s="53">
        <f t="shared" ref="AU93:BB93" si="289">+AU94+AU99</f>
        <v>140068325.3996186</v>
      </c>
      <c r="AV93" s="53">
        <f t="shared" si="289"/>
        <v>16558341.968876675</v>
      </c>
      <c r="AW93" s="53">
        <f t="shared" si="289"/>
        <v>0</v>
      </c>
      <c r="AX93" s="53">
        <f t="shared" si="289"/>
        <v>0</v>
      </c>
      <c r="AY93" s="53">
        <f t="shared" si="289"/>
        <v>33921764.662110001</v>
      </c>
      <c r="AZ93" s="53">
        <f t="shared" si="289"/>
        <v>4010101.340616893</v>
      </c>
      <c r="BA93" s="53">
        <f t="shared" si="289"/>
        <v>0</v>
      </c>
      <c r="BB93" s="53">
        <f t="shared" si="289"/>
        <v>0</v>
      </c>
      <c r="BC93" s="53">
        <f t="shared" si="286"/>
        <v>802267790.59159529</v>
      </c>
      <c r="BD93" s="53">
        <f t="shared" si="286"/>
        <v>795971870.39632142</v>
      </c>
      <c r="BE93" s="53">
        <f t="shared" si="286"/>
        <v>513498502.43287367</v>
      </c>
      <c r="BF93" s="53">
        <f t="shared" si="286"/>
        <v>503838356.13654083</v>
      </c>
      <c r="BG93" s="53">
        <f t="shared" ref="BG93:BN93" si="290">+BG94+BG99</f>
        <v>64311507.823302224</v>
      </c>
      <c r="BH93" s="53">
        <f t="shared" si="290"/>
        <v>63806813.348911494</v>
      </c>
      <c r="BI93" s="53">
        <f t="shared" si="290"/>
        <v>41163141.963001922</v>
      </c>
      <c r="BJ93" s="53">
        <f t="shared" si="290"/>
        <v>40388763.904457733</v>
      </c>
      <c r="BK93" s="53">
        <f t="shared" si="290"/>
        <v>15335542.363433462</v>
      </c>
      <c r="BL93" s="53">
        <f t="shared" si="290"/>
        <v>15215194.330016565</v>
      </c>
      <c r="BM93" s="53">
        <f t="shared" si="290"/>
        <v>9815647.7549872529</v>
      </c>
      <c r="BN93" s="53">
        <f t="shared" si="290"/>
        <v>9630991.7280325424</v>
      </c>
      <c r="BO93" s="53">
        <f t="shared" si="286"/>
        <v>0</v>
      </c>
      <c r="BP93" s="53">
        <f t="shared" si="286"/>
        <v>0</v>
      </c>
      <c r="BQ93" s="53">
        <f t="shared" si="286"/>
        <v>0</v>
      </c>
      <c r="BR93" s="53">
        <f t="shared" si="286"/>
        <v>0</v>
      </c>
      <c r="BS93" s="53">
        <f t="shared" si="286"/>
        <v>0</v>
      </c>
      <c r="BT93" s="53">
        <f t="shared" si="286"/>
        <v>0</v>
      </c>
      <c r="BU93" s="53">
        <f t="shared" si="286"/>
        <v>0</v>
      </c>
      <c r="BV93" s="53">
        <f t="shared" si="286"/>
        <v>0</v>
      </c>
      <c r="BW93" s="53">
        <f t="shared" si="286"/>
        <v>2103429971</v>
      </c>
      <c r="BX93" s="53">
        <f t="shared" si="286"/>
        <v>1269638482</v>
      </c>
      <c r="BY93" s="53">
        <f t="shared" si="286"/>
        <v>703517610</v>
      </c>
      <c r="BZ93" s="53">
        <f t="shared" si="286"/>
        <v>689268291</v>
      </c>
      <c r="CA93" s="53">
        <f t="shared" ref="CA93:CH93" si="291">+CA94+CA99</f>
        <v>0</v>
      </c>
      <c r="CB93" s="53">
        <f t="shared" si="291"/>
        <v>0</v>
      </c>
      <c r="CC93" s="53">
        <f t="shared" si="291"/>
        <v>0</v>
      </c>
      <c r="CD93" s="53">
        <f t="shared" si="291"/>
        <v>0</v>
      </c>
      <c r="CE93" s="53">
        <f t="shared" si="291"/>
        <v>0</v>
      </c>
      <c r="CF93" s="53">
        <f t="shared" si="291"/>
        <v>0</v>
      </c>
      <c r="CG93" s="53">
        <f t="shared" si="291"/>
        <v>0</v>
      </c>
      <c r="CH93" s="53">
        <f t="shared" si="291"/>
        <v>0</v>
      </c>
      <c r="CI93" s="53">
        <f t="shared" si="286"/>
        <v>0</v>
      </c>
      <c r="CJ93" s="53">
        <f t="shared" si="286"/>
        <v>0</v>
      </c>
      <c r="CK93" s="53">
        <f t="shared" si="286"/>
        <v>0</v>
      </c>
      <c r="CL93" s="53">
        <f t="shared" si="286"/>
        <v>0</v>
      </c>
      <c r="CM93" s="53">
        <f t="shared" ref="CM93:CP93" si="292">+CM94+CM99</f>
        <v>0</v>
      </c>
      <c r="CN93" s="53">
        <f t="shared" si="292"/>
        <v>0</v>
      </c>
      <c r="CO93" s="53">
        <f t="shared" si="292"/>
        <v>0</v>
      </c>
      <c r="CP93" s="53">
        <f t="shared" si="292"/>
        <v>0</v>
      </c>
      <c r="CQ93" s="53">
        <f t="shared" si="286"/>
        <v>0</v>
      </c>
      <c r="CR93" s="53">
        <f t="shared" si="286"/>
        <v>0</v>
      </c>
      <c r="CS93" s="53">
        <f t="shared" si="286"/>
        <v>0</v>
      </c>
      <c r="CT93" s="53">
        <f t="shared" si="286"/>
        <v>0</v>
      </c>
      <c r="CU93" s="53">
        <f t="shared" si="286"/>
        <v>0</v>
      </c>
      <c r="CV93" s="53">
        <f t="shared" si="286"/>
        <v>0</v>
      </c>
      <c r="CW93" s="53">
        <f t="shared" si="286"/>
        <v>0</v>
      </c>
      <c r="CX93" s="53">
        <f t="shared" si="286"/>
        <v>0</v>
      </c>
      <c r="CY93" s="53">
        <f t="shared" ref="CY93:DB93" si="293">+CY94+CY99</f>
        <v>9705004.0996948071</v>
      </c>
      <c r="CZ93" s="53">
        <f t="shared" si="293"/>
        <v>9705004.0996948071</v>
      </c>
      <c r="DA93" s="53">
        <f t="shared" si="293"/>
        <v>0</v>
      </c>
      <c r="DB93" s="53">
        <f t="shared" si="293"/>
        <v>0</v>
      </c>
      <c r="DC93" s="53">
        <f t="shared" si="286"/>
        <v>1763959.2999659262</v>
      </c>
      <c r="DD93" s="53">
        <f t="shared" si="286"/>
        <v>1763959.2999659262</v>
      </c>
      <c r="DE93" s="53">
        <f t="shared" si="286"/>
        <v>0</v>
      </c>
      <c r="DF93" s="53">
        <f t="shared" si="286"/>
        <v>0</v>
      </c>
      <c r="DG93" s="53">
        <f>+DG94+DG99</f>
        <v>4481307.5184745044</v>
      </c>
      <c r="DH93" s="53">
        <f>+DH94+DH99</f>
        <v>4481307.5184745044</v>
      </c>
      <c r="DI93" s="53">
        <f>+DI94+DI99</f>
        <v>0</v>
      </c>
      <c r="DJ93" s="53">
        <f>+DJ94+DJ99</f>
        <v>0</v>
      </c>
      <c r="DK93" s="53">
        <f t="shared" si="286"/>
        <v>432329071.00000006</v>
      </c>
      <c r="DL93" s="53">
        <f t="shared" si="286"/>
        <v>167084596.62003693</v>
      </c>
      <c r="DM93" s="53">
        <f t="shared" si="286"/>
        <v>167009863.21870744</v>
      </c>
      <c r="DN93" s="53">
        <f t="shared" si="286"/>
        <v>162786604.00312859</v>
      </c>
      <c r="DO93" s="53">
        <f t="shared" si="286"/>
        <v>0</v>
      </c>
      <c r="DP93" s="53">
        <f t="shared" si="286"/>
        <v>0</v>
      </c>
      <c r="DQ93" s="53">
        <f t="shared" si="286"/>
        <v>0</v>
      </c>
      <c r="DR93" s="53">
        <f t="shared" si="286"/>
        <v>0</v>
      </c>
      <c r="DS93" s="53">
        <f t="shared" ref="DS93:DV93" si="294">+DS94+DS99</f>
        <v>26357900.957967363</v>
      </c>
      <c r="DT93" s="53">
        <f t="shared" si="294"/>
        <v>23947051.840234563</v>
      </c>
      <c r="DU93" s="53">
        <f t="shared" si="294"/>
        <v>2807089.5679899175</v>
      </c>
      <c r="DV93" s="53">
        <f t="shared" si="294"/>
        <v>2807089.5679899175</v>
      </c>
      <c r="DW93" s="53">
        <f t="shared" si="286"/>
        <v>280279216</v>
      </c>
      <c r="DX93" s="53">
        <f t="shared" si="286"/>
        <v>78276187.002812088</v>
      </c>
      <c r="DY93" s="53">
        <f t="shared" si="286"/>
        <v>78276187.002812088</v>
      </c>
      <c r="DZ93" s="53">
        <f t="shared" si="286"/>
        <v>78276187.002812088</v>
      </c>
      <c r="EA93" s="53">
        <f t="shared" si="286"/>
        <v>4621198</v>
      </c>
      <c r="EB93" s="53">
        <f t="shared" si="286"/>
        <v>4016000</v>
      </c>
      <c r="EC93" s="53">
        <f t="shared" si="286"/>
        <v>1999968</v>
      </c>
      <c r="ED93" s="53">
        <f t="shared" si="286"/>
        <v>1999968</v>
      </c>
      <c r="EE93" s="53">
        <f t="shared" si="286"/>
        <v>0</v>
      </c>
      <c r="EF93" s="53">
        <f t="shared" si="286"/>
        <v>0</v>
      </c>
      <c r="EG93" s="53">
        <f t="shared" si="286"/>
        <v>0</v>
      </c>
      <c r="EH93" s="53">
        <f t="shared" si="286"/>
        <v>0</v>
      </c>
      <c r="EI93" s="53">
        <f t="shared" si="286"/>
        <v>660368</v>
      </c>
      <c r="EJ93" s="53">
        <f t="shared" si="286"/>
        <v>660368</v>
      </c>
      <c r="EK93" s="53">
        <f t="shared" si="286"/>
        <v>660368</v>
      </c>
      <c r="EL93" s="53">
        <f t="shared" si="286"/>
        <v>660368</v>
      </c>
      <c r="EM93" s="53">
        <f t="shared" ref="EM93:FR93" si="295">+EM94+EM99</f>
        <v>15146025</v>
      </c>
      <c r="EN93" s="53">
        <f t="shared" si="295"/>
        <v>7839384</v>
      </c>
      <c r="EO93" s="53">
        <f t="shared" si="295"/>
        <v>2528579</v>
      </c>
      <c r="EP93" s="53">
        <f t="shared" si="295"/>
        <v>2528579</v>
      </c>
      <c r="EQ93" s="53">
        <f t="shared" si="295"/>
        <v>9787000</v>
      </c>
      <c r="ER93" s="53">
        <f t="shared" si="295"/>
        <v>3192752</v>
      </c>
      <c r="ES93" s="53">
        <f t="shared" si="295"/>
        <v>3192752</v>
      </c>
      <c r="ET93" s="53">
        <f t="shared" si="295"/>
        <v>3192752</v>
      </c>
      <c r="EU93" s="53">
        <f t="shared" si="295"/>
        <v>786209044</v>
      </c>
      <c r="EV93" s="53">
        <f t="shared" si="295"/>
        <v>339073987</v>
      </c>
      <c r="EW93" s="53">
        <f t="shared" si="295"/>
        <v>339073987</v>
      </c>
      <c r="EX93" s="53">
        <f t="shared" si="295"/>
        <v>339073987</v>
      </c>
      <c r="EY93" s="53">
        <f t="shared" ref="EY93:FB93" si="296">+EY94+EY99</f>
        <v>91473434.051278383</v>
      </c>
      <c r="EZ93" s="53">
        <f t="shared" si="296"/>
        <v>86344835.993288651</v>
      </c>
      <c r="FA93" s="53">
        <f t="shared" si="296"/>
        <v>86344835.993288651</v>
      </c>
      <c r="FB93" s="53">
        <f t="shared" si="296"/>
        <v>86344835.993288651</v>
      </c>
      <c r="FC93" s="53">
        <f t="shared" si="295"/>
        <v>90527965.948721617</v>
      </c>
      <c r="FD93" s="53">
        <f t="shared" si="295"/>
        <v>85452377.006711349</v>
      </c>
      <c r="FE93" s="53">
        <f t="shared" si="295"/>
        <v>85452377.006711349</v>
      </c>
      <c r="FF93" s="53">
        <f t="shared" si="295"/>
        <v>85452377.006711349</v>
      </c>
      <c r="FG93" s="53">
        <f t="shared" si="295"/>
        <v>33646810</v>
      </c>
      <c r="FH93" s="53">
        <f t="shared" si="295"/>
        <v>4588881.5</v>
      </c>
      <c r="FI93" s="53">
        <f t="shared" si="295"/>
        <v>4588881.5</v>
      </c>
      <c r="FJ93" s="53">
        <f t="shared" si="295"/>
        <v>4588881.5</v>
      </c>
      <c r="FK93" s="53">
        <f t="shared" si="295"/>
        <v>33646810</v>
      </c>
      <c r="FL93" s="53">
        <f t="shared" si="295"/>
        <v>4588881.5</v>
      </c>
      <c r="FM93" s="53">
        <f t="shared" si="295"/>
        <v>4588881.5</v>
      </c>
      <c r="FN93" s="53">
        <f t="shared" si="295"/>
        <v>4588881.5</v>
      </c>
      <c r="FO93" s="53">
        <f t="shared" si="295"/>
        <v>191038594.50937006</v>
      </c>
      <c r="FP93" s="53">
        <f t="shared" si="295"/>
        <v>74218100.100327089</v>
      </c>
      <c r="FQ93" s="53">
        <f t="shared" si="295"/>
        <v>59560244.404546633</v>
      </c>
      <c r="FR93" s="53">
        <f t="shared" si="295"/>
        <v>57575161.487700298</v>
      </c>
      <c r="FS93" s="53">
        <f t="shared" ref="FS93:FV93" si="297">+FS94+FS99</f>
        <v>320331091.0420326</v>
      </c>
      <c r="FT93" s="53">
        <f t="shared" si="297"/>
        <v>90672571.15695335</v>
      </c>
      <c r="FU93" s="53">
        <f t="shared" si="297"/>
        <v>89129407.429197997</v>
      </c>
      <c r="FV93" s="53">
        <f t="shared" si="297"/>
        <v>88994573.429197878</v>
      </c>
      <c r="FW93" s="53">
        <f t="shared" ref="FW93:GA93" si="298">+FW94+FW99</f>
        <v>0</v>
      </c>
      <c r="FX93" s="53">
        <f t="shared" si="298"/>
        <v>0</v>
      </c>
      <c r="FY93" s="53">
        <f t="shared" si="298"/>
        <v>0</v>
      </c>
      <c r="FZ93" s="53">
        <f t="shared" si="298"/>
        <v>0</v>
      </c>
      <c r="GA93" s="53">
        <f t="shared" si="298"/>
        <v>16349640417.999996</v>
      </c>
      <c r="GB93" s="53">
        <f t="shared" si="210"/>
        <v>6383467012.000001</v>
      </c>
      <c r="GC93" s="53">
        <f t="shared" si="211"/>
        <v>4247164210.5399995</v>
      </c>
      <c r="GD93" s="53">
        <f t="shared" si="212"/>
        <v>4173027104.5399995</v>
      </c>
      <c r="GE93" s="37"/>
      <c r="GF93" s="308"/>
    </row>
    <row r="94" spans="1:188" s="38" customFormat="1" ht="26.25" customHeight="1" thickTop="1" thickBot="1">
      <c r="A94" s="54" t="s">
        <v>781</v>
      </c>
      <c r="B94" s="55">
        <f>SUM(B95:B98)</f>
        <v>7058480754.999999</v>
      </c>
      <c r="C94" s="55">
        <f t="shared" ref="C94:EL94" si="299">SUM(C95:C98)</f>
        <v>716800572.11248589</v>
      </c>
      <c r="D94" s="55">
        <f t="shared" si="299"/>
        <v>0</v>
      </c>
      <c r="E94" s="55">
        <f t="shared" si="299"/>
        <v>0</v>
      </c>
      <c r="F94" s="55">
        <f t="shared" si="299"/>
        <v>0</v>
      </c>
      <c r="G94" s="55">
        <f>SUM(G95:G98)</f>
        <v>708093297.71773255</v>
      </c>
      <c r="H94" s="55">
        <f>SUM(H95:H98)</f>
        <v>0</v>
      </c>
      <c r="I94" s="55">
        <f>SUM(I95:I98)</f>
        <v>0</v>
      </c>
      <c r="J94" s="55">
        <f>SUM(J95:J98)</f>
        <v>0</v>
      </c>
      <c r="K94" s="55">
        <f t="shared" si="299"/>
        <v>3075106130.1697817</v>
      </c>
      <c r="L94" s="55">
        <f t="shared" si="299"/>
        <v>0</v>
      </c>
      <c r="M94" s="55">
        <f t="shared" si="299"/>
        <v>0</v>
      </c>
      <c r="N94" s="55">
        <f t="shared" si="299"/>
        <v>0</v>
      </c>
      <c r="O94" s="55">
        <f t="shared" ref="O94:Z94" si="300">SUM(O95:O98)</f>
        <v>1718960818.5385067</v>
      </c>
      <c r="P94" s="55">
        <f t="shared" si="300"/>
        <v>998960631.60713351</v>
      </c>
      <c r="Q94" s="55">
        <f t="shared" si="300"/>
        <v>642470766.03482783</v>
      </c>
      <c r="R94" s="55">
        <f t="shared" si="300"/>
        <v>641608367.88843298</v>
      </c>
      <c r="S94" s="55">
        <f t="shared" si="300"/>
        <v>52176148.565802738</v>
      </c>
      <c r="T94" s="55">
        <f t="shared" si="300"/>
        <v>30321760.545093164</v>
      </c>
      <c r="U94" s="55">
        <f t="shared" si="300"/>
        <v>19501113.565996822</v>
      </c>
      <c r="V94" s="55">
        <f t="shared" si="300"/>
        <v>19475021.098463241</v>
      </c>
      <c r="W94" s="55">
        <f t="shared" si="300"/>
        <v>52176148.744142659</v>
      </c>
      <c r="X94" s="55">
        <f t="shared" si="300"/>
        <v>30321760.648734011</v>
      </c>
      <c r="Y94" s="55">
        <f t="shared" si="300"/>
        <v>19501113.632652316</v>
      </c>
      <c r="Z94" s="55">
        <f t="shared" si="300"/>
        <v>19475021.165029552</v>
      </c>
      <c r="AA94" s="55">
        <f t="shared" si="299"/>
        <v>65856253.825535998</v>
      </c>
      <c r="AB94" s="55">
        <f t="shared" si="299"/>
        <v>38271846.692102723</v>
      </c>
      <c r="AC94" s="55">
        <f t="shared" si="299"/>
        <v>24614125.806223761</v>
      </c>
      <c r="AD94" s="55">
        <f t="shared" si="299"/>
        <v>24581192.134190477</v>
      </c>
      <c r="AE94" s="55">
        <f t="shared" si="299"/>
        <v>65856254.003875904</v>
      </c>
      <c r="AF94" s="55">
        <f t="shared" si="299"/>
        <v>38271846.79574357</v>
      </c>
      <c r="AG94" s="55">
        <f t="shared" si="299"/>
        <v>24614125.872879244</v>
      </c>
      <c r="AH94" s="55">
        <f t="shared" si="299"/>
        <v>24581192.200756777</v>
      </c>
      <c r="AI94" s="55">
        <f t="shared" ref="AI94:AP94" si="301">SUM(AI95:AI98)</f>
        <v>140711404.32643303</v>
      </c>
      <c r="AJ94" s="55">
        <f t="shared" si="301"/>
        <v>0</v>
      </c>
      <c r="AK94" s="55">
        <f t="shared" si="301"/>
        <v>0</v>
      </c>
      <c r="AL94" s="55">
        <f t="shared" si="301"/>
        <v>0</v>
      </c>
      <c r="AM94" s="55">
        <f t="shared" si="301"/>
        <v>47219999.670419104</v>
      </c>
      <c r="AN94" s="55">
        <f t="shared" si="301"/>
        <v>0</v>
      </c>
      <c r="AO94" s="55">
        <f t="shared" si="301"/>
        <v>0</v>
      </c>
      <c r="AP94" s="55">
        <f t="shared" si="301"/>
        <v>0</v>
      </c>
      <c r="AQ94" s="55">
        <f t="shared" si="299"/>
        <v>205680772.9382714</v>
      </c>
      <c r="AR94" s="55">
        <f t="shared" si="299"/>
        <v>24314794.690506432</v>
      </c>
      <c r="AS94" s="55">
        <f t="shared" si="299"/>
        <v>0</v>
      </c>
      <c r="AT94" s="55">
        <f t="shared" si="299"/>
        <v>0</v>
      </c>
      <c r="AU94" s="55">
        <f t="shared" ref="AU94:BB94" si="302">SUM(AU95:AU98)</f>
        <v>140068325.3996186</v>
      </c>
      <c r="AV94" s="55">
        <f>SUM(AV95:AV98)</f>
        <v>16558341.968876675</v>
      </c>
      <c r="AW94" s="55">
        <f t="shared" si="302"/>
        <v>0</v>
      </c>
      <c r="AX94" s="55">
        <f t="shared" si="302"/>
        <v>0</v>
      </c>
      <c r="AY94" s="55">
        <f t="shared" si="302"/>
        <v>33921764.662110001</v>
      </c>
      <c r="AZ94" s="55">
        <f t="shared" si="302"/>
        <v>4010101.340616893</v>
      </c>
      <c r="BA94" s="55">
        <f t="shared" si="302"/>
        <v>0</v>
      </c>
      <c r="BB94" s="55">
        <f t="shared" si="302"/>
        <v>0</v>
      </c>
      <c r="BC94" s="55">
        <f t="shared" si="299"/>
        <v>0</v>
      </c>
      <c r="BD94" s="55">
        <f t="shared" si="299"/>
        <v>0</v>
      </c>
      <c r="BE94" s="55">
        <f t="shared" si="299"/>
        <v>0</v>
      </c>
      <c r="BF94" s="55">
        <f t="shared" si="299"/>
        <v>0</v>
      </c>
      <c r="BG94" s="55">
        <f t="shared" ref="BG94:BN94" si="303">SUM(BG95:BG98)</f>
        <v>0</v>
      </c>
      <c r="BH94" s="55">
        <f t="shared" si="303"/>
        <v>0</v>
      </c>
      <c r="BI94" s="55">
        <f t="shared" si="303"/>
        <v>0</v>
      </c>
      <c r="BJ94" s="55">
        <f t="shared" si="303"/>
        <v>0</v>
      </c>
      <c r="BK94" s="55">
        <f t="shared" si="303"/>
        <v>0</v>
      </c>
      <c r="BL94" s="55">
        <f t="shared" si="303"/>
        <v>0</v>
      </c>
      <c r="BM94" s="55">
        <f t="shared" si="303"/>
        <v>0</v>
      </c>
      <c r="BN94" s="55">
        <f t="shared" si="303"/>
        <v>0</v>
      </c>
      <c r="BO94" s="55">
        <f t="shared" si="299"/>
        <v>0</v>
      </c>
      <c r="BP94" s="55">
        <f t="shared" si="299"/>
        <v>0</v>
      </c>
      <c r="BQ94" s="55">
        <f t="shared" si="299"/>
        <v>0</v>
      </c>
      <c r="BR94" s="55">
        <f t="shared" si="299"/>
        <v>0</v>
      </c>
      <c r="BS94" s="55">
        <f t="shared" si="299"/>
        <v>0</v>
      </c>
      <c r="BT94" s="55">
        <f t="shared" si="299"/>
        <v>0</v>
      </c>
      <c r="BU94" s="55">
        <f t="shared" si="299"/>
        <v>0</v>
      </c>
      <c r="BV94" s="55">
        <f t="shared" si="299"/>
        <v>0</v>
      </c>
      <c r="BW94" s="55">
        <f t="shared" si="299"/>
        <v>0</v>
      </c>
      <c r="BX94" s="55">
        <f t="shared" si="299"/>
        <v>0</v>
      </c>
      <c r="BY94" s="55">
        <f t="shared" si="299"/>
        <v>0</v>
      </c>
      <c r="BZ94" s="55">
        <f t="shared" si="299"/>
        <v>0</v>
      </c>
      <c r="CA94" s="55">
        <f t="shared" ref="CA94:CH94" si="304">SUM(CA95:CA98)</f>
        <v>0</v>
      </c>
      <c r="CB94" s="55">
        <f t="shared" si="304"/>
        <v>0</v>
      </c>
      <c r="CC94" s="55">
        <f t="shared" si="304"/>
        <v>0</v>
      </c>
      <c r="CD94" s="55">
        <f t="shared" si="304"/>
        <v>0</v>
      </c>
      <c r="CE94" s="55">
        <f t="shared" si="304"/>
        <v>0</v>
      </c>
      <c r="CF94" s="55">
        <f t="shared" si="304"/>
        <v>0</v>
      </c>
      <c r="CG94" s="55">
        <f t="shared" si="304"/>
        <v>0</v>
      </c>
      <c r="CH94" s="55">
        <f t="shared" si="304"/>
        <v>0</v>
      </c>
      <c r="CI94" s="55">
        <f t="shared" si="299"/>
        <v>0</v>
      </c>
      <c r="CJ94" s="55">
        <f t="shared" si="299"/>
        <v>0</v>
      </c>
      <c r="CK94" s="55">
        <f t="shared" si="299"/>
        <v>0</v>
      </c>
      <c r="CL94" s="55">
        <f t="shared" si="299"/>
        <v>0</v>
      </c>
      <c r="CM94" s="55">
        <f t="shared" ref="CM94:CP94" si="305">SUM(CM95:CM98)</f>
        <v>0</v>
      </c>
      <c r="CN94" s="55">
        <f t="shared" si="305"/>
        <v>0</v>
      </c>
      <c r="CO94" s="55">
        <f t="shared" si="305"/>
        <v>0</v>
      </c>
      <c r="CP94" s="55">
        <f t="shared" si="305"/>
        <v>0</v>
      </c>
      <c r="CQ94" s="55">
        <f t="shared" si="299"/>
        <v>0</v>
      </c>
      <c r="CR94" s="55">
        <f t="shared" si="299"/>
        <v>0</v>
      </c>
      <c r="CS94" s="55">
        <f t="shared" si="299"/>
        <v>0</v>
      </c>
      <c r="CT94" s="55">
        <f t="shared" si="299"/>
        <v>0</v>
      </c>
      <c r="CU94" s="55">
        <f t="shared" si="299"/>
        <v>0</v>
      </c>
      <c r="CV94" s="55">
        <f t="shared" si="299"/>
        <v>0</v>
      </c>
      <c r="CW94" s="55">
        <f t="shared" si="299"/>
        <v>0</v>
      </c>
      <c r="CX94" s="55">
        <f t="shared" si="299"/>
        <v>0</v>
      </c>
      <c r="CY94" s="55">
        <f t="shared" ref="CY94:DB94" si="306">SUM(CY95:CY98)</f>
        <v>0</v>
      </c>
      <c r="CZ94" s="55">
        <f t="shared" si="306"/>
        <v>0</v>
      </c>
      <c r="DA94" s="55">
        <f t="shared" si="306"/>
        <v>0</v>
      </c>
      <c r="DB94" s="55">
        <f t="shared" si="306"/>
        <v>0</v>
      </c>
      <c r="DC94" s="55">
        <f t="shared" si="299"/>
        <v>0</v>
      </c>
      <c r="DD94" s="55">
        <f t="shared" si="299"/>
        <v>0</v>
      </c>
      <c r="DE94" s="55">
        <f t="shared" si="299"/>
        <v>0</v>
      </c>
      <c r="DF94" s="55">
        <f t="shared" si="299"/>
        <v>0</v>
      </c>
      <c r="DG94" s="55">
        <f>SUM(DG95:DG98)</f>
        <v>0</v>
      </c>
      <c r="DH94" s="55">
        <f>SUM(DH95:DH98)</f>
        <v>0</v>
      </c>
      <c r="DI94" s="55">
        <f>SUM(DI95:DI98)</f>
        <v>0</v>
      </c>
      <c r="DJ94" s="55">
        <f>SUM(DJ95:DJ98)</f>
        <v>0</v>
      </c>
      <c r="DK94" s="55">
        <f t="shared" si="299"/>
        <v>0</v>
      </c>
      <c r="DL94" s="55">
        <f t="shared" si="299"/>
        <v>0</v>
      </c>
      <c r="DM94" s="55">
        <f t="shared" si="299"/>
        <v>0</v>
      </c>
      <c r="DN94" s="55">
        <f t="shared" si="299"/>
        <v>0</v>
      </c>
      <c r="DO94" s="55">
        <f t="shared" si="299"/>
        <v>0</v>
      </c>
      <c r="DP94" s="55">
        <f t="shared" si="299"/>
        <v>0</v>
      </c>
      <c r="DQ94" s="55">
        <f t="shared" si="299"/>
        <v>0</v>
      </c>
      <c r="DR94" s="55">
        <f t="shared" si="299"/>
        <v>0</v>
      </c>
      <c r="DS94" s="55">
        <f t="shared" ref="DS94:DV94" si="307">SUM(DS95:DS98)</f>
        <v>0</v>
      </c>
      <c r="DT94" s="55">
        <f t="shared" si="307"/>
        <v>0</v>
      </c>
      <c r="DU94" s="55">
        <f t="shared" si="307"/>
        <v>0</v>
      </c>
      <c r="DV94" s="55">
        <f t="shared" si="307"/>
        <v>0</v>
      </c>
      <c r="DW94" s="55">
        <f t="shared" si="299"/>
        <v>0</v>
      </c>
      <c r="DX94" s="55">
        <f t="shared" si="299"/>
        <v>0</v>
      </c>
      <c r="DY94" s="55">
        <f t="shared" si="299"/>
        <v>0</v>
      </c>
      <c r="DZ94" s="55">
        <f t="shared" si="299"/>
        <v>0</v>
      </c>
      <c r="EA94" s="55">
        <f t="shared" si="299"/>
        <v>0</v>
      </c>
      <c r="EB94" s="55">
        <f t="shared" si="299"/>
        <v>0</v>
      </c>
      <c r="EC94" s="55">
        <f t="shared" si="299"/>
        <v>0</v>
      </c>
      <c r="ED94" s="55">
        <f t="shared" si="299"/>
        <v>0</v>
      </c>
      <c r="EE94" s="55">
        <f t="shared" si="299"/>
        <v>0</v>
      </c>
      <c r="EF94" s="55">
        <f t="shared" si="299"/>
        <v>0</v>
      </c>
      <c r="EG94" s="55">
        <f t="shared" si="299"/>
        <v>0</v>
      </c>
      <c r="EH94" s="55">
        <f t="shared" si="299"/>
        <v>0</v>
      </c>
      <c r="EI94" s="55">
        <f t="shared" si="299"/>
        <v>0</v>
      </c>
      <c r="EJ94" s="55">
        <f t="shared" si="299"/>
        <v>0</v>
      </c>
      <c r="EK94" s="55">
        <f t="shared" si="299"/>
        <v>0</v>
      </c>
      <c r="EL94" s="55">
        <f t="shared" si="299"/>
        <v>0</v>
      </c>
      <c r="EM94" s="55">
        <f t="shared" ref="EM94:FR94" si="308">SUM(EM95:EM98)</f>
        <v>0</v>
      </c>
      <c r="EN94" s="55">
        <f t="shared" si="308"/>
        <v>0</v>
      </c>
      <c r="EO94" s="55">
        <f t="shared" si="308"/>
        <v>0</v>
      </c>
      <c r="EP94" s="55">
        <f t="shared" si="308"/>
        <v>0</v>
      </c>
      <c r="EQ94" s="55">
        <f t="shared" si="308"/>
        <v>0</v>
      </c>
      <c r="ER94" s="55">
        <f t="shared" si="308"/>
        <v>0</v>
      </c>
      <c r="ES94" s="55">
        <f t="shared" si="308"/>
        <v>0</v>
      </c>
      <c r="ET94" s="55">
        <f t="shared" si="308"/>
        <v>0</v>
      </c>
      <c r="EU94" s="55">
        <f t="shared" si="308"/>
        <v>0</v>
      </c>
      <c r="EV94" s="55">
        <f t="shared" si="308"/>
        <v>0</v>
      </c>
      <c r="EW94" s="55">
        <f t="shared" si="308"/>
        <v>0</v>
      </c>
      <c r="EX94" s="55">
        <f t="shared" si="308"/>
        <v>0</v>
      </c>
      <c r="EY94" s="55">
        <f t="shared" ref="EY94:FB94" si="309">SUM(EY95:EY98)</f>
        <v>0</v>
      </c>
      <c r="EZ94" s="55">
        <f t="shared" si="309"/>
        <v>0</v>
      </c>
      <c r="FA94" s="55">
        <f t="shared" si="309"/>
        <v>0</v>
      </c>
      <c r="FB94" s="55">
        <f t="shared" si="309"/>
        <v>0</v>
      </c>
      <c r="FC94" s="55">
        <f t="shared" si="308"/>
        <v>0</v>
      </c>
      <c r="FD94" s="55">
        <f t="shared" si="308"/>
        <v>0</v>
      </c>
      <c r="FE94" s="55">
        <f t="shared" si="308"/>
        <v>0</v>
      </c>
      <c r="FF94" s="55">
        <f t="shared" si="308"/>
        <v>0</v>
      </c>
      <c r="FG94" s="55">
        <f t="shared" si="308"/>
        <v>0</v>
      </c>
      <c r="FH94" s="55">
        <f t="shared" si="308"/>
        <v>0</v>
      </c>
      <c r="FI94" s="55">
        <f t="shared" si="308"/>
        <v>0</v>
      </c>
      <c r="FJ94" s="55">
        <f t="shared" si="308"/>
        <v>0</v>
      </c>
      <c r="FK94" s="55">
        <f t="shared" si="308"/>
        <v>0</v>
      </c>
      <c r="FL94" s="55">
        <f t="shared" si="308"/>
        <v>0</v>
      </c>
      <c r="FM94" s="55">
        <f t="shared" si="308"/>
        <v>0</v>
      </c>
      <c r="FN94" s="55">
        <f t="shared" si="308"/>
        <v>0</v>
      </c>
      <c r="FO94" s="55">
        <f t="shared" si="308"/>
        <v>35852864.325283885</v>
      </c>
      <c r="FP94" s="55">
        <f t="shared" si="308"/>
        <v>4566513.7111929376</v>
      </c>
      <c r="FQ94" s="55">
        <f t="shared" si="308"/>
        <v>2936904.0874200151</v>
      </c>
      <c r="FR94" s="55">
        <f t="shared" si="308"/>
        <v>2907667.513127258</v>
      </c>
      <c r="FS94" s="55">
        <f t="shared" ref="FS94:FV94" si="310">SUM(FS95:FS98)</f>
        <v>0</v>
      </c>
      <c r="FT94" s="55">
        <f t="shared" si="310"/>
        <v>0</v>
      </c>
      <c r="FU94" s="55">
        <f t="shared" si="310"/>
        <v>0</v>
      </c>
      <c r="FV94" s="55">
        <f t="shared" si="310"/>
        <v>0</v>
      </c>
      <c r="FW94" s="55">
        <f t="shared" ref="FW94:GA94" si="311">SUM(FW95:FW98)</f>
        <v>0</v>
      </c>
      <c r="FX94" s="55">
        <f t="shared" si="311"/>
        <v>0</v>
      </c>
      <c r="FY94" s="55">
        <f t="shared" si="311"/>
        <v>0</v>
      </c>
      <c r="FZ94" s="55">
        <f t="shared" si="311"/>
        <v>0</v>
      </c>
      <c r="GA94" s="55">
        <f t="shared" si="311"/>
        <v>7058480754.999999</v>
      </c>
      <c r="GB94" s="55">
        <f t="shared" si="210"/>
        <v>1185597597.9999998</v>
      </c>
      <c r="GC94" s="55">
        <f t="shared" si="211"/>
        <v>733638148.99999988</v>
      </c>
      <c r="GD94" s="55">
        <f t="shared" si="212"/>
        <v>732628462.00000024</v>
      </c>
      <c r="GE94" s="37"/>
      <c r="GF94" s="308"/>
    </row>
    <row r="95" spans="1:188" s="38" customFormat="1" ht="27" thickTop="1" thickBot="1">
      <c r="A95" s="35" t="s">
        <v>782</v>
      </c>
      <c r="B95" s="34">
        <f t="shared" ref="B95:B98" si="312">+C95+G95+K95+O95+S95+W95+AA95+AE95+AI95+AM95+AQ95+AU95+AY95+BC95+BG95+BK95+BO95+BS95+BW95+CA95+CE95+CI95+CM95+CQ95+CU95+CY95+DC95+DG95+DK95+DO95+DS95+DW95+EA95+EE95+EI95+EM95+EQ95+EU95+EY95+FC95+FG95+FK95+FO95+FS95+FW95</f>
        <v>4598503937.999999</v>
      </c>
      <c r="C95" s="33">
        <v>716800572.11248589</v>
      </c>
      <c r="D95" s="33">
        <v>0</v>
      </c>
      <c r="E95" s="33">
        <v>0</v>
      </c>
      <c r="F95" s="33">
        <v>0</v>
      </c>
      <c r="G95" s="33">
        <v>708093297.71773255</v>
      </c>
      <c r="H95" s="33">
        <v>0</v>
      </c>
      <c r="I95" s="33">
        <v>0</v>
      </c>
      <c r="J95" s="33">
        <v>0</v>
      </c>
      <c r="K95" s="33">
        <v>3075106130.1697817</v>
      </c>
      <c r="L95" s="33">
        <v>0</v>
      </c>
      <c r="M95" s="33">
        <v>0</v>
      </c>
      <c r="N95" s="33">
        <v>0</v>
      </c>
      <c r="O95" s="33">
        <v>86263099.309339732</v>
      </c>
      <c r="P95" s="33">
        <v>42571862.887524642</v>
      </c>
      <c r="Q95" s="33">
        <v>42571862.887524642</v>
      </c>
      <c r="R95" s="33">
        <v>42571862.887524642</v>
      </c>
      <c r="S95" s="33">
        <v>2618370.4926662827</v>
      </c>
      <c r="T95" s="33">
        <v>1292196.9010503723</v>
      </c>
      <c r="U95" s="33">
        <v>1292196.9010503723</v>
      </c>
      <c r="V95" s="33">
        <v>1292196.9010503723</v>
      </c>
      <c r="W95" s="33">
        <v>2618370.5016159653</v>
      </c>
      <c r="X95" s="33">
        <v>1292196.905467147</v>
      </c>
      <c r="Y95" s="33">
        <v>1292196.905467147</v>
      </c>
      <c r="Z95" s="33">
        <v>1292196.905467147</v>
      </c>
      <c r="AA95" s="33">
        <v>3304883.1029920517</v>
      </c>
      <c r="AB95" s="33">
        <v>1630999.0186573495</v>
      </c>
      <c r="AC95" s="33">
        <v>1630999.0186573495</v>
      </c>
      <c r="AD95" s="33">
        <v>1630999.0186573495</v>
      </c>
      <c r="AE95" s="33">
        <v>3304883.1119417339</v>
      </c>
      <c r="AF95" s="33">
        <v>1630999.0230741238</v>
      </c>
      <c r="AG95" s="33">
        <v>1630999.0230741201</v>
      </c>
      <c r="AH95" s="33">
        <v>1630999.0230741201</v>
      </c>
      <c r="AI95" s="33">
        <v>0</v>
      </c>
      <c r="AJ95" s="33">
        <v>0</v>
      </c>
      <c r="AK95" s="33">
        <v>0</v>
      </c>
      <c r="AL95" s="33">
        <v>0</v>
      </c>
      <c r="AM95" s="33">
        <v>0</v>
      </c>
      <c r="AN95" s="33">
        <v>0</v>
      </c>
      <c r="AO95" s="33">
        <v>0</v>
      </c>
      <c r="AP95" s="33">
        <v>0</v>
      </c>
      <c r="AQ95" s="33">
        <v>0</v>
      </c>
      <c r="AR95" s="33">
        <v>0</v>
      </c>
      <c r="AS95" s="33">
        <v>0</v>
      </c>
      <c r="AT95" s="33">
        <v>0</v>
      </c>
      <c r="AU95" s="33">
        <v>0</v>
      </c>
      <c r="AV95" s="33">
        <v>0</v>
      </c>
      <c r="AW95" s="33">
        <v>0</v>
      </c>
      <c r="AX95" s="33">
        <v>0</v>
      </c>
      <c r="AY95" s="33">
        <v>0</v>
      </c>
      <c r="AZ95" s="33">
        <v>0</v>
      </c>
      <c r="BA95" s="33">
        <v>0</v>
      </c>
      <c r="BB95" s="33">
        <v>0</v>
      </c>
      <c r="BC95" s="33">
        <v>0</v>
      </c>
      <c r="BD95" s="33">
        <v>0</v>
      </c>
      <c r="BE95" s="33">
        <v>0</v>
      </c>
      <c r="BF95" s="33">
        <v>0</v>
      </c>
      <c r="BG95" s="33">
        <v>0</v>
      </c>
      <c r="BH95" s="33">
        <v>0</v>
      </c>
      <c r="BI95" s="33">
        <v>0</v>
      </c>
      <c r="BJ95" s="33">
        <v>0</v>
      </c>
      <c r="BK95" s="33">
        <v>0</v>
      </c>
      <c r="BL95" s="33">
        <v>0</v>
      </c>
      <c r="BM95" s="33">
        <v>0</v>
      </c>
      <c r="BN95" s="33">
        <v>0</v>
      </c>
      <c r="BO95" s="33">
        <v>0</v>
      </c>
      <c r="BP95" s="33">
        <v>0</v>
      </c>
      <c r="BQ95" s="33">
        <v>0</v>
      </c>
      <c r="BR95" s="33">
        <v>0</v>
      </c>
      <c r="BS95" s="33">
        <v>0</v>
      </c>
      <c r="BT95" s="33">
        <v>0</v>
      </c>
      <c r="BU95" s="33">
        <v>0</v>
      </c>
      <c r="BV95" s="33">
        <v>0</v>
      </c>
      <c r="BW95" s="33">
        <v>0</v>
      </c>
      <c r="BX95" s="33">
        <v>0</v>
      </c>
      <c r="BY95" s="33">
        <v>0</v>
      </c>
      <c r="BZ95" s="33">
        <v>0</v>
      </c>
      <c r="CA95" s="33">
        <v>0</v>
      </c>
      <c r="CB95" s="33">
        <v>0</v>
      </c>
      <c r="CC95" s="33">
        <v>0</v>
      </c>
      <c r="CD95" s="33">
        <v>0</v>
      </c>
      <c r="CE95" s="33">
        <v>0</v>
      </c>
      <c r="CF95" s="33">
        <v>0</v>
      </c>
      <c r="CG95" s="33">
        <v>0</v>
      </c>
      <c r="CH95" s="33">
        <v>0</v>
      </c>
      <c r="CI95" s="33">
        <v>0</v>
      </c>
      <c r="CJ95" s="33">
        <v>0</v>
      </c>
      <c r="CK95" s="33">
        <v>0</v>
      </c>
      <c r="CL95" s="33">
        <v>0</v>
      </c>
      <c r="CM95" s="33">
        <v>0</v>
      </c>
      <c r="CN95" s="33">
        <v>0</v>
      </c>
      <c r="CO95" s="33">
        <v>0</v>
      </c>
      <c r="CP95" s="33">
        <v>0</v>
      </c>
      <c r="CQ95" s="33">
        <v>0</v>
      </c>
      <c r="CR95" s="33">
        <v>0</v>
      </c>
      <c r="CS95" s="33">
        <v>0</v>
      </c>
      <c r="CT95" s="33">
        <v>0</v>
      </c>
      <c r="CU95" s="33">
        <v>0</v>
      </c>
      <c r="CV95" s="33">
        <v>0</v>
      </c>
      <c r="CW95" s="33">
        <v>0</v>
      </c>
      <c r="CX95" s="33">
        <v>0</v>
      </c>
      <c r="CY95" s="33">
        <v>0</v>
      </c>
      <c r="CZ95" s="33">
        <v>0</v>
      </c>
      <c r="DA95" s="33">
        <v>0</v>
      </c>
      <c r="DB95" s="33">
        <v>0</v>
      </c>
      <c r="DC95" s="33">
        <v>0</v>
      </c>
      <c r="DD95" s="33">
        <v>0</v>
      </c>
      <c r="DE95" s="33">
        <v>0</v>
      </c>
      <c r="DF95" s="33">
        <v>0</v>
      </c>
      <c r="DG95" s="33">
        <v>0</v>
      </c>
      <c r="DH95" s="33">
        <v>0</v>
      </c>
      <c r="DI95" s="33">
        <v>0</v>
      </c>
      <c r="DJ95" s="33">
        <v>0</v>
      </c>
      <c r="DK95" s="33">
        <v>0</v>
      </c>
      <c r="DL95" s="33">
        <v>0</v>
      </c>
      <c r="DM95" s="33">
        <v>0</v>
      </c>
      <c r="DN95" s="33">
        <v>0</v>
      </c>
      <c r="DO95" s="33">
        <v>0</v>
      </c>
      <c r="DP95" s="33">
        <v>0</v>
      </c>
      <c r="DQ95" s="33">
        <v>0</v>
      </c>
      <c r="DR95" s="33">
        <v>0</v>
      </c>
      <c r="DS95" s="33">
        <v>0</v>
      </c>
      <c r="DT95" s="33">
        <v>0</v>
      </c>
      <c r="DU95" s="33">
        <v>0</v>
      </c>
      <c r="DV95" s="33">
        <v>0</v>
      </c>
      <c r="DW95" s="33">
        <v>0</v>
      </c>
      <c r="DX95" s="33">
        <v>0</v>
      </c>
      <c r="DY95" s="33">
        <v>0</v>
      </c>
      <c r="DZ95" s="33">
        <v>0</v>
      </c>
      <c r="EA95" s="34">
        <v>0</v>
      </c>
      <c r="EB95" s="34">
        <v>0</v>
      </c>
      <c r="EC95" s="34">
        <v>0</v>
      </c>
      <c r="ED95" s="34">
        <v>0</v>
      </c>
      <c r="EE95" s="34">
        <v>0</v>
      </c>
      <c r="EF95" s="34">
        <v>0</v>
      </c>
      <c r="EG95" s="34">
        <v>0</v>
      </c>
      <c r="EH95" s="34">
        <v>0</v>
      </c>
      <c r="EI95" s="34">
        <v>0</v>
      </c>
      <c r="EJ95" s="34">
        <v>0</v>
      </c>
      <c r="EK95" s="34">
        <v>0</v>
      </c>
      <c r="EL95" s="34">
        <v>0</v>
      </c>
      <c r="EM95" s="34">
        <v>0</v>
      </c>
      <c r="EN95" s="34">
        <v>0</v>
      </c>
      <c r="EO95" s="34">
        <v>0</v>
      </c>
      <c r="EP95" s="34">
        <v>0</v>
      </c>
      <c r="EQ95" s="34">
        <v>0</v>
      </c>
      <c r="ER95" s="34">
        <v>0</v>
      </c>
      <c r="ES95" s="34">
        <v>0</v>
      </c>
      <c r="ET95" s="34">
        <v>0</v>
      </c>
      <c r="EU95" s="34">
        <v>0</v>
      </c>
      <c r="EV95" s="34">
        <v>0</v>
      </c>
      <c r="EW95" s="34">
        <v>0</v>
      </c>
      <c r="EX95" s="34">
        <v>0</v>
      </c>
      <c r="EY95" s="33">
        <v>0</v>
      </c>
      <c r="EZ95" s="33">
        <v>0</v>
      </c>
      <c r="FA95" s="33">
        <v>0</v>
      </c>
      <c r="FB95" s="33">
        <v>0</v>
      </c>
      <c r="FC95" s="33">
        <v>0</v>
      </c>
      <c r="FD95" s="33">
        <v>0</v>
      </c>
      <c r="FE95" s="33">
        <v>0</v>
      </c>
      <c r="FF95" s="33">
        <v>0</v>
      </c>
      <c r="FG95" s="33">
        <v>0</v>
      </c>
      <c r="FH95" s="33">
        <v>0</v>
      </c>
      <c r="FI95" s="33">
        <v>0</v>
      </c>
      <c r="FJ95" s="33">
        <v>0</v>
      </c>
      <c r="FK95" s="33">
        <v>0</v>
      </c>
      <c r="FL95" s="33">
        <v>0</v>
      </c>
      <c r="FM95" s="33">
        <v>0</v>
      </c>
      <c r="FN95" s="33">
        <v>0</v>
      </c>
      <c r="FO95" s="34">
        <v>394331.4814442232</v>
      </c>
      <c r="FP95" s="34">
        <v>194607.2642263661</v>
      </c>
      <c r="FQ95" s="34">
        <v>194607.2642263661</v>
      </c>
      <c r="FR95" s="34">
        <v>194607.2642263661</v>
      </c>
      <c r="FS95" s="34">
        <v>0</v>
      </c>
      <c r="FT95" s="34">
        <v>0</v>
      </c>
      <c r="FU95" s="34">
        <v>0</v>
      </c>
      <c r="FV95" s="34">
        <v>0</v>
      </c>
      <c r="FW95" s="34">
        <v>0</v>
      </c>
      <c r="FX95" s="34">
        <v>0</v>
      </c>
      <c r="FY95" s="34">
        <v>0</v>
      </c>
      <c r="FZ95" s="34">
        <v>0</v>
      </c>
      <c r="GA95" s="36">
        <f t="shared" si="209"/>
        <v>4598503937.999999</v>
      </c>
      <c r="GB95" s="36">
        <f t="shared" si="210"/>
        <v>48612862</v>
      </c>
      <c r="GC95" s="36">
        <f t="shared" si="211"/>
        <v>48612862</v>
      </c>
      <c r="GD95" s="36">
        <f t="shared" si="211"/>
        <v>48612862</v>
      </c>
      <c r="GE95" s="37"/>
      <c r="GF95" s="308"/>
    </row>
    <row r="96" spans="1:188" s="38" customFormat="1" ht="27" thickTop="1" thickBot="1">
      <c r="A96" s="35" t="s">
        <v>783</v>
      </c>
      <c r="B96" s="34">
        <f t="shared" si="312"/>
        <v>1200281658</v>
      </c>
      <c r="C96" s="33">
        <v>0</v>
      </c>
      <c r="D96" s="33">
        <v>0</v>
      </c>
      <c r="E96" s="33">
        <v>0</v>
      </c>
      <c r="F96" s="33">
        <v>0</v>
      </c>
      <c r="G96" s="33">
        <v>0</v>
      </c>
      <c r="H96" s="33">
        <v>0</v>
      </c>
      <c r="I96" s="33">
        <v>0</v>
      </c>
      <c r="J96" s="33">
        <v>0</v>
      </c>
      <c r="K96" s="33">
        <v>0</v>
      </c>
      <c r="L96" s="33">
        <v>0</v>
      </c>
      <c r="M96" s="33">
        <v>0</v>
      </c>
      <c r="N96" s="33">
        <v>0</v>
      </c>
      <c r="O96" s="33">
        <v>583959786.22154069</v>
      </c>
      <c r="P96" s="33">
        <v>286105354.31019717</v>
      </c>
      <c r="Q96" s="33">
        <v>206683658.52186304</v>
      </c>
      <c r="R96" s="33">
        <v>206274309.62772277</v>
      </c>
      <c r="S96" s="33">
        <v>17725111.72666207</v>
      </c>
      <c r="T96" s="33">
        <v>8684244.1729721595</v>
      </c>
      <c r="U96" s="33">
        <v>6273532.9141062656</v>
      </c>
      <c r="V96" s="33">
        <v>6261107.8207093906</v>
      </c>
      <c r="W96" s="33">
        <v>17725111.787247125</v>
      </c>
      <c r="X96" s="33">
        <v>8684244.202655213</v>
      </c>
      <c r="Y96" s="33">
        <v>6273532.9355494222</v>
      </c>
      <c r="Z96" s="33">
        <v>6261107.8421100779</v>
      </c>
      <c r="AA96" s="33">
        <v>22372472.653570276</v>
      </c>
      <c r="AB96" s="33">
        <v>10961172.954667423</v>
      </c>
      <c r="AC96" s="33">
        <v>7918395.4226361606</v>
      </c>
      <c r="AD96" s="33">
        <v>7902712.5842695339</v>
      </c>
      <c r="AE96" s="33">
        <v>22372472.714155331</v>
      </c>
      <c r="AF96" s="33">
        <v>10961172.984350475</v>
      </c>
      <c r="AG96" s="33">
        <v>7918395.4440793162</v>
      </c>
      <c r="AH96" s="33">
        <v>7902712.6056702202</v>
      </c>
      <c r="AI96" s="33">
        <v>110583284.58447646</v>
      </c>
      <c r="AJ96" s="33">
        <v>0</v>
      </c>
      <c r="AK96" s="33">
        <v>0</v>
      </c>
      <c r="AL96" s="33">
        <v>0</v>
      </c>
      <c r="AM96" s="33">
        <v>37109590.986094095</v>
      </c>
      <c r="AN96" s="33">
        <v>0</v>
      </c>
      <c r="AO96" s="33">
        <v>0</v>
      </c>
      <c r="AP96" s="33">
        <v>0</v>
      </c>
      <c r="AQ96" s="33">
        <v>197063180.40100175</v>
      </c>
      <c r="AR96" s="33">
        <v>15697202.153236765</v>
      </c>
      <c r="AS96" s="33">
        <v>0</v>
      </c>
      <c r="AT96" s="33">
        <v>0</v>
      </c>
      <c r="AU96" s="33">
        <v>134199756.65384735</v>
      </c>
      <c r="AV96" s="33">
        <v>10689773.223105427</v>
      </c>
      <c r="AW96" s="33">
        <v>0</v>
      </c>
      <c r="AX96" s="33">
        <v>0</v>
      </c>
      <c r="AY96" s="33">
        <v>32500513.945150919</v>
      </c>
      <c r="AZ96" s="33">
        <v>2588850.6236578082</v>
      </c>
      <c r="BA96" s="33">
        <v>0</v>
      </c>
      <c r="BB96" s="33">
        <v>0</v>
      </c>
      <c r="BC96" s="33">
        <v>0</v>
      </c>
      <c r="BD96" s="33">
        <v>0</v>
      </c>
      <c r="BE96" s="33">
        <v>0</v>
      </c>
      <c r="BF96" s="33">
        <v>0</v>
      </c>
      <c r="BG96" s="33">
        <v>0</v>
      </c>
      <c r="BH96" s="33">
        <v>0</v>
      </c>
      <c r="BI96" s="33">
        <v>0</v>
      </c>
      <c r="BJ96" s="33">
        <v>0</v>
      </c>
      <c r="BK96" s="33">
        <v>0</v>
      </c>
      <c r="BL96" s="33">
        <v>0</v>
      </c>
      <c r="BM96" s="33">
        <v>0</v>
      </c>
      <c r="BN96" s="33">
        <v>0</v>
      </c>
      <c r="BO96" s="33">
        <v>0</v>
      </c>
      <c r="BP96" s="33">
        <v>0</v>
      </c>
      <c r="BQ96" s="33">
        <v>0</v>
      </c>
      <c r="BR96" s="33">
        <v>0</v>
      </c>
      <c r="BS96" s="33">
        <v>0</v>
      </c>
      <c r="BT96" s="33">
        <v>0</v>
      </c>
      <c r="BU96" s="33">
        <v>0</v>
      </c>
      <c r="BV96" s="33">
        <v>0</v>
      </c>
      <c r="BW96" s="33">
        <v>0</v>
      </c>
      <c r="BX96" s="33">
        <v>0</v>
      </c>
      <c r="BY96" s="33">
        <v>0</v>
      </c>
      <c r="BZ96" s="33">
        <v>0</v>
      </c>
      <c r="CA96" s="33">
        <v>0</v>
      </c>
      <c r="CB96" s="33">
        <v>0</v>
      </c>
      <c r="CC96" s="33">
        <v>0</v>
      </c>
      <c r="CD96" s="33">
        <v>0</v>
      </c>
      <c r="CE96" s="33">
        <v>0</v>
      </c>
      <c r="CF96" s="33">
        <v>0</v>
      </c>
      <c r="CG96" s="33">
        <v>0</v>
      </c>
      <c r="CH96" s="33">
        <v>0</v>
      </c>
      <c r="CI96" s="33">
        <v>0</v>
      </c>
      <c r="CJ96" s="33">
        <v>0</v>
      </c>
      <c r="CK96" s="33">
        <v>0</v>
      </c>
      <c r="CL96" s="33">
        <v>0</v>
      </c>
      <c r="CM96" s="33">
        <v>0</v>
      </c>
      <c r="CN96" s="33">
        <v>0</v>
      </c>
      <c r="CO96" s="33">
        <v>0</v>
      </c>
      <c r="CP96" s="33">
        <v>0</v>
      </c>
      <c r="CQ96" s="33">
        <v>0</v>
      </c>
      <c r="CR96" s="33">
        <v>0</v>
      </c>
      <c r="CS96" s="33">
        <v>0</v>
      </c>
      <c r="CT96" s="33">
        <v>0</v>
      </c>
      <c r="CU96" s="33">
        <v>0</v>
      </c>
      <c r="CV96" s="33">
        <v>0</v>
      </c>
      <c r="CW96" s="33">
        <v>0</v>
      </c>
      <c r="CX96" s="33">
        <v>0</v>
      </c>
      <c r="CY96" s="33">
        <v>0</v>
      </c>
      <c r="CZ96" s="33">
        <v>0</v>
      </c>
      <c r="DA96" s="33">
        <v>0</v>
      </c>
      <c r="DB96" s="33">
        <v>0</v>
      </c>
      <c r="DC96" s="33">
        <v>0</v>
      </c>
      <c r="DD96" s="33">
        <v>0</v>
      </c>
      <c r="DE96" s="33">
        <v>0</v>
      </c>
      <c r="DF96" s="33">
        <v>0</v>
      </c>
      <c r="DG96" s="33">
        <v>0</v>
      </c>
      <c r="DH96" s="33">
        <v>0</v>
      </c>
      <c r="DI96" s="33">
        <v>0</v>
      </c>
      <c r="DJ96" s="33">
        <v>0</v>
      </c>
      <c r="DK96" s="33">
        <v>0</v>
      </c>
      <c r="DL96" s="33">
        <v>0</v>
      </c>
      <c r="DM96" s="33">
        <v>0</v>
      </c>
      <c r="DN96" s="33">
        <v>0</v>
      </c>
      <c r="DO96" s="33">
        <v>0</v>
      </c>
      <c r="DP96" s="33">
        <v>0</v>
      </c>
      <c r="DQ96" s="33">
        <v>0</v>
      </c>
      <c r="DR96" s="33">
        <v>0</v>
      </c>
      <c r="DS96" s="33">
        <v>0</v>
      </c>
      <c r="DT96" s="33">
        <v>0</v>
      </c>
      <c r="DU96" s="33">
        <v>0</v>
      </c>
      <c r="DV96" s="33">
        <v>0</v>
      </c>
      <c r="DW96" s="33">
        <v>0</v>
      </c>
      <c r="DX96" s="33">
        <v>0</v>
      </c>
      <c r="DY96" s="33">
        <v>0</v>
      </c>
      <c r="DZ96" s="33">
        <v>0</v>
      </c>
      <c r="EA96" s="34">
        <v>0</v>
      </c>
      <c r="EB96" s="34">
        <v>0</v>
      </c>
      <c r="EC96" s="34">
        <v>0</v>
      </c>
      <c r="ED96" s="34">
        <v>0</v>
      </c>
      <c r="EE96" s="34">
        <v>0</v>
      </c>
      <c r="EF96" s="34">
        <v>0</v>
      </c>
      <c r="EG96" s="34">
        <v>0</v>
      </c>
      <c r="EH96" s="34">
        <v>0</v>
      </c>
      <c r="EI96" s="34">
        <v>0</v>
      </c>
      <c r="EJ96" s="34">
        <v>0</v>
      </c>
      <c r="EK96" s="34">
        <v>0</v>
      </c>
      <c r="EL96" s="34">
        <v>0</v>
      </c>
      <c r="EM96" s="34">
        <v>0</v>
      </c>
      <c r="EN96" s="34">
        <v>0</v>
      </c>
      <c r="EO96" s="34">
        <v>0</v>
      </c>
      <c r="EP96" s="34">
        <v>0</v>
      </c>
      <c r="EQ96" s="34">
        <v>0</v>
      </c>
      <c r="ER96" s="34">
        <v>0</v>
      </c>
      <c r="ES96" s="34">
        <v>0</v>
      </c>
      <c r="ET96" s="34">
        <v>0</v>
      </c>
      <c r="EU96" s="34">
        <v>0</v>
      </c>
      <c r="EV96" s="34">
        <v>0</v>
      </c>
      <c r="EW96" s="34">
        <v>0</v>
      </c>
      <c r="EX96" s="34">
        <v>0</v>
      </c>
      <c r="EY96" s="33">
        <v>0</v>
      </c>
      <c r="EZ96" s="33">
        <v>0</v>
      </c>
      <c r="FA96" s="33">
        <v>0</v>
      </c>
      <c r="FB96" s="33">
        <v>0</v>
      </c>
      <c r="FC96" s="33">
        <v>0</v>
      </c>
      <c r="FD96" s="33">
        <v>0</v>
      </c>
      <c r="FE96" s="33">
        <v>0</v>
      </c>
      <c r="FF96" s="33">
        <v>0</v>
      </c>
      <c r="FG96" s="33">
        <v>0</v>
      </c>
      <c r="FH96" s="33">
        <v>0</v>
      </c>
      <c r="FI96" s="33">
        <v>0</v>
      </c>
      <c r="FJ96" s="33">
        <v>0</v>
      </c>
      <c r="FK96" s="33">
        <v>0</v>
      </c>
      <c r="FL96" s="33">
        <v>0</v>
      </c>
      <c r="FM96" s="33">
        <v>0</v>
      </c>
      <c r="FN96" s="33">
        <v>0</v>
      </c>
      <c r="FO96" s="34">
        <v>24670376.326253984</v>
      </c>
      <c r="FP96" s="34">
        <v>1307863.3751575549</v>
      </c>
      <c r="FQ96" s="34">
        <v>944805.76176578389</v>
      </c>
      <c r="FR96" s="380">
        <v>917627.51951804257</v>
      </c>
      <c r="FS96" s="34">
        <v>0</v>
      </c>
      <c r="FT96" s="34">
        <v>0</v>
      </c>
      <c r="FU96" s="34">
        <v>0</v>
      </c>
      <c r="FV96" s="34">
        <v>0</v>
      </c>
      <c r="FW96" s="34">
        <v>0</v>
      </c>
      <c r="FX96" s="34">
        <v>0</v>
      </c>
      <c r="FY96" s="34">
        <v>0</v>
      </c>
      <c r="FZ96" s="34">
        <v>0</v>
      </c>
      <c r="GA96" s="36">
        <f t="shared" si="209"/>
        <v>1200281658</v>
      </c>
      <c r="GB96" s="36">
        <f t="shared" si="210"/>
        <v>355679878</v>
      </c>
      <c r="GC96" s="36">
        <f t="shared" si="211"/>
        <v>236012320.99999997</v>
      </c>
      <c r="GD96" s="36">
        <f t="shared" si="212"/>
        <v>235519578</v>
      </c>
      <c r="GE96" s="37"/>
      <c r="GF96" s="308"/>
    </row>
    <row r="97" spans="1:188" s="38" customFormat="1" ht="27" thickTop="1" thickBot="1">
      <c r="A97" s="35" t="s">
        <v>840</v>
      </c>
      <c r="B97" s="34">
        <f t="shared" si="312"/>
        <v>1132744790.9999998</v>
      </c>
      <c r="C97" s="33">
        <v>0</v>
      </c>
      <c r="D97" s="33">
        <v>0</v>
      </c>
      <c r="E97" s="33">
        <v>0</v>
      </c>
      <c r="F97" s="33">
        <v>0</v>
      </c>
      <c r="G97" s="33">
        <v>0</v>
      </c>
      <c r="H97" s="33">
        <v>0</v>
      </c>
      <c r="I97" s="33">
        <v>0</v>
      </c>
      <c r="J97" s="33">
        <v>0</v>
      </c>
      <c r="K97" s="33">
        <v>0</v>
      </c>
      <c r="L97" s="33">
        <v>0</v>
      </c>
      <c r="M97" s="33">
        <v>0</v>
      </c>
      <c r="N97" s="33">
        <v>0</v>
      </c>
      <c r="O97" s="33">
        <v>978050783.48298836</v>
      </c>
      <c r="P97" s="33">
        <v>634057834.28107691</v>
      </c>
      <c r="Q97" s="33">
        <v>369937308.99772149</v>
      </c>
      <c r="R97" s="314">
        <f>369487032.745467-2773.0000000596</f>
        <v>369484259.74546695</v>
      </c>
      <c r="S97" s="33">
        <v>29687077.46770845</v>
      </c>
      <c r="T97" s="33">
        <v>19245753.250436589</v>
      </c>
      <c r="U97" s="33">
        <v>11228821.38215881</v>
      </c>
      <c r="V97" s="33">
        <v>11215154.008022105</v>
      </c>
      <c r="W97" s="33">
        <v>29687077.569179926</v>
      </c>
      <c r="X97" s="33">
        <v>19245753.316219252</v>
      </c>
      <c r="Y97" s="33">
        <v>11228821.420539318</v>
      </c>
      <c r="Z97" s="33">
        <v>11215154.046355898</v>
      </c>
      <c r="AA97" s="33">
        <v>37470755.561539374</v>
      </c>
      <c r="AB97" s="33">
        <v>24291812.369514368</v>
      </c>
      <c r="AC97" s="33">
        <v>14172914.855385307</v>
      </c>
      <c r="AD97" s="33">
        <v>14155664.021718651</v>
      </c>
      <c r="AE97" s="33">
        <v>37470755.663010851</v>
      </c>
      <c r="AF97" s="33">
        <v>24291812.435297031</v>
      </c>
      <c r="AG97" s="33">
        <v>14172914.893765813</v>
      </c>
      <c r="AH97" s="33">
        <v>14155664.060052441</v>
      </c>
      <c r="AI97" s="33">
        <v>0</v>
      </c>
      <c r="AJ97" s="33">
        <v>0</v>
      </c>
      <c r="AK97" s="33">
        <v>0</v>
      </c>
      <c r="AL97" s="33">
        <v>0</v>
      </c>
      <c r="AM97" s="33">
        <v>0</v>
      </c>
      <c r="AN97" s="33">
        <v>0</v>
      </c>
      <c r="AO97" s="33">
        <v>0</v>
      </c>
      <c r="AP97" s="33">
        <v>0</v>
      </c>
      <c r="AQ97" s="33">
        <v>8617592.5372696668</v>
      </c>
      <c r="AR97" s="33">
        <v>8617592.5372696668</v>
      </c>
      <c r="AS97" s="33">
        <v>0</v>
      </c>
      <c r="AT97" s="33">
        <v>0</v>
      </c>
      <c r="AU97" s="33">
        <v>5868568.7457712488</v>
      </c>
      <c r="AV97" s="33">
        <v>5868568.7457712488</v>
      </c>
      <c r="AW97" s="33">
        <v>0</v>
      </c>
      <c r="AX97" s="33">
        <v>0</v>
      </c>
      <c r="AY97" s="33">
        <v>1421250.7169590851</v>
      </c>
      <c r="AZ97" s="33">
        <v>1421250.7169590851</v>
      </c>
      <c r="BA97" s="33">
        <v>0</v>
      </c>
      <c r="BB97" s="33">
        <v>0</v>
      </c>
      <c r="BC97" s="33">
        <v>0</v>
      </c>
      <c r="BD97" s="33">
        <v>0</v>
      </c>
      <c r="BE97" s="33">
        <v>0</v>
      </c>
      <c r="BF97" s="33">
        <v>0</v>
      </c>
      <c r="BG97" s="33">
        <v>0</v>
      </c>
      <c r="BH97" s="33">
        <v>0</v>
      </c>
      <c r="BI97" s="33">
        <v>0</v>
      </c>
      <c r="BJ97" s="33">
        <v>0</v>
      </c>
      <c r="BK97" s="33">
        <v>0</v>
      </c>
      <c r="BL97" s="33">
        <v>0</v>
      </c>
      <c r="BM97" s="33">
        <v>0</v>
      </c>
      <c r="BN97" s="33">
        <v>0</v>
      </c>
      <c r="BO97" s="33">
        <v>0</v>
      </c>
      <c r="BP97" s="33">
        <v>0</v>
      </c>
      <c r="BQ97" s="33">
        <v>0</v>
      </c>
      <c r="BR97" s="33">
        <v>0</v>
      </c>
      <c r="BS97" s="33">
        <v>0</v>
      </c>
      <c r="BT97" s="33">
        <v>0</v>
      </c>
      <c r="BU97" s="33">
        <v>0</v>
      </c>
      <c r="BV97" s="33">
        <v>0</v>
      </c>
      <c r="BW97" s="33">
        <v>0</v>
      </c>
      <c r="BX97" s="33">
        <v>0</v>
      </c>
      <c r="BY97" s="33">
        <v>0</v>
      </c>
      <c r="BZ97" s="33">
        <v>0</v>
      </c>
      <c r="CA97" s="33">
        <v>0</v>
      </c>
      <c r="CB97" s="33">
        <v>0</v>
      </c>
      <c r="CC97" s="33">
        <v>0</v>
      </c>
      <c r="CD97" s="33">
        <v>0</v>
      </c>
      <c r="CE97" s="33">
        <v>0</v>
      </c>
      <c r="CF97" s="33">
        <v>0</v>
      </c>
      <c r="CG97" s="33">
        <v>0</v>
      </c>
      <c r="CH97" s="33">
        <v>0</v>
      </c>
      <c r="CI97" s="33">
        <v>0</v>
      </c>
      <c r="CJ97" s="33">
        <v>0</v>
      </c>
      <c r="CK97" s="33">
        <v>0</v>
      </c>
      <c r="CL97" s="33">
        <v>0</v>
      </c>
      <c r="CM97" s="33">
        <v>0</v>
      </c>
      <c r="CN97" s="33">
        <v>0</v>
      </c>
      <c r="CO97" s="33">
        <v>0</v>
      </c>
      <c r="CP97" s="33">
        <v>0</v>
      </c>
      <c r="CQ97" s="33">
        <v>0</v>
      </c>
      <c r="CR97" s="33">
        <v>0</v>
      </c>
      <c r="CS97" s="33">
        <v>0</v>
      </c>
      <c r="CT97" s="33">
        <v>0</v>
      </c>
      <c r="CU97" s="33">
        <v>0</v>
      </c>
      <c r="CV97" s="33">
        <v>0</v>
      </c>
      <c r="CW97" s="33">
        <v>0</v>
      </c>
      <c r="CX97" s="33">
        <v>0</v>
      </c>
      <c r="CY97" s="33">
        <v>0</v>
      </c>
      <c r="CZ97" s="33">
        <v>0</v>
      </c>
      <c r="DA97" s="33">
        <v>0</v>
      </c>
      <c r="DB97" s="33">
        <v>0</v>
      </c>
      <c r="DC97" s="33">
        <v>0</v>
      </c>
      <c r="DD97" s="33">
        <v>0</v>
      </c>
      <c r="DE97" s="33">
        <v>0</v>
      </c>
      <c r="DF97" s="33">
        <v>0</v>
      </c>
      <c r="DG97" s="33">
        <v>0</v>
      </c>
      <c r="DH97" s="33">
        <v>0</v>
      </c>
      <c r="DI97" s="33">
        <v>0</v>
      </c>
      <c r="DJ97" s="33">
        <v>0</v>
      </c>
      <c r="DK97" s="33">
        <v>0</v>
      </c>
      <c r="DL97" s="33">
        <v>0</v>
      </c>
      <c r="DM97" s="33">
        <v>0</v>
      </c>
      <c r="DN97" s="33">
        <v>0</v>
      </c>
      <c r="DO97" s="33">
        <v>0</v>
      </c>
      <c r="DP97" s="33">
        <v>0</v>
      </c>
      <c r="DQ97" s="33">
        <v>0</v>
      </c>
      <c r="DR97" s="33">
        <v>0</v>
      </c>
      <c r="DS97" s="33">
        <v>0</v>
      </c>
      <c r="DT97" s="33">
        <v>0</v>
      </c>
      <c r="DU97" s="33">
        <v>0</v>
      </c>
      <c r="DV97" s="33">
        <v>0</v>
      </c>
      <c r="DW97" s="33">
        <v>0</v>
      </c>
      <c r="DX97" s="33">
        <v>0</v>
      </c>
      <c r="DY97" s="33">
        <v>0</v>
      </c>
      <c r="DZ97" s="33">
        <v>0</v>
      </c>
      <c r="EA97" s="34">
        <v>0</v>
      </c>
      <c r="EB97" s="34">
        <v>0</v>
      </c>
      <c r="EC97" s="34">
        <v>0</v>
      </c>
      <c r="ED97" s="34">
        <v>0</v>
      </c>
      <c r="EE97" s="34">
        <v>0</v>
      </c>
      <c r="EF97" s="34">
        <v>0</v>
      </c>
      <c r="EG97" s="34">
        <v>0</v>
      </c>
      <c r="EH97" s="34">
        <v>0</v>
      </c>
      <c r="EI97" s="34">
        <v>0</v>
      </c>
      <c r="EJ97" s="34">
        <v>0</v>
      </c>
      <c r="EK97" s="34">
        <v>0</v>
      </c>
      <c r="EL97" s="34">
        <v>0</v>
      </c>
      <c r="EM97" s="34">
        <v>0</v>
      </c>
      <c r="EN97" s="34">
        <v>0</v>
      </c>
      <c r="EO97" s="34">
        <v>0</v>
      </c>
      <c r="EP97" s="34">
        <v>0</v>
      </c>
      <c r="EQ97" s="34">
        <v>0</v>
      </c>
      <c r="ER97" s="34">
        <v>0</v>
      </c>
      <c r="ES97" s="34">
        <v>0</v>
      </c>
      <c r="ET97" s="34">
        <v>0</v>
      </c>
      <c r="EU97" s="34">
        <v>0</v>
      </c>
      <c r="EV97" s="34">
        <v>0</v>
      </c>
      <c r="EW97" s="34">
        <v>0</v>
      </c>
      <c r="EX97" s="34">
        <v>0</v>
      </c>
      <c r="EY97" s="33">
        <v>0</v>
      </c>
      <c r="EZ97" s="33">
        <v>0</v>
      </c>
      <c r="FA97" s="33">
        <v>0</v>
      </c>
      <c r="FB97" s="33">
        <v>0</v>
      </c>
      <c r="FC97" s="33">
        <v>0</v>
      </c>
      <c r="FD97" s="33">
        <v>0</v>
      </c>
      <c r="FE97" s="33">
        <v>0</v>
      </c>
      <c r="FF97" s="33">
        <v>0</v>
      </c>
      <c r="FG97" s="33">
        <v>0</v>
      </c>
      <c r="FH97" s="33">
        <v>0</v>
      </c>
      <c r="FI97" s="33">
        <v>0</v>
      </c>
      <c r="FJ97" s="33">
        <v>0</v>
      </c>
      <c r="FK97" s="33">
        <v>0</v>
      </c>
      <c r="FL97" s="33">
        <v>0</v>
      </c>
      <c r="FM97" s="33">
        <v>0</v>
      </c>
      <c r="FN97" s="33">
        <v>0</v>
      </c>
      <c r="FO97" s="34">
        <v>4470929.2555730455</v>
      </c>
      <c r="FP97" s="34">
        <v>2898446.3474558014</v>
      </c>
      <c r="FQ97" s="34">
        <v>1691081.4504292523</v>
      </c>
      <c r="FR97" s="34">
        <v>1689023.1183842365</v>
      </c>
      <c r="FS97" s="34">
        <v>0</v>
      </c>
      <c r="FT97" s="34">
        <v>0</v>
      </c>
      <c r="FU97" s="34">
        <v>0</v>
      </c>
      <c r="FV97" s="34">
        <v>0</v>
      </c>
      <c r="FW97" s="34">
        <v>0</v>
      </c>
      <c r="FX97" s="34">
        <v>0</v>
      </c>
      <c r="FY97" s="34">
        <v>0</v>
      </c>
      <c r="FZ97" s="34">
        <v>0</v>
      </c>
      <c r="GA97" s="36">
        <f t="shared" si="209"/>
        <v>1132744790.9999998</v>
      </c>
      <c r="GB97" s="36">
        <f t="shared" si="210"/>
        <v>739938824</v>
      </c>
      <c r="GC97" s="36">
        <f t="shared" si="211"/>
        <v>422431863</v>
      </c>
      <c r="GD97" s="36">
        <f t="shared" si="212"/>
        <v>421914919.0000003</v>
      </c>
      <c r="GE97" s="37"/>
      <c r="GF97" s="308"/>
    </row>
    <row r="98" spans="1:188" s="38" customFormat="1" ht="27" thickTop="1" thickBot="1">
      <c r="A98" s="35" t="s">
        <v>841</v>
      </c>
      <c r="B98" s="34">
        <f t="shared" si="312"/>
        <v>126950368</v>
      </c>
      <c r="C98" s="33">
        <v>0</v>
      </c>
      <c r="D98" s="33">
        <v>0</v>
      </c>
      <c r="E98" s="33">
        <v>0</v>
      </c>
      <c r="F98" s="33">
        <v>0</v>
      </c>
      <c r="G98" s="33">
        <v>0</v>
      </c>
      <c r="H98" s="33">
        <v>0</v>
      </c>
      <c r="I98" s="33">
        <v>0</v>
      </c>
      <c r="J98" s="33">
        <v>0</v>
      </c>
      <c r="K98" s="33">
        <v>0</v>
      </c>
      <c r="L98" s="33">
        <v>0</v>
      </c>
      <c r="M98" s="33">
        <v>0</v>
      </c>
      <c r="N98" s="33">
        <v>0</v>
      </c>
      <c r="O98" s="33">
        <v>70687149.524637923</v>
      </c>
      <c r="P98" s="33">
        <v>36225580.128334813</v>
      </c>
      <c r="Q98" s="33">
        <v>23277935.627718646</v>
      </c>
      <c r="R98" s="33">
        <v>23277935.627718646</v>
      </c>
      <c r="S98" s="33">
        <v>2145588.8787659425</v>
      </c>
      <c r="T98" s="33">
        <v>1099566.2206340441</v>
      </c>
      <c r="U98" s="33">
        <v>706562.36868137401</v>
      </c>
      <c r="V98" s="33">
        <v>706562.36868137401</v>
      </c>
      <c r="W98" s="33">
        <v>2145588.8860996407</v>
      </c>
      <c r="X98" s="33">
        <v>1099566.2243924004</v>
      </c>
      <c r="Y98" s="33">
        <v>706562.37109642907</v>
      </c>
      <c r="Z98" s="33">
        <v>706562.37109642907</v>
      </c>
      <c r="AA98" s="33">
        <v>2708142.5074342899</v>
      </c>
      <c r="AB98" s="33">
        <v>1387862.3492635868</v>
      </c>
      <c r="AC98" s="33">
        <v>891816.5095449416</v>
      </c>
      <c r="AD98" s="33">
        <v>891816.5095449416</v>
      </c>
      <c r="AE98" s="33">
        <v>2708142.5147679881</v>
      </c>
      <c r="AF98" s="33">
        <v>1387862.3530219428</v>
      </c>
      <c r="AG98" s="33">
        <v>891816.51195999654</v>
      </c>
      <c r="AH98" s="33">
        <v>891816.51195999654</v>
      </c>
      <c r="AI98" s="33">
        <v>30128119.741956569</v>
      </c>
      <c r="AJ98" s="33">
        <v>0</v>
      </c>
      <c r="AK98" s="33">
        <v>0</v>
      </c>
      <c r="AL98" s="33">
        <v>0</v>
      </c>
      <c r="AM98" s="33">
        <v>10110408.684325011</v>
      </c>
      <c r="AN98" s="33">
        <v>0</v>
      </c>
      <c r="AO98" s="33">
        <v>0</v>
      </c>
      <c r="AP98" s="33">
        <v>0</v>
      </c>
      <c r="AQ98" s="33">
        <v>0</v>
      </c>
      <c r="AR98" s="33">
        <v>0</v>
      </c>
      <c r="AS98" s="33">
        <v>0</v>
      </c>
      <c r="AT98" s="33">
        <v>0</v>
      </c>
      <c r="AU98" s="33">
        <v>0</v>
      </c>
      <c r="AV98" s="33">
        <v>0</v>
      </c>
      <c r="AW98" s="33">
        <v>0</v>
      </c>
      <c r="AX98" s="33">
        <v>0</v>
      </c>
      <c r="AY98" s="33">
        <v>0</v>
      </c>
      <c r="AZ98" s="33">
        <v>0</v>
      </c>
      <c r="BA98" s="33">
        <v>0</v>
      </c>
      <c r="BB98" s="33">
        <v>0</v>
      </c>
      <c r="BC98" s="33">
        <v>0</v>
      </c>
      <c r="BD98" s="33">
        <v>0</v>
      </c>
      <c r="BE98" s="33">
        <v>0</v>
      </c>
      <c r="BF98" s="33">
        <v>0</v>
      </c>
      <c r="BG98" s="33">
        <v>0</v>
      </c>
      <c r="BH98" s="33">
        <v>0</v>
      </c>
      <c r="BI98" s="33">
        <v>0</v>
      </c>
      <c r="BJ98" s="33">
        <v>0</v>
      </c>
      <c r="BK98" s="33">
        <v>0</v>
      </c>
      <c r="BL98" s="33">
        <v>0</v>
      </c>
      <c r="BM98" s="33">
        <v>0</v>
      </c>
      <c r="BN98" s="33">
        <v>0</v>
      </c>
      <c r="BO98" s="33">
        <v>0</v>
      </c>
      <c r="BP98" s="33">
        <v>0</v>
      </c>
      <c r="BQ98" s="33">
        <v>0</v>
      </c>
      <c r="BR98" s="33">
        <v>0</v>
      </c>
      <c r="BS98" s="33">
        <v>0</v>
      </c>
      <c r="BT98" s="33">
        <v>0</v>
      </c>
      <c r="BU98" s="33">
        <v>0</v>
      </c>
      <c r="BV98" s="33">
        <v>0</v>
      </c>
      <c r="BW98" s="33">
        <v>0</v>
      </c>
      <c r="BX98" s="33">
        <v>0</v>
      </c>
      <c r="BY98" s="33">
        <v>0</v>
      </c>
      <c r="BZ98" s="33">
        <v>0</v>
      </c>
      <c r="CA98" s="33">
        <v>0</v>
      </c>
      <c r="CB98" s="33">
        <v>0</v>
      </c>
      <c r="CC98" s="33">
        <v>0</v>
      </c>
      <c r="CD98" s="33">
        <v>0</v>
      </c>
      <c r="CE98" s="33">
        <v>0</v>
      </c>
      <c r="CF98" s="33">
        <v>0</v>
      </c>
      <c r="CG98" s="33">
        <v>0</v>
      </c>
      <c r="CH98" s="33">
        <v>0</v>
      </c>
      <c r="CI98" s="33">
        <v>0</v>
      </c>
      <c r="CJ98" s="33">
        <v>0</v>
      </c>
      <c r="CK98" s="33">
        <v>0</v>
      </c>
      <c r="CL98" s="33">
        <v>0</v>
      </c>
      <c r="CM98" s="33">
        <v>0</v>
      </c>
      <c r="CN98" s="33">
        <v>0</v>
      </c>
      <c r="CO98" s="33">
        <v>0</v>
      </c>
      <c r="CP98" s="33">
        <v>0</v>
      </c>
      <c r="CQ98" s="33">
        <v>0</v>
      </c>
      <c r="CR98" s="33">
        <v>0</v>
      </c>
      <c r="CS98" s="33">
        <v>0</v>
      </c>
      <c r="CT98" s="33">
        <v>0</v>
      </c>
      <c r="CU98" s="33">
        <v>0</v>
      </c>
      <c r="CV98" s="33">
        <v>0</v>
      </c>
      <c r="CW98" s="33">
        <v>0</v>
      </c>
      <c r="CX98" s="33">
        <v>0</v>
      </c>
      <c r="CY98" s="33">
        <v>0</v>
      </c>
      <c r="CZ98" s="33">
        <v>0</v>
      </c>
      <c r="DA98" s="33">
        <v>0</v>
      </c>
      <c r="DB98" s="33">
        <v>0</v>
      </c>
      <c r="DC98" s="33">
        <v>0</v>
      </c>
      <c r="DD98" s="33">
        <v>0</v>
      </c>
      <c r="DE98" s="33">
        <v>0</v>
      </c>
      <c r="DF98" s="33">
        <v>0</v>
      </c>
      <c r="DG98" s="33">
        <v>0</v>
      </c>
      <c r="DH98" s="33">
        <v>0</v>
      </c>
      <c r="DI98" s="33">
        <v>0</v>
      </c>
      <c r="DJ98" s="33">
        <v>0</v>
      </c>
      <c r="DK98" s="33">
        <v>0</v>
      </c>
      <c r="DL98" s="33">
        <v>0</v>
      </c>
      <c r="DM98" s="33">
        <v>0</v>
      </c>
      <c r="DN98" s="33">
        <v>0</v>
      </c>
      <c r="DO98" s="33">
        <v>0</v>
      </c>
      <c r="DP98" s="33">
        <v>0</v>
      </c>
      <c r="DQ98" s="33">
        <v>0</v>
      </c>
      <c r="DR98" s="33">
        <v>0</v>
      </c>
      <c r="DS98" s="33">
        <v>0</v>
      </c>
      <c r="DT98" s="33">
        <v>0</v>
      </c>
      <c r="DU98" s="33">
        <v>0</v>
      </c>
      <c r="DV98" s="33">
        <v>0</v>
      </c>
      <c r="DW98" s="33">
        <v>0</v>
      </c>
      <c r="DX98" s="33">
        <v>0</v>
      </c>
      <c r="DY98" s="33">
        <v>0</v>
      </c>
      <c r="DZ98" s="33">
        <v>0</v>
      </c>
      <c r="EA98" s="34">
        <v>0</v>
      </c>
      <c r="EB98" s="34">
        <v>0</v>
      </c>
      <c r="EC98" s="34">
        <v>0</v>
      </c>
      <c r="ED98" s="34">
        <v>0</v>
      </c>
      <c r="EE98" s="34">
        <v>0</v>
      </c>
      <c r="EF98" s="34">
        <v>0</v>
      </c>
      <c r="EG98" s="34">
        <v>0</v>
      </c>
      <c r="EH98" s="34">
        <v>0</v>
      </c>
      <c r="EI98" s="34">
        <v>0</v>
      </c>
      <c r="EJ98" s="34">
        <v>0</v>
      </c>
      <c r="EK98" s="34">
        <v>0</v>
      </c>
      <c r="EL98" s="34">
        <v>0</v>
      </c>
      <c r="EM98" s="34">
        <v>0</v>
      </c>
      <c r="EN98" s="34">
        <v>0</v>
      </c>
      <c r="EO98" s="34">
        <v>0</v>
      </c>
      <c r="EP98" s="34">
        <v>0</v>
      </c>
      <c r="EQ98" s="34">
        <v>0</v>
      </c>
      <c r="ER98" s="34">
        <v>0</v>
      </c>
      <c r="ES98" s="34">
        <v>0</v>
      </c>
      <c r="ET98" s="34">
        <v>0</v>
      </c>
      <c r="EU98" s="34">
        <v>0</v>
      </c>
      <c r="EV98" s="34">
        <v>0</v>
      </c>
      <c r="EW98" s="34">
        <v>0</v>
      </c>
      <c r="EX98" s="34">
        <v>0</v>
      </c>
      <c r="EY98" s="33">
        <v>0</v>
      </c>
      <c r="EZ98" s="33">
        <v>0</v>
      </c>
      <c r="FA98" s="33">
        <v>0</v>
      </c>
      <c r="FB98" s="33">
        <v>0</v>
      </c>
      <c r="FC98" s="33">
        <v>0</v>
      </c>
      <c r="FD98" s="33">
        <v>0</v>
      </c>
      <c r="FE98" s="33">
        <v>0</v>
      </c>
      <c r="FF98" s="33">
        <v>0</v>
      </c>
      <c r="FG98" s="33">
        <v>0</v>
      </c>
      <c r="FH98" s="33">
        <v>0</v>
      </c>
      <c r="FI98" s="33">
        <v>0</v>
      </c>
      <c r="FJ98" s="33">
        <v>0</v>
      </c>
      <c r="FK98" s="33">
        <v>0</v>
      </c>
      <c r="FL98" s="33">
        <v>0</v>
      </c>
      <c r="FM98" s="33">
        <v>0</v>
      </c>
      <c r="FN98" s="33">
        <v>0</v>
      </c>
      <c r="FO98" s="34">
        <v>6317227.2620126316</v>
      </c>
      <c r="FP98" s="34">
        <v>165596.72435321426</v>
      </c>
      <c r="FQ98" s="34">
        <v>106409.61099861293</v>
      </c>
      <c r="FR98" s="34">
        <v>106409.61099861293</v>
      </c>
      <c r="FS98" s="34">
        <v>0</v>
      </c>
      <c r="FT98" s="34">
        <v>0</v>
      </c>
      <c r="FU98" s="34">
        <v>0</v>
      </c>
      <c r="FV98" s="34">
        <v>0</v>
      </c>
      <c r="FW98" s="34">
        <v>0</v>
      </c>
      <c r="FX98" s="34">
        <v>0</v>
      </c>
      <c r="FY98" s="34">
        <v>0</v>
      </c>
      <c r="FZ98" s="34">
        <v>0</v>
      </c>
      <c r="GA98" s="36">
        <f t="shared" si="209"/>
        <v>126950368</v>
      </c>
      <c r="GB98" s="36">
        <f t="shared" si="210"/>
        <v>41366034</v>
      </c>
      <c r="GC98" s="36">
        <f t="shared" si="211"/>
        <v>26581103</v>
      </c>
      <c r="GD98" s="36">
        <f t="shared" si="212"/>
        <v>26581103</v>
      </c>
      <c r="GE98" s="37"/>
      <c r="GF98" s="308"/>
    </row>
    <row r="99" spans="1:188" s="38" customFormat="1" ht="26.25" customHeight="1" thickTop="1" thickBot="1">
      <c r="A99" s="54" t="s">
        <v>784</v>
      </c>
      <c r="B99" s="55">
        <f>SUM(B100:B116)</f>
        <v>9291159662.9999981</v>
      </c>
      <c r="C99" s="55">
        <f t="shared" ref="C99:EL99" si="313">SUM(C100:C116)</f>
        <v>2094830.8758948492</v>
      </c>
      <c r="D99" s="55">
        <f t="shared" si="313"/>
        <v>20790.402371582593</v>
      </c>
      <c r="E99" s="55">
        <f t="shared" si="313"/>
        <v>20707.572083249594</v>
      </c>
      <c r="F99" s="55">
        <f t="shared" si="313"/>
        <v>0</v>
      </c>
      <c r="G99" s="55">
        <f>SUM(G100:G116)</f>
        <v>2069384.0948002667</v>
      </c>
      <c r="H99" s="55">
        <f>SUM(H100:H116)</f>
        <v>20537.852715137433</v>
      </c>
      <c r="I99" s="55">
        <f>SUM(I100:I116)</f>
        <v>20456.028600734495</v>
      </c>
      <c r="J99" s="55">
        <f>SUM(J100:J116)</f>
        <v>0</v>
      </c>
      <c r="K99" s="55">
        <f t="shared" si="313"/>
        <v>8986917.0293048844</v>
      </c>
      <c r="L99" s="55">
        <f t="shared" si="313"/>
        <v>89191.744913279981</v>
      </c>
      <c r="M99" s="55">
        <f t="shared" si="313"/>
        <v>88836.399316015915</v>
      </c>
      <c r="N99" s="55">
        <f t="shared" si="313"/>
        <v>0</v>
      </c>
      <c r="O99" s="55">
        <f t="shared" ref="O99:Z99" si="314">SUM(O100:O116)</f>
        <v>3276571234.4210939</v>
      </c>
      <c r="P99" s="55">
        <f t="shared" si="314"/>
        <v>1694988744.9338143</v>
      </c>
      <c r="Q99" s="55">
        <f t="shared" si="314"/>
        <v>1090057430.9970999</v>
      </c>
      <c r="R99" s="55">
        <f t="shared" si="314"/>
        <v>1055914393.5323623</v>
      </c>
      <c r="S99" s="55">
        <f t="shared" si="314"/>
        <v>99454778.532382861</v>
      </c>
      <c r="T99" s="55">
        <f t="shared" si="314"/>
        <v>51448516.812746137</v>
      </c>
      <c r="U99" s="55">
        <f t="shared" si="314"/>
        <v>33086849.82902528</v>
      </c>
      <c r="V99" s="55">
        <f t="shared" si="314"/>
        <v>32050495.668979611</v>
      </c>
      <c r="W99" s="55">
        <f t="shared" si="314"/>
        <v>99454778.872322813</v>
      </c>
      <c r="X99" s="55">
        <f t="shared" si="314"/>
        <v>51448516.98859898</v>
      </c>
      <c r="Y99" s="55">
        <f t="shared" si="314"/>
        <v>33086849.942117304</v>
      </c>
      <c r="Z99" s="55">
        <f t="shared" si="314"/>
        <v>32050495.778529331</v>
      </c>
      <c r="AA99" s="55">
        <f t="shared" si="313"/>
        <v>125530904.81430994</v>
      </c>
      <c r="AB99" s="55">
        <f t="shared" si="313"/>
        <v>64937843.733223766</v>
      </c>
      <c r="AC99" s="55">
        <f t="shared" si="313"/>
        <v>41761916.901160933</v>
      </c>
      <c r="AD99" s="55">
        <f t="shared" si="313"/>
        <v>40453840.232162587</v>
      </c>
      <c r="AE99" s="55">
        <f t="shared" si="313"/>
        <v>125530905.15424979</v>
      </c>
      <c r="AF99" s="55">
        <f t="shared" si="313"/>
        <v>64937843.909076624</v>
      </c>
      <c r="AG99" s="55">
        <f t="shared" si="313"/>
        <v>41761917.014252946</v>
      </c>
      <c r="AH99" s="55">
        <f t="shared" si="313"/>
        <v>40453840.341712303</v>
      </c>
      <c r="AI99" s="55">
        <f t="shared" si="313"/>
        <v>202136215.45900899</v>
      </c>
      <c r="AJ99" s="55">
        <f t="shared" si="313"/>
        <v>107822283.63833274</v>
      </c>
      <c r="AK99" s="55">
        <f t="shared" si="313"/>
        <v>62422054.554431267</v>
      </c>
      <c r="AL99" s="55">
        <f t="shared" si="313"/>
        <v>60188508.175431982</v>
      </c>
      <c r="AM99" s="55">
        <f t="shared" si="313"/>
        <v>67832966.866077542</v>
      </c>
      <c r="AN99" s="55">
        <f t="shared" si="313"/>
        <v>36183052.981651463</v>
      </c>
      <c r="AO99" s="55">
        <f t="shared" si="313"/>
        <v>20947622.615215551</v>
      </c>
      <c r="AP99" s="55">
        <f t="shared" si="313"/>
        <v>20198088.064088911</v>
      </c>
      <c r="AQ99" s="55">
        <f t="shared" si="313"/>
        <v>0</v>
      </c>
      <c r="AR99" s="55">
        <f t="shared" si="313"/>
        <v>0</v>
      </c>
      <c r="AS99" s="55">
        <f t="shared" si="313"/>
        <v>0</v>
      </c>
      <c r="AT99" s="55">
        <f t="shared" si="313"/>
        <v>0</v>
      </c>
      <c r="AU99" s="55">
        <f t="shared" ref="AU99:BB99" si="315">SUM(AU100:AU116)</f>
        <v>0</v>
      </c>
      <c r="AV99" s="55">
        <f t="shared" si="315"/>
        <v>0</v>
      </c>
      <c r="AW99" s="55">
        <f t="shared" si="315"/>
        <v>0</v>
      </c>
      <c r="AX99" s="55">
        <f t="shared" si="315"/>
        <v>0</v>
      </c>
      <c r="AY99" s="55">
        <f t="shared" si="315"/>
        <v>0</v>
      </c>
      <c r="AZ99" s="55">
        <f t="shared" si="315"/>
        <v>0</v>
      </c>
      <c r="BA99" s="55">
        <f t="shared" si="315"/>
        <v>0</v>
      </c>
      <c r="BB99" s="55">
        <f t="shared" si="315"/>
        <v>0</v>
      </c>
      <c r="BC99" s="55">
        <f t="shared" si="313"/>
        <v>802267790.59159529</v>
      </c>
      <c r="BD99" s="55">
        <f t="shared" si="313"/>
        <v>795971870.39632142</v>
      </c>
      <c r="BE99" s="55">
        <f t="shared" si="313"/>
        <v>513498502.43287367</v>
      </c>
      <c r="BF99" s="55">
        <f t="shared" si="313"/>
        <v>503838356.13654083</v>
      </c>
      <c r="BG99" s="55">
        <f t="shared" ref="BG99:BN99" si="316">SUM(BG100:BG116)</f>
        <v>64311507.823302224</v>
      </c>
      <c r="BH99" s="55">
        <f t="shared" si="316"/>
        <v>63806813.348911494</v>
      </c>
      <c r="BI99" s="55">
        <f t="shared" si="316"/>
        <v>41163141.963001922</v>
      </c>
      <c r="BJ99" s="55">
        <f t="shared" si="316"/>
        <v>40388763.904457733</v>
      </c>
      <c r="BK99" s="55">
        <f t="shared" si="316"/>
        <v>15335542.363433462</v>
      </c>
      <c r="BL99" s="55">
        <f t="shared" si="316"/>
        <v>15215194.330016565</v>
      </c>
      <c r="BM99" s="55">
        <f t="shared" si="316"/>
        <v>9815647.7549872529</v>
      </c>
      <c r="BN99" s="55">
        <f t="shared" si="316"/>
        <v>9630991.7280325424</v>
      </c>
      <c r="BO99" s="55">
        <f t="shared" si="313"/>
        <v>0</v>
      </c>
      <c r="BP99" s="55">
        <f t="shared" si="313"/>
        <v>0</v>
      </c>
      <c r="BQ99" s="55">
        <f t="shared" si="313"/>
        <v>0</v>
      </c>
      <c r="BR99" s="55">
        <f t="shared" si="313"/>
        <v>0</v>
      </c>
      <c r="BS99" s="55">
        <f t="shared" si="313"/>
        <v>0</v>
      </c>
      <c r="BT99" s="55">
        <f t="shared" si="313"/>
        <v>0</v>
      </c>
      <c r="BU99" s="55">
        <f t="shared" si="313"/>
        <v>0</v>
      </c>
      <c r="BV99" s="55">
        <f t="shared" si="313"/>
        <v>0</v>
      </c>
      <c r="BW99" s="55">
        <f t="shared" si="313"/>
        <v>2103429971</v>
      </c>
      <c r="BX99" s="55">
        <f t="shared" si="313"/>
        <v>1269638482</v>
      </c>
      <c r="BY99" s="55">
        <f t="shared" si="313"/>
        <v>703517610</v>
      </c>
      <c r="BZ99" s="55">
        <f t="shared" si="313"/>
        <v>689268291</v>
      </c>
      <c r="CA99" s="55">
        <f t="shared" ref="CA99:CH99" si="317">SUM(CA100:CA116)</f>
        <v>0</v>
      </c>
      <c r="CB99" s="55">
        <f t="shared" si="317"/>
        <v>0</v>
      </c>
      <c r="CC99" s="55">
        <f t="shared" si="317"/>
        <v>0</v>
      </c>
      <c r="CD99" s="55">
        <f t="shared" si="317"/>
        <v>0</v>
      </c>
      <c r="CE99" s="55">
        <f t="shared" si="317"/>
        <v>0</v>
      </c>
      <c r="CF99" s="55">
        <f t="shared" si="317"/>
        <v>0</v>
      </c>
      <c r="CG99" s="55">
        <f t="shared" si="317"/>
        <v>0</v>
      </c>
      <c r="CH99" s="55">
        <f t="shared" si="317"/>
        <v>0</v>
      </c>
      <c r="CI99" s="55">
        <f t="shared" si="313"/>
        <v>0</v>
      </c>
      <c r="CJ99" s="55">
        <f t="shared" si="313"/>
        <v>0</v>
      </c>
      <c r="CK99" s="55">
        <f t="shared" si="313"/>
        <v>0</v>
      </c>
      <c r="CL99" s="55">
        <f t="shared" si="313"/>
        <v>0</v>
      </c>
      <c r="CM99" s="55">
        <f t="shared" ref="CM99:CP99" si="318">SUM(CM100:CM116)</f>
        <v>0</v>
      </c>
      <c r="CN99" s="55">
        <f t="shared" si="318"/>
        <v>0</v>
      </c>
      <c r="CO99" s="55">
        <f t="shared" si="318"/>
        <v>0</v>
      </c>
      <c r="CP99" s="55">
        <f t="shared" si="318"/>
        <v>0</v>
      </c>
      <c r="CQ99" s="55">
        <f t="shared" si="313"/>
        <v>0</v>
      </c>
      <c r="CR99" s="55">
        <f t="shared" si="313"/>
        <v>0</v>
      </c>
      <c r="CS99" s="55">
        <f t="shared" si="313"/>
        <v>0</v>
      </c>
      <c r="CT99" s="55">
        <f t="shared" si="313"/>
        <v>0</v>
      </c>
      <c r="CU99" s="55">
        <f t="shared" si="313"/>
        <v>0</v>
      </c>
      <c r="CV99" s="55">
        <f t="shared" si="313"/>
        <v>0</v>
      </c>
      <c r="CW99" s="55">
        <f t="shared" si="313"/>
        <v>0</v>
      </c>
      <c r="CX99" s="55">
        <f t="shared" si="313"/>
        <v>0</v>
      </c>
      <c r="CY99" s="55">
        <f t="shared" ref="CY99:DB99" si="319">SUM(CY100:CY116)</f>
        <v>9705004.0996948071</v>
      </c>
      <c r="CZ99" s="55">
        <f t="shared" si="319"/>
        <v>9705004.0996948071</v>
      </c>
      <c r="DA99" s="55">
        <f t="shared" si="319"/>
        <v>0</v>
      </c>
      <c r="DB99" s="55">
        <f t="shared" si="319"/>
        <v>0</v>
      </c>
      <c r="DC99" s="55">
        <f t="shared" si="313"/>
        <v>1763959.2999659262</v>
      </c>
      <c r="DD99" s="55">
        <f t="shared" si="313"/>
        <v>1763959.2999659262</v>
      </c>
      <c r="DE99" s="55">
        <f t="shared" si="313"/>
        <v>0</v>
      </c>
      <c r="DF99" s="55">
        <f t="shared" si="313"/>
        <v>0</v>
      </c>
      <c r="DG99" s="55">
        <f>SUM(DG100:DG116)</f>
        <v>4481307.5184745044</v>
      </c>
      <c r="DH99" s="55">
        <f>SUM(DH100:DH116)</f>
        <v>4481307.5184745044</v>
      </c>
      <c r="DI99" s="55">
        <f>SUM(DI100:DI116)</f>
        <v>0</v>
      </c>
      <c r="DJ99" s="55">
        <f>SUM(DJ100:DJ116)</f>
        <v>0</v>
      </c>
      <c r="DK99" s="55">
        <f t="shared" si="313"/>
        <v>432329071.00000006</v>
      </c>
      <c r="DL99" s="55">
        <f t="shared" si="313"/>
        <v>167084596.62003693</v>
      </c>
      <c r="DM99" s="55">
        <f t="shared" si="313"/>
        <v>167009863.21870744</v>
      </c>
      <c r="DN99" s="55">
        <f t="shared" si="313"/>
        <v>162786604.00312859</v>
      </c>
      <c r="DO99" s="55">
        <f t="shared" si="313"/>
        <v>0</v>
      </c>
      <c r="DP99" s="55">
        <f t="shared" si="313"/>
        <v>0</v>
      </c>
      <c r="DQ99" s="55">
        <f t="shared" si="313"/>
        <v>0</v>
      </c>
      <c r="DR99" s="55">
        <f t="shared" si="313"/>
        <v>0</v>
      </c>
      <c r="DS99" s="55">
        <f t="shared" ref="DS99:DV99" si="320">SUM(DS100:DS116)</f>
        <v>26357900.957967363</v>
      </c>
      <c r="DT99" s="55">
        <f t="shared" si="320"/>
        <v>23947051.840234563</v>
      </c>
      <c r="DU99" s="55">
        <f t="shared" si="320"/>
        <v>2807089.5679899175</v>
      </c>
      <c r="DV99" s="55">
        <f t="shared" si="320"/>
        <v>2807089.5679899175</v>
      </c>
      <c r="DW99" s="55">
        <f t="shared" si="313"/>
        <v>280279216</v>
      </c>
      <c r="DX99" s="55">
        <f t="shared" si="313"/>
        <v>78276187.002812088</v>
      </c>
      <c r="DY99" s="55">
        <f t="shared" si="313"/>
        <v>78276187.002812088</v>
      </c>
      <c r="DZ99" s="55">
        <f t="shared" si="313"/>
        <v>78276187.002812088</v>
      </c>
      <c r="EA99" s="55">
        <f t="shared" si="313"/>
        <v>4621198</v>
      </c>
      <c r="EB99" s="55">
        <f t="shared" si="313"/>
        <v>4016000</v>
      </c>
      <c r="EC99" s="55">
        <f t="shared" si="313"/>
        <v>1999968</v>
      </c>
      <c r="ED99" s="55">
        <f t="shared" si="313"/>
        <v>1999968</v>
      </c>
      <c r="EE99" s="55">
        <f t="shared" si="313"/>
        <v>0</v>
      </c>
      <c r="EF99" s="55">
        <f t="shared" si="313"/>
        <v>0</v>
      </c>
      <c r="EG99" s="55">
        <f t="shared" si="313"/>
        <v>0</v>
      </c>
      <c r="EH99" s="55">
        <f t="shared" si="313"/>
        <v>0</v>
      </c>
      <c r="EI99" s="55">
        <f t="shared" si="313"/>
        <v>660368</v>
      </c>
      <c r="EJ99" s="55">
        <f t="shared" si="313"/>
        <v>660368</v>
      </c>
      <c r="EK99" s="55">
        <f t="shared" si="313"/>
        <v>660368</v>
      </c>
      <c r="EL99" s="55">
        <f t="shared" si="313"/>
        <v>660368</v>
      </c>
      <c r="EM99" s="55">
        <f t="shared" ref="EM99:FR99" si="321">SUM(EM100:EM116)</f>
        <v>15146025</v>
      </c>
      <c r="EN99" s="55">
        <f t="shared" si="321"/>
        <v>7839384</v>
      </c>
      <c r="EO99" s="55">
        <f t="shared" si="321"/>
        <v>2528579</v>
      </c>
      <c r="EP99" s="55">
        <f t="shared" si="321"/>
        <v>2528579</v>
      </c>
      <c r="EQ99" s="55">
        <f t="shared" si="321"/>
        <v>9787000</v>
      </c>
      <c r="ER99" s="55">
        <f t="shared" si="321"/>
        <v>3192752</v>
      </c>
      <c r="ES99" s="55">
        <f t="shared" si="321"/>
        <v>3192752</v>
      </c>
      <c r="ET99" s="55">
        <f t="shared" si="321"/>
        <v>3192752</v>
      </c>
      <c r="EU99" s="55">
        <f t="shared" si="321"/>
        <v>786209044</v>
      </c>
      <c r="EV99" s="55">
        <f t="shared" si="321"/>
        <v>339073987</v>
      </c>
      <c r="EW99" s="55">
        <f t="shared" si="321"/>
        <v>339073987</v>
      </c>
      <c r="EX99" s="55">
        <f t="shared" si="321"/>
        <v>339073987</v>
      </c>
      <c r="EY99" s="55">
        <f t="shared" ref="EY99:FB99" si="322">SUM(EY100:EY116)</f>
        <v>91473434.051278383</v>
      </c>
      <c r="EZ99" s="55">
        <f t="shared" si="322"/>
        <v>86344835.993288651</v>
      </c>
      <c r="FA99" s="55">
        <f t="shared" si="322"/>
        <v>86344835.993288651</v>
      </c>
      <c r="FB99" s="55">
        <f t="shared" si="322"/>
        <v>86344835.993288651</v>
      </c>
      <c r="FC99" s="55">
        <f t="shared" si="321"/>
        <v>90527965.948721617</v>
      </c>
      <c r="FD99" s="55">
        <f t="shared" si="321"/>
        <v>85452377.006711349</v>
      </c>
      <c r="FE99" s="55">
        <f t="shared" si="321"/>
        <v>85452377.006711349</v>
      </c>
      <c r="FF99" s="55">
        <f t="shared" si="321"/>
        <v>85452377.006711349</v>
      </c>
      <c r="FG99" s="55">
        <f t="shared" si="321"/>
        <v>33646810</v>
      </c>
      <c r="FH99" s="55">
        <f t="shared" si="321"/>
        <v>4588881.5</v>
      </c>
      <c r="FI99" s="55">
        <f t="shared" si="321"/>
        <v>4588881.5</v>
      </c>
      <c r="FJ99" s="55">
        <f t="shared" si="321"/>
        <v>4588881.5</v>
      </c>
      <c r="FK99" s="55">
        <f t="shared" si="321"/>
        <v>33646810</v>
      </c>
      <c r="FL99" s="55">
        <f t="shared" si="321"/>
        <v>4588881.5</v>
      </c>
      <c r="FM99" s="55">
        <f t="shared" si="321"/>
        <v>4588881.5</v>
      </c>
      <c r="FN99" s="55">
        <f t="shared" si="321"/>
        <v>4588881.5</v>
      </c>
      <c r="FO99" s="55">
        <f t="shared" si="321"/>
        <v>155185730.18408617</v>
      </c>
      <c r="FP99" s="55">
        <f t="shared" si="321"/>
        <v>69651586.389134154</v>
      </c>
      <c r="FQ99" s="55">
        <f t="shared" si="321"/>
        <v>56623340.317126617</v>
      </c>
      <c r="FR99" s="55">
        <f t="shared" si="321"/>
        <v>54667493.974573039</v>
      </c>
      <c r="FS99" s="55">
        <f t="shared" ref="FS99:GA99" si="323">SUM(FS100:FS116)</f>
        <v>320331091.0420326</v>
      </c>
      <c r="FT99" s="55">
        <f t="shared" si="323"/>
        <v>90672571.15695335</v>
      </c>
      <c r="FU99" s="55">
        <f t="shared" si="323"/>
        <v>89129407.429197997</v>
      </c>
      <c r="FV99" s="55">
        <f t="shared" si="323"/>
        <v>88994573.429197878</v>
      </c>
      <c r="FW99" s="55">
        <f t="shared" si="323"/>
        <v>0</v>
      </c>
      <c r="FX99" s="55">
        <f t="shared" si="323"/>
        <v>0</v>
      </c>
      <c r="FY99" s="55">
        <f t="shared" si="323"/>
        <v>0</v>
      </c>
      <c r="FZ99" s="55">
        <f t="shared" si="323"/>
        <v>0</v>
      </c>
      <c r="GA99" s="55">
        <f t="shared" si="323"/>
        <v>9291159662.9999981</v>
      </c>
      <c r="GB99" s="55">
        <f t="shared" si="210"/>
        <v>5197869414.000001</v>
      </c>
      <c r="GC99" s="55">
        <f t="shared" si="211"/>
        <v>3513526061.5399995</v>
      </c>
      <c r="GD99" s="55">
        <f t="shared" si="212"/>
        <v>3440398642.539999</v>
      </c>
      <c r="GE99" s="58"/>
      <c r="GF99" s="308"/>
    </row>
    <row r="100" spans="1:188" s="38" customFormat="1" ht="27" thickTop="1" thickBot="1">
      <c r="A100" s="35" t="s">
        <v>785</v>
      </c>
      <c r="B100" s="34">
        <f t="shared" ref="B100:B116" si="324">+C100+G100+K100+O100+S100+W100+AA100+AE100+AI100+AM100+AQ100+AU100+AY100+BC100+BG100+BK100+BO100+BS100+BW100+CA100+CE100+CI100+CM100+CQ100+CU100+CY100+DC100+DG100+DK100+DO100+DS100+DW100+EA100+EE100+EI100+EM100+EQ100+EU100+EY100+FC100+FG100+FK100+FO100+FS100+FW100</f>
        <v>1364846141.9999998</v>
      </c>
      <c r="C100" s="33">
        <v>1534289.6427225647</v>
      </c>
      <c r="D100" s="33">
        <v>0</v>
      </c>
      <c r="E100" s="33">
        <v>0</v>
      </c>
      <c r="F100" s="33">
        <v>0</v>
      </c>
      <c r="G100" s="33">
        <v>1515651.9889036766</v>
      </c>
      <c r="H100" s="33">
        <v>0</v>
      </c>
      <c r="I100" s="33">
        <v>0</v>
      </c>
      <c r="J100" s="33">
        <v>0</v>
      </c>
      <c r="K100" s="33">
        <v>6582170.3683737591</v>
      </c>
      <c r="L100" s="33">
        <v>0</v>
      </c>
      <c r="M100" s="33">
        <v>0</v>
      </c>
      <c r="N100" s="33">
        <v>0</v>
      </c>
      <c r="O100" s="33">
        <v>490516600.85493881</v>
      </c>
      <c r="P100" s="33">
        <v>214746403.24158165</v>
      </c>
      <c r="Q100" s="33">
        <v>165247520.84575981</v>
      </c>
      <c r="R100" s="33">
        <v>165195229.98280102</v>
      </c>
      <c r="S100" s="33">
        <v>14888801.864582194</v>
      </c>
      <c r="T100" s="33">
        <v>6518263.894479542</v>
      </c>
      <c r="U100" s="33">
        <v>5015809.0311270282</v>
      </c>
      <c r="V100" s="33">
        <v>5014221.8304154426</v>
      </c>
      <c r="W100" s="33">
        <v>14888801.915472643</v>
      </c>
      <c r="X100" s="33">
        <v>6518263.9167591985</v>
      </c>
      <c r="Y100" s="33">
        <v>5015809.0482712407</v>
      </c>
      <c r="Z100" s="33">
        <v>5014221.8475542292</v>
      </c>
      <c r="AA100" s="33">
        <v>18792508.487195827</v>
      </c>
      <c r="AB100" s="33">
        <v>8227292.6104404405</v>
      </c>
      <c r="AC100" s="33">
        <v>6330907.9296592046</v>
      </c>
      <c r="AD100" s="33">
        <v>6328904.5795498649</v>
      </c>
      <c r="AE100" s="33">
        <v>18792508.538086277</v>
      </c>
      <c r="AF100" s="33">
        <v>8227292.632720096</v>
      </c>
      <c r="AG100" s="33">
        <v>6330907.9468034161</v>
      </c>
      <c r="AH100" s="33">
        <v>6328904.5966886505</v>
      </c>
      <c r="AI100" s="33">
        <v>61799301.353310384</v>
      </c>
      <c r="AJ100" s="33">
        <v>61332189.532690145</v>
      </c>
      <c r="AK100" s="33">
        <v>45209223.874531649</v>
      </c>
      <c r="AL100" s="33">
        <v>42975677.495532364</v>
      </c>
      <c r="AM100" s="33">
        <v>20738638.801199589</v>
      </c>
      <c r="AN100" s="33">
        <v>20581885.195325773</v>
      </c>
      <c r="AO100" s="33">
        <v>15171332.747862171</v>
      </c>
      <c r="AP100" s="33">
        <v>14421798.196735531</v>
      </c>
      <c r="AQ100" s="33">
        <v>0</v>
      </c>
      <c r="AR100" s="33">
        <v>0</v>
      </c>
      <c r="AS100" s="33">
        <v>0</v>
      </c>
      <c r="AT100" s="33">
        <v>0</v>
      </c>
      <c r="AU100" s="33">
        <v>0</v>
      </c>
      <c r="AV100" s="33">
        <v>0</v>
      </c>
      <c r="AW100" s="33">
        <v>0</v>
      </c>
      <c r="AX100" s="33">
        <v>0</v>
      </c>
      <c r="AY100" s="33">
        <v>0</v>
      </c>
      <c r="AZ100" s="33">
        <v>0</v>
      </c>
      <c r="BA100" s="33">
        <v>0</v>
      </c>
      <c r="BB100" s="33">
        <v>0</v>
      </c>
      <c r="BC100" s="33">
        <v>540328503.78136873</v>
      </c>
      <c r="BD100" s="33">
        <v>534256646.52526993</v>
      </c>
      <c r="BE100" s="33">
        <v>394282991.10901308</v>
      </c>
      <c r="BF100" s="33">
        <v>386806524.60577071</v>
      </c>
      <c r="BG100" s="33">
        <v>43313892.450380422</v>
      </c>
      <c r="BH100" s="33">
        <v>42827159.342050567</v>
      </c>
      <c r="BI100" s="33">
        <v>31606570.729461793</v>
      </c>
      <c r="BJ100" s="33">
        <v>31007241.129479513</v>
      </c>
      <c r="BK100" s="33">
        <v>10328509.703473823</v>
      </c>
      <c r="BL100" s="33">
        <v>10212444.68719421</v>
      </c>
      <c r="BM100" s="33">
        <v>7536814.4954127921</v>
      </c>
      <c r="BN100" s="33">
        <v>7393900.0345134987</v>
      </c>
      <c r="BO100" s="33">
        <v>0</v>
      </c>
      <c r="BP100" s="33">
        <v>0</v>
      </c>
      <c r="BQ100" s="33">
        <v>0</v>
      </c>
      <c r="BR100" s="33">
        <v>0</v>
      </c>
      <c r="BS100" s="33">
        <v>0</v>
      </c>
      <c r="BT100" s="33">
        <v>0</v>
      </c>
      <c r="BU100" s="33">
        <v>0</v>
      </c>
      <c r="BV100" s="33">
        <v>0</v>
      </c>
      <c r="BW100" s="33">
        <v>104451690</v>
      </c>
      <c r="BX100" s="33"/>
      <c r="BY100" s="33"/>
      <c r="BZ100" s="33"/>
      <c r="CA100" s="33">
        <v>0</v>
      </c>
      <c r="CB100" s="33">
        <v>0</v>
      </c>
      <c r="CC100" s="33">
        <v>0</v>
      </c>
      <c r="CD100" s="33">
        <v>0</v>
      </c>
      <c r="CE100" s="33">
        <v>0</v>
      </c>
      <c r="CF100" s="33">
        <v>0</v>
      </c>
      <c r="CG100" s="33">
        <v>0</v>
      </c>
      <c r="CH100" s="33">
        <v>0</v>
      </c>
      <c r="CI100" s="33">
        <v>0</v>
      </c>
      <c r="CJ100" s="33">
        <v>0</v>
      </c>
      <c r="CK100" s="33">
        <v>0</v>
      </c>
      <c r="CL100" s="33">
        <v>0</v>
      </c>
      <c r="CM100" s="33">
        <v>0</v>
      </c>
      <c r="CN100" s="33">
        <v>0</v>
      </c>
      <c r="CO100" s="33">
        <v>0</v>
      </c>
      <c r="CP100" s="33">
        <v>0</v>
      </c>
      <c r="CQ100" s="33">
        <v>0</v>
      </c>
      <c r="CR100" s="33">
        <v>0</v>
      </c>
      <c r="CS100" s="33">
        <v>0</v>
      </c>
      <c r="CT100" s="33">
        <v>0</v>
      </c>
      <c r="CU100" s="33">
        <v>0</v>
      </c>
      <c r="CV100" s="33">
        <v>0</v>
      </c>
      <c r="CW100" s="33">
        <v>0</v>
      </c>
      <c r="CX100" s="33">
        <v>0</v>
      </c>
      <c r="CY100" s="33">
        <v>0</v>
      </c>
      <c r="CZ100" s="33">
        <v>0</v>
      </c>
      <c r="DA100" s="33">
        <v>0</v>
      </c>
      <c r="DB100" s="33">
        <v>0</v>
      </c>
      <c r="DC100" s="33">
        <v>0</v>
      </c>
      <c r="DD100" s="33">
        <v>0</v>
      </c>
      <c r="DE100" s="33">
        <v>0</v>
      </c>
      <c r="DF100" s="33">
        <v>0</v>
      </c>
      <c r="DG100" s="33">
        <v>0</v>
      </c>
      <c r="DH100" s="33">
        <v>0</v>
      </c>
      <c r="DI100" s="33">
        <v>0</v>
      </c>
      <c r="DJ100" s="33">
        <v>0</v>
      </c>
      <c r="DK100" s="33">
        <v>0</v>
      </c>
      <c r="DL100" s="33">
        <v>0</v>
      </c>
      <c r="DM100" s="33">
        <v>0</v>
      </c>
      <c r="DN100" s="33">
        <v>0</v>
      </c>
      <c r="DO100" s="33">
        <v>0</v>
      </c>
      <c r="DP100" s="33">
        <v>0</v>
      </c>
      <c r="DQ100" s="33">
        <v>0</v>
      </c>
      <c r="DR100" s="33">
        <v>0</v>
      </c>
      <c r="DS100" s="33">
        <v>0</v>
      </c>
      <c r="DT100" s="33">
        <v>0</v>
      </c>
      <c r="DU100" s="33">
        <v>0</v>
      </c>
      <c r="DV100" s="33">
        <v>0</v>
      </c>
      <c r="DW100" s="33">
        <v>0</v>
      </c>
      <c r="DX100" s="33">
        <v>0</v>
      </c>
      <c r="DY100" s="33">
        <v>0</v>
      </c>
      <c r="DZ100" s="33">
        <v>0</v>
      </c>
      <c r="EA100" s="34">
        <v>0</v>
      </c>
      <c r="EB100" s="34">
        <v>0</v>
      </c>
      <c r="EC100" s="34">
        <v>0</v>
      </c>
      <c r="ED100" s="34">
        <v>0</v>
      </c>
      <c r="EE100" s="34">
        <v>0</v>
      </c>
      <c r="EF100" s="34">
        <v>0</v>
      </c>
      <c r="EG100" s="34">
        <v>0</v>
      </c>
      <c r="EH100" s="34">
        <v>0</v>
      </c>
      <c r="EI100" s="34">
        <v>0</v>
      </c>
      <c r="EJ100" s="34">
        <v>0</v>
      </c>
      <c r="EK100" s="34">
        <v>0</v>
      </c>
      <c r="EL100" s="34">
        <v>0</v>
      </c>
      <c r="EM100" s="34">
        <v>0</v>
      </c>
      <c r="EN100" s="34">
        <v>0</v>
      </c>
      <c r="EO100" s="34">
        <v>0</v>
      </c>
      <c r="EP100" s="34">
        <v>0</v>
      </c>
      <c r="EQ100" s="34">
        <v>0</v>
      </c>
      <c r="ER100" s="34">
        <v>0</v>
      </c>
      <c r="ES100" s="34">
        <v>0</v>
      </c>
      <c r="ET100" s="34">
        <v>0</v>
      </c>
      <c r="EU100" s="33">
        <v>10</v>
      </c>
      <c r="EV100" s="34">
        <v>0</v>
      </c>
      <c r="EW100" s="34">
        <v>0</v>
      </c>
      <c r="EX100" s="34">
        <v>0</v>
      </c>
      <c r="EY100" s="33">
        <v>0</v>
      </c>
      <c r="EZ100" s="33">
        <v>0</v>
      </c>
      <c r="FA100" s="33">
        <v>0</v>
      </c>
      <c r="FB100" s="33">
        <v>0</v>
      </c>
      <c r="FC100" s="33">
        <v>0</v>
      </c>
      <c r="FD100" s="33">
        <v>0</v>
      </c>
      <c r="FE100" s="33">
        <v>0</v>
      </c>
      <c r="FF100" s="33">
        <v>0</v>
      </c>
      <c r="FG100" s="33">
        <v>0</v>
      </c>
      <c r="FH100" s="33">
        <v>0</v>
      </c>
      <c r="FI100" s="33">
        <v>0</v>
      </c>
      <c r="FJ100" s="33">
        <v>0</v>
      </c>
      <c r="FK100" s="33">
        <v>0</v>
      </c>
      <c r="FL100" s="33">
        <v>0</v>
      </c>
      <c r="FM100" s="33">
        <v>0</v>
      </c>
      <c r="FN100" s="33">
        <v>0</v>
      </c>
      <c r="FO100" s="34">
        <v>16374262.2499913</v>
      </c>
      <c r="FP100" s="34">
        <v>15000069.421488414</v>
      </c>
      <c r="FQ100" s="34">
        <v>11090249.782097789</v>
      </c>
      <c r="FR100" s="34">
        <v>10620223.24095916</v>
      </c>
      <c r="FS100" s="34">
        <v>0</v>
      </c>
      <c r="FT100" s="34">
        <v>0</v>
      </c>
      <c r="FU100" s="34">
        <v>0</v>
      </c>
      <c r="FV100" s="34">
        <v>0</v>
      </c>
      <c r="FW100" s="34">
        <v>0</v>
      </c>
      <c r="FX100" s="34">
        <v>0</v>
      </c>
      <c r="FY100" s="34">
        <v>0</v>
      </c>
      <c r="FZ100" s="34">
        <v>0</v>
      </c>
      <c r="GA100" s="36">
        <f t="shared" si="209"/>
        <v>1364846141.9999998</v>
      </c>
      <c r="GB100" s="36">
        <f t="shared" si="210"/>
        <v>928447911</v>
      </c>
      <c r="GC100" s="36">
        <f t="shared" si="211"/>
        <v>692838137.54000008</v>
      </c>
      <c r="GD100" s="36">
        <f t="shared" si="212"/>
        <v>681106847.53999996</v>
      </c>
      <c r="GE100" s="37"/>
      <c r="GF100" s="308"/>
    </row>
    <row r="101" spans="1:188" s="38" customFormat="1" ht="27" thickTop="1" thickBot="1">
      <c r="A101" s="35" t="s">
        <v>786</v>
      </c>
      <c r="B101" s="34">
        <f t="shared" si="324"/>
        <v>3683742954.9999995</v>
      </c>
      <c r="C101" s="33">
        <v>0</v>
      </c>
      <c r="D101" s="33">
        <v>0</v>
      </c>
      <c r="E101" s="33">
        <v>0</v>
      </c>
      <c r="F101" s="33">
        <v>0</v>
      </c>
      <c r="G101" s="33">
        <v>0</v>
      </c>
      <c r="H101" s="33">
        <v>0</v>
      </c>
      <c r="I101" s="33">
        <v>0</v>
      </c>
      <c r="J101" s="33">
        <v>0</v>
      </c>
      <c r="K101" s="33">
        <v>0</v>
      </c>
      <c r="L101" s="33">
        <v>0</v>
      </c>
      <c r="M101" s="33">
        <v>0</v>
      </c>
      <c r="N101" s="33">
        <v>0</v>
      </c>
      <c r="O101" s="33">
        <v>1044650680.1573145</v>
      </c>
      <c r="P101" s="33">
        <v>486766125.82270879</v>
      </c>
      <c r="Q101" s="33">
        <v>462929563.93989539</v>
      </c>
      <c r="R101" s="33">
        <v>442739801.74652576</v>
      </c>
      <c r="S101" s="33">
        <v>31708604.698504325</v>
      </c>
      <c r="T101" s="33">
        <v>14774962.537726367</v>
      </c>
      <c r="U101" s="33">
        <v>14051444.013811992</v>
      </c>
      <c r="V101" s="33">
        <v>13438617.927057367</v>
      </c>
      <c r="W101" s="33">
        <v>31708604.806885451</v>
      </c>
      <c r="X101" s="33">
        <v>14774962.58822771</v>
      </c>
      <c r="Y101" s="33">
        <v>14051444.061840324</v>
      </c>
      <c r="Z101" s="33">
        <v>13438617.972991036</v>
      </c>
      <c r="AA101" s="33">
        <v>40022308.600350335</v>
      </c>
      <c r="AB101" s="33">
        <v>18648821.538066372</v>
      </c>
      <c r="AC101" s="33">
        <v>17735603.125666883</v>
      </c>
      <c r="AD101" s="33">
        <v>16962099.687226541</v>
      </c>
      <c r="AE101" s="33">
        <v>40022308.708731458</v>
      </c>
      <c r="AF101" s="33">
        <v>18648821.588567711</v>
      </c>
      <c r="AG101" s="33">
        <v>17735603.173695214</v>
      </c>
      <c r="AH101" s="33">
        <v>16962099.733160209</v>
      </c>
      <c r="AI101" s="33">
        <v>81547071.526336432</v>
      </c>
      <c r="AJ101" s="33">
        <v>14090020.235117165</v>
      </c>
      <c r="AK101" s="33">
        <v>14062175.952589622</v>
      </c>
      <c r="AL101" s="33">
        <v>14062175.952589622</v>
      </c>
      <c r="AM101" s="33">
        <v>27365604.863584563</v>
      </c>
      <c r="AN101" s="33">
        <v>4728335.6600929536</v>
      </c>
      <c r="AO101" s="33">
        <v>4718991.6625821078</v>
      </c>
      <c r="AP101" s="33">
        <v>4718991.6625821078</v>
      </c>
      <c r="AQ101" s="33">
        <v>0</v>
      </c>
      <c r="AR101" s="33">
        <v>0</v>
      </c>
      <c r="AS101" s="33">
        <v>0</v>
      </c>
      <c r="AT101" s="33">
        <v>0</v>
      </c>
      <c r="AU101" s="33">
        <v>0</v>
      </c>
      <c r="AV101" s="33">
        <v>0</v>
      </c>
      <c r="AW101" s="33">
        <v>0</v>
      </c>
      <c r="AX101" s="33">
        <v>0</v>
      </c>
      <c r="AY101" s="33">
        <v>0</v>
      </c>
      <c r="AZ101" s="33">
        <v>0</v>
      </c>
      <c r="BA101" s="33">
        <v>0</v>
      </c>
      <c r="BB101" s="33">
        <v>0</v>
      </c>
      <c r="BC101" s="33">
        <v>250409551.85492712</v>
      </c>
      <c r="BD101" s="33">
        <v>250185488.91575205</v>
      </c>
      <c r="BE101" s="33">
        <v>119215511.3238606</v>
      </c>
      <c r="BF101" s="33">
        <v>117031831.53077012</v>
      </c>
      <c r="BG101" s="33">
        <v>20073367.075191241</v>
      </c>
      <c r="BH101" s="33">
        <v>20055405.709130362</v>
      </c>
      <c r="BI101" s="33">
        <v>9556571.2335401289</v>
      </c>
      <c r="BJ101" s="33">
        <v>9381522.7749782242</v>
      </c>
      <c r="BK101" s="33">
        <v>4786638.9947524508</v>
      </c>
      <c r="BL101" s="33">
        <v>4782355.9776151665</v>
      </c>
      <c r="BM101" s="33">
        <v>2278833.2595744608</v>
      </c>
      <c r="BN101" s="33">
        <v>2237091.6935190437</v>
      </c>
      <c r="BO101" s="33">
        <v>0</v>
      </c>
      <c r="BP101" s="33">
        <v>0</v>
      </c>
      <c r="BQ101" s="33">
        <v>0</v>
      </c>
      <c r="BR101" s="33">
        <v>0</v>
      </c>
      <c r="BS101" s="33">
        <v>0</v>
      </c>
      <c r="BT101" s="33">
        <v>0</v>
      </c>
      <c r="BU101" s="33">
        <v>0</v>
      </c>
      <c r="BV101" s="33">
        <v>0</v>
      </c>
      <c r="BW101" s="33">
        <v>976609699</v>
      </c>
      <c r="BX101" s="33">
        <v>574316095</v>
      </c>
      <c r="BY101" s="33">
        <v>353340001</v>
      </c>
      <c r="BZ101" s="33">
        <v>345925468</v>
      </c>
      <c r="CA101" s="33">
        <v>0</v>
      </c>
      <c r="CB101" s="33">
        <v>0</v>
      </c>
      <c r="CC101" s="33">
        <v>0</v>
      </c>
      <c r="CD101" s="33">
        <v>0</v>
      </c>
      <c r="CE101" s="33">
        <v>0</v>
      </c>
      <c r="CF101" s="33">
        <v>0</v>
      </c>
      <c r="CG101" s="33">
        <v>0</v>
      </c>
      <c r="CH101" s="33">
        <v>0</v>
      </c>
      <c r="CI101" s="33">
        <v>0</v>
      </c>
      <c r="CJ101" s="33">
        <v>0</v>
      </c>
      <c r="CK101" s="33">
        <v>0</v>
      </c>
      <c r="CL101" s="33">
        <v>0</v>
      </c>
      <c r="CM101" s="33">
        <v>0</v>
      </c>
      <c r="CN101" s="33">
        <v>0</v>
      </c>
      <c r="CO101" s="33">
        <v>0</v>
      </c>
      <c r="CP101" s="33">
        <v>0</v>
      </c>
      <c r="CQ101" s="33">
        <v>0</v>
      </c>
      <c r="CR101" s="33">
        <v>0</v>
      </c>
      <c r="CS101" s="33">
        <v>0</v>
      </c>
      <c r="CT101" s="33">
        <v>0</v>
      </c>
      <c r="CU101" s="33">
        <v>0</v>
      </c>
      <c r="CV101" s="33">
        <v>0</v>
      </c>
      <c r="CW101" s="33">
        <v>0</v>
      </c>
      <c r="CX101" s="33">
        <v>0</v>
      </c>
      <c r="CY101" s="33">
        <v>0</v>
      </c>
      <c r="CZ101" s="33">
        <v>0</v>
      </c>
      <c r="DA101" s="33">
        <v>0</v>
      </c>
      <c r="DB101" s="33">
        <v>0</v>
      </c>
      <c r="DC101" s="33">
        <v>0</v>
      </c>
      <c r="DD101" s="33">
        <v>0</v>
      </c>
      <c r="DE101" s="33">
        <v>0</v>
      </c>
      <c r="DF101" s="33">
        <v>0</v>
      </c>
      <c r="DG101" s="33">
        <v>0</v>
      </c>
      <c r="DH101" s="33">
        <v>0</v>
      </c>
      <c r="DI101" s="33">
        <v>0</v>
      </c>
      <c r="DJ101" s="33">
        <v>0</v>
      </c>
      <c r="DK101" s="33">
        <v>420078095.40420103</v>
      </c>
      <c r="DL101" s="33">
        <v>167084596.62003693</v>
      </c>
      <c r="DM101" s="33">
        <v>167009863.21870744</v>
      </c>
      <c r="DN101" s="33">
        <v>162786604.00312859</v>
      </c>
      <c r="DO101" s="33">
        <v>0</v>
      </c>
      <c r="DP101" s="33">
        <v>0</v>
      </c>
      <c r="DQ101" s="33">
        <v>0</v>
      </c>
      <c r="DR101" s="33">
        <v>0</v>
      </c>
      <c r="DS101" s="33">
        <v>21300743.639472559</v>
      </c>
      <c r="DT101" s="33">
        <v>18889895.453708407</v>
      </c>
      <c r="DU101" s="33">
        <v>0</v>
      </c>
      <c r="DV101" s="33">
        <v>0</v>
      </c>
      <c r="DW101" s="33">
        <v>117354035.70806372</v>
      </c>
      <c r="DX101" s="33">
        <v>24248027.885502812</v>
      </c>
      <c r="DY101" s="33">
        <v>24248027.885502812</v>
      </c>
      <c r="DZ101" s="33">
        <v>24248027.885502812</v>
      </c>
      <c r="EA101" s="34">
        <v>0</v>
      </c>
      <c r="EB101" s="34">
        <v>0</v>
      </c>
      <c r="EC101" s="34">
        <v>0</v>
      </c>
      <c r="ED101" s="34">
        <v>0</v>
      </c>
      <c r="EE101" s="34">
        <v>0</v>
      </c>
      <c r="EF101" s="34">
        <v>0</v>
      </c>
      <c r="EG101" s="34">
        <v>0</v>
      </c>
      <c r="EH101" s="34">
        <v>0</v>
      </c>
      <c r="EI101" s="34">
        <v>0</v>
      </c>
      <c r="EJ101" s="34">
        <v>0</v>
      </c>
      <c r="EK101" s="34">
        <v>0</v>
      </c>
      <c r="EL101" s="34">
        <v>0</v>
      </c>
      <c r="EM101" s="34">
        <v>0</v>
      </c>
      <c r="EN101" s="34">
        <v>0</v>
      </c>
      <c r="EO101" s="34">
        <v>0</v>
      </c>
      <c r="EP101" s="34">
        <v>0</v>
      </c>
      <c r="EQ101" s="34">
        <v>0</v>
      </c>
      <c r="ER101" s="34">
        <v>0</v>
      </c>
      <c r="ES101" s="34">
        <v>0</v>
      </c>
      <c r="ET101" s="34">
        <v>0</v>
      </c>
      <c r="EU101" s="33">
        <v>143118053</v>
      </c>
      <c r="EV101" s="33">
        <v>15656605</v>
      </c>
      <c r="EW101" s="33">
        <v>15656605</v>
      </c>
      <c r="EX101" s="33">
        <v>15656605</v>
      </c>
      <c r="EY101" s="33">
        <v>91473434.051278383</v>
      </c>
      <c r="EZ101" s="33">
        <v>86344835.993288651</v>
      </c>
      <c r="FA101" s="33">
        <v>86344835.993288651</v>
      </c>
      <c r="FB101" s="33">
        <v>86344835.993288651</v>
      </c>
      <c r="FC101" s="33">
        <v>90527965.948721617</v>
      </c>
      <c r="FD101" s="33">
        <v>85452377.006711349</v>
      </c>
      <c r="FE101" s="33">
        <v>85452377.006711349</v>
      </c>
      <c r="FF101" s="33">
        <v>85452377.006711349</v>
      </c>
      <c r="FG101" s="33">
        <v>0</v>
      </c>
      <c r="FH101" s="33">
        <v>0</v>
      </c>
      <c r="FI101" s="33">
        <v>0</v>
      </c>
      <c r="FJ101" s="33">
        <v>0</v>
      </c>
      <c r="FK101" s="33">
        <v>0</v>
      </c>
      <c r="FL101" s="33">
        <v>0</v>
      </c>
      <c r="FM101" s="33">
        <v>0</v>
      </c>
      <c r="FN101" s="33">
        <v>0</v>
      </c>
      <c r="FO101" s="34">
        <v>116112981.309221</v>
      </c>
      <c r="FP101" s="34">
        <v>43371369.806958377</v>
      </c>
      <c r="FQ101" s="34">
        <v>42794879.03423585</v>
      </c>
      <c r="FR101" s="380">
        <v>41372604.315471403</v>
      </c>
      <c r="FS101" s="34">
        <v>134873205.6524637</v>
      </c>
      <c r="FT101" s="34">
        <v>28925525.660788778</v>
      </c>
      <c r="FU101" s="34">
        <v>27546611.114497185</v>
      </c>
      <c r="FV101" s="34">
        <v>27546611.114497185</v>
      </c>
      <c r="FW101" s="34">
        <v>0</v>
      </c>
      <c r="FX101" s="34">
        <v>0</v>
      </c>
      <c r="FY101" s="34">
        <v>0</v>
      </c>
      <c r="FZ101" s="34">
        <v>0</v>
      </c>
      <c r="GA101" s="36">
        <f t="shared" si="209"/>
        <v>3683742954.9999995</v>
      </c>
      <c r="GB101" s="36">
        <f t="shared" si="210"/>
        <v>1891744629</v>
      </c>
      <c r="GC101" s="36">
        <f t="shared" si="211"/>
        <v>1478728942</v>
      </c>
      <c r="GD101" s="36">
        <f t="shared" si="212"/>
        <v>1440305984</v>
      </c>
      <c r="GE101" s="37"/>
      <c r="GF101" s="308"/>
    </row>
    <row r="102" spans="1:188" s="38" customFormat="1" ht="27" thickTop="1" thickBot="1">
      <c r="A102" s="35" t="s">
        <v>787</v>
      </c>
      <c r="B102" s="34">
        <f t="shared" si="324"/>
        <v>1455235153.9999998</v>
      </c>
      <c r="C102" s="33">
        <v>560541.23317228444</v>
      </c>
      <c r="D102" s="33">
        <v>20790.402371582593</v>
      </c>
      <c r="E102" s="33">
        <v>20707.572083249594</v>
      </c>
      <c r="F102" s="33">
        <v>0</v>
      </c>
      <c r="G102" s="33">
        <v>553732.10589659004</v>
      </c>
      <c r="H102" s="33">
        <v>20537.852715137433</v>
      </c>
      <c r="I102" s="33">
        <v>20456.028600734495</v>
      </c>
      <c r="J102" s="33">
        <v>0</v>
      </c>
      <c r="K102" s="33">
        <v>2404746.6609311253</v>
      </c>
      <c r="L102" s="33">
        <v>89191.744913279981</v>
      </c>
      <c r="M102" s="33">
        <v>88836.399316015915</v>
      </c>
      <c r="N102" s="33">
        <v>0</v>
      </c>
      <c r="O102" s="33">
        <v>959680867.84974551</v>
      </c>
      <c r="P102" s="33">
        <v>577328775.68079197</v>
      </c>
      <c r="Q102" s="33">
        <v>249039578.91231519</v>
      </c>
      <c r="R102" s="33">
        <v>235233917.11016321</v>
      </c>
      <c r="S102" s="33">
        <v>29129489.745589077</v>
      </c>
      <c r="T102" s="33">
        <v>17523838.615963906</v>
      </c>
      <c r="U102" s="33">
        <v>7559175.2458567368</v>
      </c>
      <c r="V102" s="33">
        <v>7140127.7297820281</v>
      </c>
      <c r="W102" s="33">
        <v>29129489.845154699</v>
      </c>
      <c r="X102" s="33">
        <v>17523838.675861005</v>
      </c>
      <c r="Y102" s="33">
        <v>7559175.2716942644</v>
      </c>
      <c r="Z102" s="33">
        <v>7140127.7541872365</v>
      </c>
      <c r="AA102" s="33">
        <v>36766973.477823772</v>
      </c>
      <c r="AB102" s="33">
        <v>22118427.588329852</v>
      </c>
      <c r="AC102" s="33">
        <v>9541121.3243349642</v>
      </c>
      <c r="AD102" s="33">
        <v>9012203.4117992744</v>
      </c>
      <c r="AE102" s="33">
        <v>36766973.577389389</v>
      </c>
      <c r="AF102" s="33">
        <v>22118427.64822695</v>
      </c>
      <c r="AG102" s="33">
        <v>9541121.3501724917</v>
      </c>
      <c r="AH102" s="33">
        <v>9012203.4362044819</v>
      </c>
      <c r="AI102" s="33">
        <v>1767142.2650544078</v>
      </c>
      <c r="AJ102" s="33">
        <v>0</v>
      </c>
      <c r="AK102" s="33">
        <v>0</v>
      </c>
      <c r="AL102" s="33">
        <v>0</v>
      </c>
      <c r="AM102" s="33">
        <v>593018.43779394031</v>
      </c>
      <c r="AN102" s="33">
        <v>0</v>
      </c>
      <c r="AO102" s="33">
        <v>0</v>
      </c>
      <c r="AP102" s="33">
        <v>0</v>
      </c>
      <c r="AQ102" s="33">
        <v>0</v>
      </c>
      <c r="AR102" s="33">
        <v>0</v>
      </c>
      <c r="AS102" s="33">
        <v>0</v>
      </c>
      <c r="AT102" s="33">
        <v>0</v>
      </c>
      <c r="AU102" s="33">
        <v>0</v>
      </c>
      <c r="AV102" s="33">
        <v>0</v>
      </c>
      <c r="AW102" s="33">
        <v>0</v>
      </c>
      <c r="AX102" s="33">
        <v>0</v>
      </c>
      <c r="AY102" s="33">
        <v>0</v>
      </c>
      <c r="AZ102" s="33">
        <v>0</v>
      </c>
      <c r="BA102" s="33">
        <v>0</v>
      </c>
      <c r="BB102" s="33">
        <v>0</v>
      </c>
      <c r="BC102" s="33">
        <v>0</v>
      </c>
      <c r="BD102" s="33">
        <v>0</v>
      </c>
      <c r="BE102" s="33">
        <v>0</v>
      </c>
      <c r="BF102" s="33">
        <v>0</v>
      </c>
      <c r="BG102" s="33">
        <v>0</v>
      </c>
      <c r="BH102" s="33">
        <v>0</v>
      </c>
      <c r="BI102" s="33">
        <v>0</v>
      </c>
      <c r="BJ102" s="33">
        <v>0</v>
      </c>
      <c r="BK102" s="33">
        <v>0</v>
      </c>
      <c r="BL102" s="33">
        <v>0</v>
      </c>
      <c r="BM102" s="33">
        <v>0</v>
      </c>
      <c r="BN102" s="33">
        <v>0</v>
      </c>
      <c r="BO102" s="33">
        <v>0</v>
      </c>
      <c r="BP102" s="33">
        <v>0</v>
      </c>
      <c r="BQ102" s="33">
        <v>0</v>
      </c>
      <c r="BR102" s="33">
        <v>0</v>
      </c>
      <c r="BS102" s="33">
        <v>0</v>
      </c>
      <c r="BT102" s="33">
        <v>0</v>
      </c>
      <c r="BU102" s="33">
        <v>0</v>
      </c>
      <c r="BV102" s="33">
        <v>0</v>
      </c>
      <c r="BW102" s="33"/>
      <c r="BX102" s="33"/>
      <c r="BY102" s="33"/>
      <c r="BZ102" s="33"/>
      <c r="CA102" s="33">
        <v>0</v>
      </c>
      <c r="CB102" s="33">
        <v>0</v>
      </c>
      <c r="CC102" s="33">
        <v>0</v>
      </c>
      <c r="CD102" s="33">
        <v>0</v>
      </c>
      <c r="CE102" s="33">
        <v>0</v>
      </c>
      <c r="CF102" s="33">
        <v>0</v>
      </c>
      <c r="CG102" s="33">
        <v>0</v>
      </c>
      <c r="CH102" s="33">
        <v>0</v>
      </c>
      <c r="CI102" s="33">
        <v>0</v>
      </c>
      <c r="CJ102" s="33">
        <v>0</v>
      </c>
      <c r="CK102" s="33">
        <v>0</v>
      </c>
      <c r="CL102" s="33">
        <v>0</v>
      </c>
      <c r="CM102" s="33">
        <v>0</v>
      </c>
      <c r="CN102" s="33">
        <v>0</v>
      </c>
      <c r="CO102" s="33">
        <v>0</v>
      </c>
      <c r="CP102" s="33">
        <v>0</v>
      </c>
      <c r="CQ102" s="33">
        <v>0</v>
      </c>
      <c r="CR102" s="33">
        <v>0</v>
      </c>
      <c r="CS102" s="33">
        <v>0</v>
      </c>
      <c r="CT102" s="33">
        <v>0</v>
      </c>
      <c r="CU102" s="33">
        <v>0</v>
      </c>
      <c r="CV102" s="33">
        <v>0</v>
      </c>
      <c r="CW102" s="33">
        <v>0</v>
      </c>
      <c r="CX102" s="33">
        <v>0</v>
      </c>
      <c r="CY102" s="33">
        <v>0</v>
      </c>
      <c r="CZ102" s="33">
        <v>0</v>
      </c>
      <c r="DA102" s="33">
        <v>0</v>
      </c>
      <c r="DB102" s="33">
        <v>0</v>
      </c>
      <c r="DC102" s="33">
        <v>0</v>
      </c>
      <c r="DD102" s="33">
        <v>0</v>
      </c>
      <c r="DE102" s="33">
        <v>0</v>
      </c>
      <c r="DF102" s="33">
        <v>0</v>
      </c>
      <c r="DG102" s="33">
        <v>0</v>
      </c>
      <c r="DH102" s="33">
        <v>0</v>
      </c>
      <c r="DI102" s="33">
        <v>0</v>
      </c>
      <c r="DJ102" s="33">
        <v>0</v>
      </c>
      <c r="DK102" s="33">
        <v>0</v>
      </c>
      <c r="DL102" s="33">
        <v>0</v>
      </c>
      <c r="DM102" s="33">
        <v>0</v>
      </c>
      <c r="DN102" s="33">
        <v>0</v>
      </c>
      <c r="DO102" s="33">
        <v>0</v>
      </c>
      <c r="DP102" s="33">
        <v>0</v>
      </c>
      <c r="DQ102" s="33">
        <v>0</v>
      </c>
      <c r="DR102" s="33">
        <v>0</v>
      </c>
      <c r="DS102" s="33">
        <v>0</v>
      </c>
      <c r="DT102" s="33">
        <v>0</v>
      </c>
      <c r="DU102" s="33">
        <v>0</v>
      </c>
      <c r="DV102" s="33">
        <v>0</v>
      </c>
      <c r="DW102" s="33">
        <v>75013102.067791313</v>
      </c>
      <c r="DX102" s="33">
        <v>22341961.840989877</v>
      </c>
      <c r="DY102" s="33">
        <v>22341961.840989877</v>
      </c>
      <c r="DZ102" s="33">
        <v>22341961.840989877</v>
      </c>
      <c r="EA102" s="34">
        <v>0</v>
      </c>
      <c r="EB102" s="34">
        <v>0</v>
      </c>
      <c r="EC102" s="34">
        <v>0</v>
      </c>
      <c r="ED102" s="34">
        <v>0</v>
      </c>
      <c r="EE102" s="34">
        <v>0</v>
      </c>
      <c r="EF102" s="34">
        <v>0</v>
      </c>
      <c r="EG102" s="34">
        <v>0</v>
      </c>
      <c r="EH102" s="34">
        <v>0</v>
      </c>
      <c r="EI102" s="34">
        <v>0</v>
      </c>
      <c r="EJ102" s="34">
        <v>0</v>
      </c>
      <c r="EK102" s="34">
        <v>0</v>
      </c>
      <c r="EL102" s="34">
        <v>0</v>
      </c>
      <c r="EM102" s="34">
        <v>0</v>
      </c>
      <c r="EN102" s="34">
        <v>0</v>
      </c>
      <c r="EO102" s="34">
        <v>0</v>
      </c>
      <c r="EP102" s="34">
        <v>0</v>
      </c>
      <c r="EQ102" s="34">
        <v>0</v>
      </c>
      <c r="ER102" s="34">
        <v>0</v>
      </c>
      <c r="ES102" s="34">
        <v>0</v>
      </c>
      <c r="ET102" s="34">
        <v>0</v>
      </c>
      <c r="EU102" s="33">
        <v>192913024</v>
      </c>
      <c r="EV102" s="33">
        <v>65093854</v>
      </c>
      <c r="EW102" s="33">
        <v>65093854</v>
      </c>
      <c r="EX102" s="314">
        <f>65146161-52307</f>
        <v>65093854</v>
      </c>
      <c r="EY102" s="33">
        <v>0</v>
      </c>
      <c r="EZ102" s="33">
        <v>0</v>
      </c>
      <c r="FA102" s="33">
        <v>0</v>
      </c>
      <c r="FB102" s="33">
        <v>0</v>
      </c>
      <c r="FC102" s="33">
        <v>0</v>
      </c>
      <c r="FD102" s="33">
        <v>0</v>
      </c>
      <c r="FE102" s="33">
        <v>0</v>
      </c>
      <c r="FF102" s="33">
        <v>0</v>
      </c>
      <c r="FG102" s="33">
        <v>0</v>
      </c>
      <c r="FH102" s="33">
        <v>0</v>
      </c>
      <c r="FI102" s="33">
        <v>0</v>
      </c>
      <c r="FJ102" s="33">
        <v>0</v>
      </c>
      <c r="FK102" s="33">
        <v>0</v>
      </c>
      <c r="FL102" s="33">
        <v>0</v>
      </c>
      <c r="FM102" s="33">
        <v>0</v>
      </c>
      <c r="FN102" s="33">
        <v>0</v>
      </c>
      <c r="FO102" s="34">
        <v>4738534.8014491303</v>
      </c>
      <c r="FP102" s="34">
        <v>2639122.7908262461</v>
      </c>
      <c r="FQ102" s="34">
        <v>1138425.8956263375</v>
      </c>
      <c r="FR102" s="34">
        <v>1075316.5578637526</v>
      </c>
      <c r="FS102" s="34">
        <v>85217517.932208687</v>
      </c>
      <c r="FT102" s="34">
        <v>25381253.15901012</v>
      </c>
      <c r="FU102" s="34">
        <v>25381253.15901012</v>
      </c>
      <c r="FV102" s="34">
        <v>25381253.15901012</v>
      </c>
      <c r="FW102" s="34">
        <v>0</v>
      </c>
      <c r="FX102" s="34">
        <v>0</v>
      </c>
      <c r="FY102" s="34">
        <v>0</v>
      </c>
      <c r="FZ102" s="34">
        <v>0</v>
      </c>
      <c r="GA102" s="36">
        <f t="shared" si="209"/>
        <v>1455235153.9999998</v>
      </c>
      <c r="GB102" s="36">
        <f t="shared" si="210"/>
        <v>772200019.99999988</v>
      </c>
      <c r="GC102" s="36">
        <f t="shared" si="211"/>
        <v>397325667.00000006</v>
      </c>
      <c r="GD102" s="36">
        <f t="shared" si="212"/>
        <v>381430965</v>
      </c>
      <c r="GE102" s="37"/>
      <c r="GF102" s="308"/>
    </row>
    <row r="103" spans="1:188" s="38" customFormat="1" ht="27" thickTop="1" thickBot="1">
      <c r="A103" s="35" t="s">
        <v>788</v>
      </c>
      <c r="B103" s="34">
        <f t="shared" si="324"/>
        <v>1502596800</v>
      </c>
      <c r="C103" s="33">
        <v>0</v>
      </c>
      <c r="D103" s="33">
        <v>0</v>
      </c>
      <c r="E103" s="33">
        <v>0</v>
      </c>
      <c r="F103" s="33">
        <v>0</v>
      </c>
      <c r="G103" s="33">
        <v>0</v>
      </c>
      <c r="H103" s="33">
        <v>0</v>
      </c>
      <c r="I103" s="33">
        <v>0</v>
      </c>
      <c r="J103" s="33">
        <v>0</v>
      </c>
      <c r="K103" s="33">
        <v>0</v>
      </c>
      <c r="L103" s="33">
        <v>0</v>
      </c>
      <c r="M103" s="33">
        <v>0</v>
      </c>
      <c r="N103" s="33">
        <v>0</v>
      </c>
      <c r="O103" s="33">
        <v>149594615.19240117</v>
      </c>
      <c r="P103" s="33">
        <v>42502499.61959219</v>
      </c>
      <c r="Q103" s="33">
        <v>24979415.55673733</v>
      </c>
      <c r="R103" s="33">
        <v>24979415.55673733</v>
      </c>
      <c r="S103" s="33">
        <v>4540691.5519802291</v>
      </c>
      <c r="T103" s="33">
        <v>1290091.4963584084</v>
      </c>
      <c r="U103" s="33">
        <v>758207.91440922255</v>
      </c>
      <c r="V103" s="33">
        <v>758207.91440922255</v>
      </c>
      <c r="W103" s="33">
        <v>4540691.567500473</v>
      </c>
      <c r="X103" s="33">
        <v>1290091.5007679868</v>
      </c>
      <c r="Y103" s="33">
        <v>758207.91700080398</v>
      </c>
      <c r="Z103" s="33">
        <v>758207.91700080398</v>
      </c>
      <c r="AA103" s="33">
        <v>5731219.0265164357</v>
      </c>
      <c r="AB103" s="33">
        <v>1628341.5962601292</v>
      </c>
      <c r="AC103" s="33">
        <v>957003.04135884251</v>
      </c>
      <c r="AD103" s="33">
        <v>957003.04135884251</v>
      </c>
      <c r="AE103" s="33">
        <v>5731219.0420366786</v>
      </c>
      <c r="AF103" s="33">
        <v>1628341.6006697072</v>
      </c>
      <c r="AG103" s="33">
        <v>957003.04395042371</v>
      </c>
      <c r="AH103" s="33">
        <v>957003.04395042371</v>
      </c>
      <c r="AI103" s="33">
        <v>25472360.595267624</v>
      </c>
      <c r="AJ103" s="33">
        <v>22316936.342030391</v>
      </c>
      <c r="AK103" s="33">
        <v>3150654.7273099949</v>
      </c>
      <c r="AL103" s="33">
        <v>3150654.7273099949</v>
      </c>
      <c r="AM103" s="33">
        <v>8548026.8260486946</v>
      </c>
      <c r="AN103" s="33">
        <v>7489128.0615090765</v>
      </c>
      <c r="AO103" s="33">
        <v>1057298.2047712728</v>
      </c>
      <c r="AP103" s="33">
        <v>1057298.2047712728</v>
      </c>
      <c r="AQ103" s="33">
        <v>0</v>
      </c>
      <c r="AR103" s="33">
        <v>0</v>
      </c>
      <c r="AS103" s="33">
        <v>0</v>
      </c>
      <c r="AT103" s="33">
        <v>0</v>
      </c>
      <c r="AU103" s="33">
        <v>0</v>
      </c>
      <c r="AV103" s="33">
        <v>0</v>
      </c>
      <c r="AW103" s="33">
        <v>0</v>
      </c>
      <c r="AX103" s="33">
        <v>0</v>
      </c>
      <c r="AY103" s="33">
        <v>0</v>
      </c>
      <c r="AZ103" s="33">
        <v>0</v>
      </c>
      <c r="BA103" s="33">
        <v>0</v>
      </c>
      <c r="BB103" s="33">
        <v>0</v>
      </c>
      <c r="BC103" s="33">
        <v>0</v>
      </c>
      <c r="BD103" s="33">
        <v>0</v>
      </c>
      <c r="BE103" s="33">
        <v>0</v>
      </c>
      <c r="BF103" s="33">
        <v>0</v>
      </c>
      <c r="BG103" s="33">
        <v>0</v>
      </c>
      <c r="BH103" s="33">
        <v>0</v>
      </c>
      <c r="BI103" s="33">
        <v>0</v>
      </c>
      <c r="BJ103" s="33">
        <v>0</v>
      </c>
      <c r="BK103" s="33">
        <v>0</v>
      </c>
      <c r="BL103" s="33">
        <v>0</v>
      </c>
      <c r="BM103" s="33">
        <v>0</v>
      </c>
      <c r="BN103" s="33">
        <v>0</v>
      </c>
      <c r="BO103" s="33">
        <v>0</v>
      </c>
      <c r="BP103" s="33">
        <v>0</v>
      </c>
      <c r="BQ103" s="33">
        <v>0</v>
      </c>
      <c r="BR103" s="33">
        <v>0</v>
      </c>
      <c r="BS103" s="33">
        <v>0</v>
      </c>
      <c r="BT103" s="33">
        <v>0</v>
      </c>
      <c r="BU103" s="33">
        <v>0</v>
      </c>
      <c r="BV103" s="33">
        <v>0</v>
      </c>
      <c r="BW103" s="33">
        <v>664995794</v>
      </c>
      <c r="BX103" s="33">
        <v>446357692</v>
      </c>
      <c r="BY103" s="33">
        <v>283704950</v>
      </c>
      <c r="BZ103" s="33">
        <v>283704950</v>
      </c>
      <c r="CA103" s="33">
        <v>0</v>
      </c>
      <c r="CB103" s="33">
        <v>0</v>
      </c>
      <c r="CC103" s="33">
        <v>0</v>
      </c>
      <c r="CD103" s="33">
        <v>0</v>
      </c>
      <c r="CE103" s="33">
        <v>0</v>
      </c>
      <c r="CF103" s="33">
        <v>0</v>
      </c>
      <c r="CG103" s="33">
        <v>0</v>
      </c>
      <c r="CH103" s="33">
        <v>0</v>
      </c>
      <c r="CI103" s="33">
        <v>0</v>
      </c>
      <c r="CJ103" s="33">
        <v>0</v>
      </c>
      <c r="CK103" s="33">
        <v>0</v>
      </c>
      <c r="CL103" s="33">
        <v>0</v>
      </c>
      <c r="CM103" s="33">
        <v>0</v>
      </c>
      <c r="CN103" s="33">
        <v>0</v>
      </c>
      <c r="CO103" s="33">
        <v>0</v>
      </c>
      <c r="CP103" s="33">
        <v>0</v>
      </c>
      <c r="CQ103" s="33">
        <v>0</v>
      </c>
      <c r="CR103" s="33">
        <v>0</v>
      </c>
      <c r="CS103" s="33">
        <v>0</v>
      </c>
      <c r="CT103" s="33">
        <v>0</v>
      </c>
      <c r="CU103" s="33">
        <v>0</v>
      </c>
      <c r="CV103" s="33">
        <v>0</v>
      </c>
      <c r="CW103" s="33">
        <v>0</v>
      </c>
      <c r="CX103" s="33">
        <v>0</v>
      </c>
      <c r="CY103" s="33">
        <v>0</v>
      </c>
      <c r="CZ103" s="33">
        <v>0</v>
      </c>
      <c r="DA103" s="33">
        <v>0</v>
      </c>
      <c r="DB103" s="33">
        <v>0</v>
      </c>
      <c r="DC103" s="33">
        <v>0</v>
      </c>
      <c r="DD103" s="33">
        <v>0</v>
      </c>
      <c r="DE103" s="33">
        <v>0</v>
      </c>
      <c r="DF103" s="33">
        <v>0</v>
      </c>
      <c r="DG103" s="33">
        <v>0</v>
      </c>
      <c r="DH103" s="33">
        <v>0</v>
      </c>
      <c r="DI103" s="33">
        <v>0</v>
      </c>
      <c r="DJ103" s="33">
        <v>0</v>
      </c>
      <c r="DK103" s="33">
        <v>0</v>
      </c>
      <c r="DL103" s="33">
        <v>0</v>
      </c>
      <c r="DM103" s="33">
        <v>0</v>
      </c>
      <c r="DN103" s="33">
        <v>0</v>
      </c>
      <c r="DO103" s="33">
        <v>0</v>
      </c>
      <c r="DP103" s="33">
        <v>0</v>
      </c>
      <c r="DQ103" s="33">
        <v>0</v>
      </c>
      <c r="DR103" s="33">
        <v>0</v>
      </c>
      <c r="DS103" s="33">
        <v>0</v>
      </c>
      <c r="DT103" s="33">
        <v>0</v>
      </c>
      <c r="DU103" s="33">
        <v>0</v>
      </c>
      <c r="DV103" s="33">
        <v>0</v>
      </c>
      <c r="DW103" s="33">
        <v>87912078.224144965</v>
      </c>
      <c r="DX103" s="33">
        <v>31686197.276319392</v>
      </c>
      <c r="DY103" s="33">
        <v>31686197.276319392</v>
      </c>
      <c r="DZ103" s="33">
        <v>31686197.276319392</v>
      </c>
      <c r="EA103" s="34">
        <v>0</v>
      </c>
      <c r="EB103" s="34">
        <v>0</v>
      </c>
      <c r="EC103" s="34">
        <v>0</v>
      </c>
      <c r="ED103" s="34">
        <v>0</v>
      </c>
      <c r="EE103" s="34">
        <v>0</v>
      </c>
      <c r="EF103" s="34">
        <v>0</v>
      </c>
      <c r="EG103" s="34">
        <v>0</v>
      </c>
      <c r="EH103" s="34">
        <v>0</v>
      </c>
      <c r="EI103" s="33">
        <v>660368</v>
      </c>
      <c r="EJ103" s="33">
        <v>660368</v>
      </c>
      <c r="EK103" s="33">
        <v>660368</v>
      </c>
      <c r="EL103" s="33">
        <v>660368</v>
      </c>
      <c r="EM103" s="34">
        <v>0</v>
      </c>
      <c r="EN103" s="34">
        <v>0</v>
      </c>
      <c r="EO103" s="34">
        <v>0</v>
      </c>
      <c r="EP103" s="34">
        <v>0</v>
      </c>
      <c r="EQ103" s="33">
        <v>9787000</v>
      </c>
      <c r="ER103" s="33">
        <v>3192752</v>
      </c>
      <c r="ES103" s="33">
        <v>3192752</v>
      </c>
      <c r="ET103" s="33">
        <v>3192752</v>
      </c>
      <c r="EU103" s="33">
        <v>429459874</v>
      </c>
      <c r="EV103" s="33">
        <v>258323528</v>
      </c>
      <c r="EW103" s="33">
        <v>258323528</v>
      </c>
      <c r="EX103" s="33">
        <v>258323528</v>
      </c>
      <c r="EY103" s="33">
        <v>0</v>
      </c>
      <c r="EZ103" s="33">
        <v>0</v>
      </c>
      <c r="FA103" s="33">
        <v>0</v>
      </c>
      <c r="FB103" s="33">
        <v>0</v>
      </c>
      <c r="FC103" s="33">
        <v>0</v>
      </c>
      <c r="FD103" s="33">
        <v>0</v>
      </c>
      <c r="FE103" s="33">
        <v>0</v>
      </c>
      <c r="FF103" s="33">
        <v>0</v>
      </c>
      <c r="FG103" s="33">
        <v>0</v>
      </c>
      <c r="FH103" s="33">
        <v>0</v>
      </c>
      <c r="FI103" s="33">
        <v>0</v>
      </c>
      <c r="FJ103" s="33">
        <v>0</v>
      </c>
      <c r="FK103" s="33">
        <v>0</v>
      </c>
      <c r="FL103" s="33">
        <v>0</v>
      </c>
      <c r="FM103" s="33">
        <v>0</v>
      </c>
      <c r="FN103" s="33">
        <v>0</v>
      </c>
      <c r="FO103" s="34">
        <v>5751654.1982486704</v>
      </c>
      <c r="FP103" s="34">
        <v>4634324.7828121111</v>
      </c>
      <c r="FQ103" s="34">
        <v>741021.5944621081</v>
      </c>
      <c r="FR103" s="34">
        <v>741021.5944621081</v>
      </c>
      <c r="FS103" s="34">
        <v>99871207.77585502</v>
      </c>
      <c r="FT103" s="34">
        <v>35996632.723680601</v>
      </c>
      <c r="FU103" s="34">
        <v>35996632.723680601</v>
      </c>
      <c r="FV103" s="380">
        <v>35861798.723680481</v>
      </c>
      <c r="FW103" s="34">
        <v>0</v>
      </c>
      <c r="FX103" s="34">
        <v>0</v>
      </c>
      <c r="FY103" s="34">
        <v>0</v>
      </c>
      <c r="FZ103" s="34">
        <v>0</v>
      </c>
      <c r="GA103" s="36">
        <f t="shared" si="209"/>
        <v>1502596800</v>
      </c>
      <c r="GB103" s="36">
        <f t="shared" si="210"/>
        <v>858996925</v>
      </c>
      <c r="GC103" s="36">
        <f t="shared" si="211"/>
        <v>646923240.00000012</v>
      </c>
      <c r="GD103" s="36">
        <f t="shared" si="212"/>
        <v>646788406</v>
      </c>
      <c r="GE103" s="37"/>
      <c r="GF103" s="308"/>
    </row>
    <row r="104" spans="1:188" s="38" customFormat="1" ht="27" thickTop="1" thickBot="1">
      <c r="A104" s="35" t="s">
        <v>789</v>
      </c>
      <c r="B104" s="34">
        <f t="shared" si="324"/>
        <v>170018573</v>
      </c>
      <c r="C104" s="33">
        <v>0</v>
      </c>
      <c r="D104" s="33">
        <v>0</v>
      </c>
      <c r="E104" s="33">
        <v>0</v>
      </c>
      <c r="F104" s="33">
        <v>0</v>
      </c>
      <c r="G104" s="33">
        <v>0</v>
      </c>
      <c r="H104" s="33">
        <v>0</v>
      </c>
      <c r="I104" s="33">
        <v>0</v>
      </c>
      <c r="J104" s="33">
        <v>0</v>
      </c>
      <c r="K104" s="33">
        <v>0</v>
      </c>
      <c r="L104" s="33">
        <v>0</v>
      </c>
      <c r="M104" s="33">
        <v>0</v>
      </c>
      <c r="N104" s="33">
        <v>0</v>
      </c>
      <c r="O104" s="33">
        <v>42896411.101325393</v>
      </c>
      <c r="P104" s="33">
        <v>39218334.625852637</v>
      </c>
      <c r="Q104" s="33">
        <v>19995494.075527597</v>
      </c>
      <c r="R104" s="33">
        <v>19975558.02529804</v>
      </c>
      <c r="S104" s="33">
        <v>1302048.0132091888</v>
      </c>
      <c r="T104" s="33">
        <v>1190406.2221043664</v>
      </c>
      <c r="U104" s="33">
        <v>606929.40658087819</v>
      </c>
      <c r="V104" s="33">
        <v>606324.28149171127</v>
      </c>
      <c r="W104" s="33">
        <v>1302048.0176596348</v>
      </c>
      <c r="X104" s="33">
        <v>1190406.2261732169</v>
      </c>
      <c r="Y104" s="33">
        <v>606929.40865538432</v>
      </c>
      <c r="Z104" s="33">
        <v>606324.28356414905</v>
      </c>
      <c r="AA104" s="33">
        <v>1643433.0016290257</v>
      </c>
      <c r="AB104" s="33">
        <v>1502519.7618703614</v>
      </c>
      <c r="AC104" s="33">
        <v>766060.70307323197</v>
      </c>
      <c r="AD104" s="33">
        <v>765296.91976296867</v>
      </c>
      <c r="AE104" s="33">
        <v>1643433.0060794717</v>
      </c>
      <c r="AF104" s="33">
        <v>1502519.7659392115</v>
      </c>
      <c r="AG104" s="33">
        <v>766060.70514773799</v>
      </c>
      <c r="AH104" s="33">
        <v>765296.92183540633</v>
      </c>
      <c r="AI104" s="33">
        <v>0</v>
      </c>
      <c r="AJ104" s="33">
        <v>0</v>
      </c>
      <c r="AK104" s="33">
        <v>0</v>
      </c>
      <c r="AL104" s="33">
        <v>0</v>
      </c>
      <c r="AM104" s="33">
        <v>0</v>
      </c>
      <c r="AN104" s="33">
        <v>0</v>
      </c>
      <c r="AO104" s="33">
        <v>0</v>
      </c>
      <c r="AP104" s="33">
        <v>0</v>
      </c>
      <c r="AQ104" s="33">
        <v>0</v>
      </c>
      <c r="AR104" s="33">
        <v>0</v>
      </c>
      <c r="AS104" s="33">
        <v>0</v>
      </c>
      <c r="AT104" s="33">
        <v>0</v>
      </c>
      <c r="AU104" s="33">
        <v>0</v>
      </c>
      <c r="AV104" s="33">
        <v>0</v>
      </c>
      <c r="AW104" s="33">
        <v>0</v>
      </c>
      <c r="AX104" s="33">
        <v>0</v>
      </c>
      <c r="AY104" s="33">
        <v>0</v>
      </c>
      <c r="AZ104" s="33">
        <v>0</v>
      </c>
      <c r="BA104" s="33">
        <v>0</v>
      </c>
      <c r="BB104" s="33">
        <v>0</v>
      </c>
      <c r="BC104" s="33">
        <v>0</v>
      </c>
      <c r="BD104" s="33">
        <v>0</v>
      </c>
      <c r="BE104" s="33">
        <v>0</v>
      </c>
      <c r="BF104" s="33">
        <v>0</v>
      </c>
      <c r="BG104" s="33">
        <v>0</v>
      </c>
      <c r="BH104" s="33">
        <v>0</v>
      </c>
      <c r="BI104" s="33">
        <v>0</v>
      </c>
      <c r="BJ104" s="33">
        <v>0</v>
      </c>
      <c r="BK104" s="33">
        <v>0</v>
      </c>
      <c r="BL104" s="33">
        <v>0</v>
      </c>
      <c r="BM104" s="33">
        <v>0</v>
      </c>
      <c r="BN104" s="33">
        <v>0</v>
      </c>
      <c r="BO104" s="33">
        <v>0</v>
      </c>
      <c r="BP104" s="33">
        <v>0</v>
      </c>
      <c r="BQ104" s="33">
        <v>0</v>
      </c>
      <c r="BR104" s="33">
        <v>0</v>
      </c>
      <c r="BS104" s="33">
        <v>0</v>
      </c>
      <c r="BT104" s="33">
        <v>0</v>
      </c>
      <c r="BU104" s="33">
        <v>0</v>
      </c>
      <c r="BV104" s="33">
        <v>0</v>
      </c>
      <c r="BW104" s="33">
        <v>104831439</v>
      </c>
      <c r="BX104" s="33">
        <v>64248469</v>
      </c>
      <c r="BY104" s="33"/>
      <c r="BZ104" s="33"/>
      <c r="CA104" s="33">
        <v>0</v>
      </c>
      <c r="CB104" s="33">
        <v>0</v>
      </c>
      <c r="CC104" s="33">
        <v>0</v>
      </c>
      <c r="CD104" s="33">
        <v>0</v>
      </c>
      <c r="CE104" s="33">
        <v>0</v>
      </c>
      <c r="CF104" s="33">
        <v>0</v>
      </c>
      <c r="CG104" s="33">
        <v>0</v>
      </c>
      <c r="CH104" s="33">
        <v>0</v>
      </c>
      <c r="CI104" s="33">
        <v>0</v>
      </c>
      <c r="CJ104" s="33">
        <v>0</v>
      </c>
      <c r="CK104" s="33">
        <v>0</v>
      </c>
      <c r="CL104" s="33">
        <v>0</v>
      </c>
      <c r="CM104" s="33">
        <v>0</v>
      </c>
      <c r="CN104" s="33">
        <v>0</v>
      </c>
      <c r="CO104" s="33">
        <v>0</v>
      </c>
      <c r="CP104" s="33">
        <v>0</v>
      </c>
      <c r="CQ104" s="33">
        <v>0</v>
      </c>
      <c r="CR104" s="33">
        <v>0</v>
      </c>
      <c r="CS104" s="33">
        <v>0</v>
      </c>
      <c r="CT104" s="33">
        <v>0</v>
      </c>
      <c r="CU104" s="33">
        <v>0</v>
      </c>
      <c r="CV104" s="33">
        <v>0</v>
      </c>
      <c r="CW104" s="33">
        <v>0</v>
      </c>
      <c r="CX104" s="33">
        <v>0</v>
      </c>
      <c r="CY104" s="33">
        <v>9705004.0996948071</v>
      </c>
      <c r="CZ104" s="33">
        <v>9705004.0996948071</v>
      </c>
      <c r="DA104" s="33">
        <v>0</v>
      </c>
      <c r="DB104" s="33">
        <v>0</v>
      </c>
      <c r="DC104" s="33">
        <v>1763959.2999659262</v>
      </c>
      <c r="DD104" s="33">
        <v>1763959.2999659262</v>
      </c>
      <c r="DE104" s="33">
        <v>0</v>
      </c>
      <c r="DF104" s="33">
        <v>0</v>
      </c>
      <c r="DG104" s="33">
        <v>4481307.5184745044</v>
      </c>
      <c r="DH104" s="33">
        <v>4481307.5184745044</v>
      </c>
      <c r="DI104" s="33">
        <v>0</v>
      </c>
      <c r="DJ104" s="33">
        <v>0</v>
      </c>
      <c r="DK104" s="33">
        <v>0</v>
      </c>
      <c r="DL104" s="33">
        <v>0</v>
      </c>
      <c r="DM104" s="33">
        <v>0</v>
      </c>
      <c r="DN104" s="33">
        <v>0</v>
      </c>
      <c r="DO104" s="33">
        <v>0</v>
      </c>
      <c r="DP104" s="33">
        <v>0</v>
      </c>
      <c r="DQ104" s="33">
        <v>0</v>
      </c>
      <c r="DR104" s="33">
        <v>0</v>
      </c>
      <c r="DS104" s="33">
        <v>0</v>
      </c>
      <c r="DT104" s="33">
        <v>0</v>
      </c>
      <c r="DU104" s="33">
        <v>0</v>
      </c>
      <c r="DV104" s="33">
        <v>0</v>
      </c>
      <c r="DW104" s="33">
        <v>0</v>
      </c>
      <c r="DX104" s="33">
        <v>0</v>
      </c>
      <c r="DY104" s="33">
        <v>0</v>
      </c>
      <c r="DZ104" s="33">
        <v>0</v>
      </c>
      <c r="EA104" s="34">
        <v>0</v>
      </c>
      <c r="EB104" s="34">
        <v>0</v>
      </c>
      <c r="EC104" s="34">
        <v>0</v>
      </c>
      <c r="ED104" s="34">
        <v>0</v>
      </c>
      <c r="EE104" s="34">
        <v>0</v>
      </c>
      <c r="EF104" s="34">
        <v>0</v>
      </c>
      <c r="EG104" s="34">
        <v>0</v>
      </c>
      <c r="EH104" s="34">
        <v>0</v>
      </c>
      <c r="EI104" s="34">
        <v>0</v>
      </c>
      <c r="EJ104" s="34">
        <v>0</v>
      </c>
      <c r="EK104" s="34">
        <v>0</v>
      </c>
      <c r="EL104" s="34">
        <v>0</v>
      </c>
      <c r="EM104" s="34">
        <v>0</v>
      </c>
      <c r="EN104" s="34">
        <v>0</v>
      </c>
      <c r="EO104" s="34">
        <v>0</v>
      </c>
      <c r="EP104" s="34">
        <v>0</v>
      </c>
      <c r="EQ104" s="34">
        <v>0</v>
      </c>
      <c r="ER104" s="34">
        <v>0</v>
      </c>
      <c r="ES104" s="34">
        <v>0</v>
      </c>
      <c r="ET104" s="34">
        <v>0</v>
      </c>
      <c r="EU104" s="34">
        <v>0</v>
      </c>
      <c r="EV104" s="34">
        <v>0</v>
      </c>
      <c r="EW104" s="34">
        <v>0</v>
      </c>
      <c r="EX104" s="34">
        <v>0</v>
      </c>
      <c r="EY104" s="33">
        <v>0</v>
      </c>
      <c r="EZ104" s="33">
        <v>0</v>
      </c>
      <c r="FA104" s="33">
        <v>0</v>
      </c>
      <c r="FB104" s="33">
        <v>0</v>
      </c>
      <c r="FC104" s="33">
        <v>0</v>
      </c>
      <c r="FD104" s="33">
        <v>0</v>
      </c>
      <c r="FE104" s="33">
        <v>0</v>
      </c>
      <c r="FF104" s="33">
        <v>0</v>
      </c>
      <c r="FG104" s="33">
        <v>0</v>
      </c>
      <c r="FH104" s="33">
        <v>0</v>
      </c>
      <c r="FI104" s="33">
        <v>0</v>
      </c>
      <c r="FJ104" s="33">
        <v>0</v>
      </c>
      <c r="FK104" s="33">
        <v>0</v>
      </c>
      <c r="FL104" s="33">
        <v>0</v>
      </c>
      <c r="FM104" s="33">
        <v>0</v>
      </c>
      <c r="FN104" s="33">
        <v>0</v>
      </c>
      <c r="FO104" s="34">
        <v>449489.94196204958</v>
      </c>
      <c r="FP104" s="34">
        <v>432676.479924971</v>
      </c>
      <c r="FQ104" s="34">
        <v>91404.701015168481</v>
      </c>
      <c r="FR104" s="34">
        <v>91313.568047722278</v>
      </c>
      <c r="FS104" s="34">
        <v>0</v>
      </c>
      <c r="FT104" s="34">
        <v>0</v>
      </c>
      <c r="FU104" s="34">
        <v>0</v>
      </c>
      <c r="FV104" s="34">
        <v>0</v>
      </c>
      <c r="FW104" s="34">
        <v>0</v>
      </c>
      <c r="FX104" s="34">
        <v>0</v>
      </c>
      <c r="FY104" s="34">
        <v>0</v>
      </c>
      <c r="FZ104" s="34">
        <v>0</v>
      </c>
      <c r="GA104" s="36">
        <f t="shared" si="209"/>
        <v>170018573</v>
      </c>
      <c r="GB104" s="36">
        <f t="shared" si="210"/>
        <v>125235603.00000001</v>
      </c>
      <c r="GC104" s="36">
        <f t="shared" si="211"/>
        <v>22832878.999999996</v>
      </c>
      <c r="GD104" s="36">
        <f t="shared" si="212"/>
        <v>22810114</v>
      </c>
      <c r="GE104" s="37"/>
      <c r="GF104" s="308"/>
    </row>
    <row r="105" spans="1:188" s="38" customFormat="1" ht="27" thickTop="1" thickBot="1">
      <c r="A105" s="35" t="s">
        <v>790</v>
      </c>
      <c r="B105" s="34">
        <f t="shared" si="324"/>
        <v>564627143.99999988</v>
      </c>
      <c r="C105" s="33">
        <v>0</v>
      </c>
      <c r="D105" s="33">
        <v>0</v>
      </c>
      <c r="E105" s="33">
        <v>0</v>
      </c>
      <c r="F105" s="33">
        <v>0</v>
      </c>
      <c r="G105" s="33">
        <v>0</v>
      </c>
      <c r="H105" s="33">
        <v>0</v>
      </c>
      <c r="I105" s="33">
        <v>0</v>
      </c>
      <c r="J105" s="33">
        <v>0</v>
      </c>
      <c r="K105" s="33">
        <v>0</v>
      </c>
      <c r="L105" s="33">
        <v>0</v>
      </c>
      <c r="M105" s="33">
        <v>0</v>
      </c>
      <c r="N105" s="33">
        <v>0</v>
      </c>
      <c r="O105" s="33">
        <v>439342058.62695611</v>
      </c>
      <c r="P105" s="33">
        <v>298857645.66041106</v>
      </c>
      <c r="Q105" s="33">
        <v>142478849.93537015</v>
      </c>
      <c r="R105" s="33">
        <v>142420331.73864537</v>
      </c>
      <c r="S105" s="33">
        <v>13335485.180875387</v>
      </c>
      <c r="T105" s="33">
        <v>9071318.410422707</v>
      </c>
      <c r="U105" s="33">
        <v>4324704.5316792708</v>
      </c>
      <c r="V105" s="33">
        <v>4322928.310782793</v>
      </c>
      <c r="W105" s="33">
        <v>13335485.226456545</v>
      </c>
      <c r="X105" s="33">
        <v>9071318.4414287917</v>
      </c>
      <c r="Y105" s="33">
        <v>4324704.5464612627</v>
      </c>
      <c r="Z105" s="33">
        <v>4322928.3255587136</v>
      </c>
      <c r="AA105" s="33">
        <v>16831926.485543799</v>
      </c>
      <c r="AB105" s="33">
        <v>11449734.489613228</v>
      </c>
      <c r="AC105" s="33">
        <v>5458602.200189705</v>
      </c>
      <c r="AD105" s="33">
        <v>5456360.2705451455</v>
      </c>
      <c r="AE105" s="33">
        <v>16831926.531124953</v>
      </c>
      <c r="AF105" s="33">
        <v>11449734.520619314</v>
      </c>
      <c r="AG105" s="33">
        <v>5458602.214971697</v>
      </c>
      <c r="AH105" s="33">
        <v>5456360.2853210662</v>
      </c>
      <c r="AI105" s="33">
        <v>31241999.870880451</v>
      </c>
      <c r="AJ105" s="33">
        <v>9774797.6803353205</v>
      </c>
      <c r="AK105" s="33">
        <v>0</v>
      </c>
      <c r="AL105" s="33">
        <v>0</v>
      </c>
      <c r="AM105" s="33">
        <v>10484205.105250873</v>
      </c>
      <c r="AN105" s="33">
        <v>3280231.2325237799</v>
      </c>
      <c r="AO105" s="33">
        <v>0</v>
      </c>
      <c r="AP105" s="33">
        <v>0</v>
      </c>
      <c r="AQ105" s="33">
        <v>0</v>
      </c>
      <c r="AR105" s="33">
        <v>0</v>
      </c>
      <c r="AS105" s="33">
        <v>0</v>
      </c>
      <c r="AT105" s="33">
        <v>0</v>
      </c>
      <c r="AU105" s="33">
        <v>0</v>
      </c>
      <c r="AV105" s="33">
        <v>0</v>
      </c>
      <c r="AW105" s="33">
        <v>0</v>
      </c>
      <c r="AX105" s="33">
        <v>0</v>
      </c>
      <c r="AY105" s="33">
        <v>0</v>
      </c>
      <c r="AZ105" s="33">
        <v>0</v>
      </c>
      <c r="BA105" s="33">
        <v>0</v>
      </c>
      <c r="BB105" s="33">
        <v>0</v>
      </c>
      <c r="BC105" s="33">
        <v>0</v>
      </c>
      <c r="BD105" s="33">
        <v>0</v>
      </c>
      <c r="BE105" s="33">
        <v>0</v>
      </c>
      <c r="BF105" s="33">
        <v>0</v>
      </c>
      <c r="BG105" s="33">
        <v>0</v>
      </c>
      <c r="BH105" s="33">
        <v>0</v>
      </c>
      <c r="BI105" s="33">
        <v>0</v>
      </c>
      <c r="BJ105" s="33">
        <v>0</v>
      </c>
      <c r="BK105" s="33">
        <v>0</v>
      </c>
      <c r="BL105" s="33">
        <v>0</v>
      </c>
      <c r="BM105" s="33">
        <v>0</v>
      </c>
      <c r="BN105" s="33">
        <v>0</v>
      </c>
      <c r="BO105" s="33">
        <v>0</v>
      </c>
      <c r="BP105" s="33">
        <v>0</v>
      </c>
      <c r="BQ105" s="33">
        <v>0</v>
      </c>
      <c r="BR105" s="33">
        <v>0</v>
      </c>
      <c r="BS105" s="33">
        <v>0</v>
      </c>
      <c r="BT105" s="33">
        <v>0</v>
      </c>
      <c r="BU105" s="33">
        <v>0</v>
      </c>
      <c r="BV105" s="33">
        <v>0</v>
      </c>
      <c r="BW105" s="33"/>
      <c r="BX105" s="33"/>
      <c r="BY105" s="33"/>
      <c r="BZ105" s="33"/>
      <c r="CA105" s="33">
        <v>0</v>
      </c>
      <c r="CB105" s="33">
        <v>0</v>
      </c>
      <c r="CC105" s="33">
        <v>0</v>
      </c>
      <c r="CD105" s="33">
        <v>0</v>
      </c>
      <c r="CE105" s="33">
        <v>0</v>
      </c>
      <c r="CF105" s="33">
        <v>0</v>
      </c>
      <c r="CG105" s="33">
        <v>0</v>
      </c>
      <c r="CH105" s="33">
        <v>0</v>
      </c>
      <c r="CI105" s="33">
        <v>0</v>
      </c>
      <c r="CJ105" s="33">
        <v>0</v>
      </c>
      <c r="CK105" s="33">
        <v>0</v>
      </c>
      <c r="CL105" s="33">
        <v>0</v>
      </c>
      <c r="CM105" s="33">
        <v>0</v>
      </c>
      <c r="CN105" s="33">
        <v>0</v>
      </c>
      <c r="CO105" s="33">
        <v>0</v>
      </c>
      <c r="CP105" s="33">
        <v>0</v>
      </c>
      <c r="CQ105" s="33">
        <v>0</v>
      </c>
      <c r="CR105" s="33">
        <v>0</v>
      </c>
      <c r="CS105" s="33">
        <v>0</v>
      </c>
      <c r="CT105" s="33">
        <v>0</v>
      </c>
      <c r="CU105" s="33">
        <v>0</v>
      </c>
      <c r="CV105" s="33">
        <v>0</v>
      </c>
      <c r="CW105" s="33">
        <v>0</v>
      </c>
      <c r="CX105" s="33">
        <v>0</v>
      </c>
      <c r="CY105" s="33">
        <v>0</v>
      </c>
      <c r="CZ105" s="33">
        <v>0</v>
      </c>
      <c r="DA105" s="33">
        <v>0</v>
      </c>
      <c r="DB105" s="33">
        <v>0</v>
      </c>
      <c r="DC105" s="33">
        <v>0</v>
      </c>
      <c r="DD105" s="33">
        <v>0</v>
      </c>
      <c r="DE105" s="33">
        <v>0</v>
      </c>
      <c r="DF105" s="33">
        <v>0</v>
      </c>
      <c r="DG105" s="33">
        <v>0</v>
      </c>
      <c r="DH105" s="33">
        <v>0</v>
      </c>
      <c r="DI105" s="33">
        <v>0</v>
      </c>
      <c r="DJ105" s="33">
        <v>0</v>
      </c>
      <c r="DK105" s="33">
        <v>12250975.595799012</v>
      </c>
      <c r="DL105" s="33">
        <v>0</v>
      </c>
      <c r="DM105" s="33">
        <v>0</v>
      </c>
      <c r="DN105" s="33">
        <v>0</v>
      </c>
      <c r="DO105" s="33">
        <v>0</v>
      </c>
      <c r="DP105" s="33">
        <v>0</v>
      </c>
      <c r="DQ105" s="33">
        <v>0</v>
      </c>
      <c r="DR105" s="33">
        <v>0</v>
      </c>
      <c r="DS105" s="33">
        <v>0</v>
      </c>
      <c r="DT105" s="33">
        <v>0</v>
      </c>
      <c r="DU105" s="33">
        <v>0</v>
      </c>
      <c r="DV105" s="33">
        <v>0</v>
      </c>
      <c r="DW105" s="33">
        <v>0</v>
      </c>
      <c r="DX105" s="33">
        <v>0</v>
      </c>
      <c r="DY105" s="33">
        <v>0</v>
      </c>
      <c r="DZ105" s="33">
        <v>0</v>
      </c>
      <c r="EA105" s="34">
        <v>0</v>
      </c>
      <c r="EB105" s="34">
        <v>0</v>
      </c>
      <c r="EC105" s="34">
        <v>0</v>
      </c>
      <c r="ED105" s="34">
        <v>0</v>
      </c>
      <c r="EE105" s="34">
        <v>0</v>
      </c>
      <c r="EF105" s="34">
        <v>0</v>
      </c>
      <c r="EG105" s="34">
        <v>0</v>
      </c>
      <c r="EH105" s="34">
        <v>0</v>
      </c>
      <c r="EI105" s="34">
        <v>0</v>
      </c>
      <c r="EJ105" s="34">
        <v>0</v>
      </c>
      <c r="EK105" s="34">
        <v>0</v>
      </c>
      <c r="EL105" s="34">
        <v>0</v>
      </c>
      <c r="EM105" s="34">
        <v>0</v>
      </c>
      <c r="EN105" s="34">
        <v>0</v>
      </c>
      <c r="EO105" s="34">
        <v>0</v>
      </c>
      <c r="EP105" s="34">
        <v>0</v>
      </c>
      <c r="EQ105" s="34">
        <v>0</v>
      </c>
      <c r="ER105" s="34">
        <v>0</v>
      </c>
      <c r="ES105" s="34">
        <v>0</v>
      </c>
      <c r="ET105" s="34">
        <v>0</v>
      </c>
      <c r="EU105" s="34">
        <v>0</v>
      </c>
      <c r="EV105" s="34">
        <v>0</v>
      </c>
      <c r="EW105" s="34">
        <v>0</v>
      </c>
      <c r="EX105" s="34">
        <v>0</v>
      </c>
      <c r="EY105" s="33">
        <v>0</v>
      </c>
      <c r="EZ105" s="33">
        <v>0</v>
      </c>
      <c r="FA105" s="33">
        <v>0</v>
      </c>
      <c r="FB105" s="33">
        <v>0</v>
      </c>
      <c r="FC105" s="33">
        <v>0</v>
      </c>
      <c r="FD105" s="33">
        <v>0</v>
      </c>
      <c r="FE105" s="33">
        <v>0</v>
      </c>
      <c r="FF105" s="33">
        <v>0</v>
      </c>
      <c r="FG105" s="33">
        <v>0</v>
      </c>
      <c r="FH105" s="33">
        <v>0</v>
      </c>
      <c r="FI105" s="33">
        <v>0</v>
      </c>
      <c r="FJ105" s="33">
        <v>0</v>
      </c>
      <c r="FK105" s="33">
        <v>0</v>
      </c>
      <c r="FL105" s="33">
        <v>0</v>
      </c>
      <c r="FM105" s="33">
        <v>0</v>
      </c>
      <c r="FN105" s="33">
        <v>0</v>
      </c>
      <c r="FO105" s="34">
        <v>10973081.377112869</v>
      </c>
      <c r="FP105" s="34">
        <v>3310888.5646458026</v>
      </c>
      <c r="FQ105" s="34">
        <v>651308.57132790994</v>
      </c>
      <c r="FR105" s="34">
        <v>651041.06914689997</v>
      </c>
      <c r="FS105" s="34">
        <v>0</v>
      </c>
      <c r="FT105" s="34">
        <v>0</v>
      </c>
      <c r="FU105" s="34">
        <v>0</v>
      </c>
      <c r="FV105" s="34">
        <v>0</v>
      </c>
      <c r="FW105" s="34">
        <v>0</v>
      </c>
      <c r="FX105" s="34">
        <v>0</v>
      </c>
      <c r="FY105" s="34">
        <v>0</v>
      </c>
      <c r="FZ105" s="34">
        <v>0</v>
      </c>
      <c r="GA105" s="36">
        <f t="shared" si="209"/>
        <v>564627143.99999988</v>
      </c>
      <c r="GB105" s="36">
        <f t="shared" si="210"/>
        <v>356265669.00000006</v>
      </c>
      <c r="GC105" s="36">
        <f t="shared" si="211"/>
        <v>162696772</v>
      </c>
      <c r="GD105" s="36">
        <f t="shared" si="212"/>
        <v>162629950</v>
      </c>
      <c r="GE105" s="37"/>
      <c r="GF105" s="308"/>
    </row>
    <row r="106" spans="1:188" s="38" customFormat="1" ht="14" thickTop="1" thickBot="1">
      <c r="A106" s="35" t="s">
        <v>791</v>
      </c>
      <c r="B106" s="34">
        <f t="shared" si="324"/>
        <v>8835120.0000000019</v>
      </c>
      <c r="C106" s="33">
        <v>0</v>
      </c>
      <c r="D106" s="33">
        <v>0</v>
      </c>
      <c r="E106" s="33">
        <v>0</v>
      </c>
      <c r="F106" s="33">
        <v>0</v>
      </c>
      <c r="G106" s="33">
        <v>0</v>
      </c>
      <c r="H106" s="33">
        <v>0</v>
      </c>
      <c r="I106" s="33">
        <v>0</v>
      </c>
      <c r="J106" s="33">
        <v>0</v>
      </c>
      <c r="K106" s="33">
        <v>0</v>
      </c>
      <c r="L106" s="33">
        <v>0</v>
      </c>
      <c r="M106" s="33">
        <v>0</v>
      </c>
      <c r="N106" s="33">
        <v>0</v>
      </c>
      <c r="O106" s="33">
        <v>7737201.6738044899</v>
      </c>
      <c r="P106" s="33">
        <v>0</v>
      </c>
      <c r="Q106" s="33">
        <v>0</v>
      </c>
      <c r="R106" s="33">
        <v>0</v>
      </c>
      <c r="S106" s="33">
        <v>234849.67176810463</v>
      </c>
      <c r="T106" s="33">
        <v>0</v>
      </c>
      <c r="U106" s="33">
        <v>0</v>
      </c>
      <c r="V106" s="33">
        <v>0</v>
      </c>
      <c r="W106" s="33">
        <v>234849.67257082908</v>
      </c>
      <c r="X106" s="33">
        <v>0</v>
      </c>
      <c r="Y106" s="33">
        <v>0</v>
      </c>
      <c r="Z106" s="33">
        <v>0</v>
      </c>
      <c r="AA106" s="33">
        <v>296425.09115632653</v>
      </c>
      <c r="AB106" s="33">
        <v>0</v>
      </c>
      <c r="AC106" s="33">
        <v>0</v>
      </c>
      <c r="AD106" s="33">
        <v>0</v>
      </c>
      <c r="AE106" s="33">
        <v>296425.09195905091</v>
      </c>
      <c r="AF106" s="33">
        <v>0</v>
      </c>
      <c r="AG106" s="33">
        <v>0</v>
      </c>
      <c r="AH106" s="33">
        <v>0</v>
      </c>
      <c r="AI106" s="33">
        <v>0</v>
      </c>
      <c r="AJ106" s="33">
        <v>0</v>
      </c>
      <c r="AK106" s="33">
        <v>0</v>
      </c>
      <c r="AL106" s="33">
        <v>0</v>
      </c>
      <c r="AM106" s="33">
        <v>0</v>
      </c>
      <c r="AN106" s="33">
        <v>0</v>
      </c>
      <c r="AO106" s="33">
        <v>0</v>
      </c>
      <c r="AP106" s="33">
        <v>0</v>
      </c>
      <c r="AQ106" s="33">
        <v>0</v>
      </c>
      <c r="AR106" s="33">
        <v>0</v>
      </c>
      <c r="AS106" s="33">
        <v>0</v>
      </c>
      <c r="AT106" s="33">
        <v>0</v>
      </c>
      <c r="AU106" s="33">
        <v>0</v>
      </c>
      <c r="AV106" s="33">
        <v>0</v>
      </c>
      <c r="AW106" s="33">
        <v>0</v>
      </c>
      <c r="AX106" s="33">
        <v>0</v>
      </c>
      <c r="AY106" s="33">
        <v>0</v>
      </c>
      <c r="AZ106" s="33">
        <v>0</v>
      </c>
      <c r="BA106" s="33">
        <v>0</v>
      </c>
      <c r="BB106" s="33">
        <v>0</v>
      </c>
      <c r="BC106" s="33">
        <v>0</v>
      </c>
      <c r="BD106" s="33">
        <v>0</v>
      </c>
      <c r="BE106" s="33">
        <v>0</v>
      </c>
      <c r="BF106" s="33">
        <v>0</v>
      </c>
      <c r="BG106" s="33">
        <v>0</v>
      </c>
      <c r="BH106" s="33">
        <v>0</v>
      </c>
      <c r="BI106" s="33">
        <v>0</v>
      </c>
      <c r="BJ106" s="33">
        <v>0</v>
      </c>
      <c r="BK106" s="33">
        <v>0</v>
      </c>
      <c r="BL106" s="33">
        <v>0</v>
      </c>
      <c r="BM106" s="33">
        <v>0</v>
      </c>
      <c r="BN106" s="33">
        <v>0</v>
      </c>
      <c r="BO106" s="33">
        <v>0</v>
      </c>
      <c r="BP106" s="33">
        <v>0</v>
      </c>
      <c r="BQ106" s="33">
        <v>0</v>
      </c>
      <c r="BR106" s="33">
        <v>0</v>
      </c>
      <c r="BS106" s="33">
        <v>0</v>
      </c>
      <c r="BT106" s="33">
        <v>0</v>
      </c>
      <c r="BU106" s="33">
        <v>0</v>
      </c>
      <c r="BV106" s="33">
        <v>0</v>
      </c>
      <c r="BW106" s="33"/>
      <c r="BX106" s="33"/>
      <c r="BY106" s="33"/>
      <c r="BZ106" s="33"/>
      <c r="CA106" s="33">
        <v>0</v>
      </c>
      <c r="CB106" s="33">
        <v>0</v>
      </c>
      <c r="CC106" s="33">
        <v>0</v>
      </c>
      <c r="CD106" s="33">
        <v>0</v>
      </c>
      <c r="CE106" s="33">
        <v>0</v>
      </c>
      <c r="CF106" s="33">
        <v>0</v>
      </c>
      <c r="CG106" s="33">
        <v>0</v>
      </c>
      <c r="CH106" s="33">
        <v>0</v>
      </c>
      <c r="CI106" s="33">
        <v>0</v>
      </c>
      <c r="CJ106" s="33">
        <v>0</v>
      </c>
      <c r="CK106" s="33">
        <v>0</v>
      </c>
      <c r="CL106" s="33">
        <v>0</v>
      </c>
      <c r="CM106" s="33">
        <v>0</v>
      </c>
      <c r="CN106" s="33">
        <v>0</v>
      </c>
      <c r="CO106" s="33">
        <v>0</v>
      </c>
      <c r="CP106" s="33">
        <v>0</v>
      </c>
      <c r="CQ106" s="33">
        <v>0</v>
      </c>
      <c r="CR106" s="33">
        <v>0</v>
      </c>
      <c r="CS106" s="33">
        <v>0</v>
      </c>
      <c r="CT106" s="33">
        <v>0</v>
      </c>
      <c r="CU106" s="33">
        <v>0</v>
      </c>
      <c r="CV106" s="33">
        <v>0</v>
      </c>
      <c r="CW106" s="33">
        <v>0</v>
      </c>
      <c r="CX106" s="33">
        <v>0</v>
      </c>
      <c r="CY106" s="33">
        <v>0</v>
      </c>
      <c r="CZ106" s="33">
        <v>0</v>
      </c>
      <c r="DA106" s="33">
        <v>0</v>
      </c>
      <c r="DB106" s="33">
        <v>0</v>
      </c>
      <c r="DC106" s="33">
        <v>0</v>
      </c>
      <c r="DD106" s="33">
        <v>0</v>
      </c>
      <c r="DE106" s="33">
        <v>0</v>
      </c>
      <c r="DF106" s="33">
        <v>0</v>
      </c>
      <c r="DG106" s="33">
        <v>0</v>
      </c>
      <c r="DH106" s="33">
        <v>0</v>
      </c>
      <c r="DI106" s="33">
        <v>0</v>
      </c>
      <c r="DJ106" s="33">
        <v>0</v>
      </c>
      <c r="DK106" s="33">
        <v>0</v>
      </c>
      <c r="DL106" s="33">
        <v>0</v>
      </c>
      <c r="DM106" s="33">
        <v>0</v>
      </c>
      <c r="DN106" s="33">
        <v>0</v>
      </c>
      <c r="DO106" s="33">
        <v>0</v>
      </c>
      <c r="DP106" s="33">
        <v>0</v>
      </c>
      <c r="DQ106" s="33">
        <v>0</v>
      </c>
      <c r="DR106" s="33">
        <v>0</v>
      </c>
      <c r="DS106" s="33">
        <v>0</v>
      </c>
      <c r="DT106" s="33">
        <v>0</v>
      </c>
      <c r="DU106" s="33">
        <v>0</v>
      </c>
      <c r="DV106" s="33">
        <v>0</v>
      </c>
      <c r="DW106" s="33">
        <v>0</v>
      </c>
      <c r="DX106" s="33">
        <v>0</v>
      </c>
      <c r="DY106" s="33">
        <v>0</v>
      </c>
      <c r="DZ106" s="33">
        <v>0</v>
      </c>
      <c r="EA106" s="34">
        <v>0</v>
      </c>
      <c r="EB106" s="34">
        <v>0</v>
      </c>
      <c r="EC106" s="34">
        <v>0</v>
      </c>
      <c r="ED106" s="34">
        <v>0</v>
      </c>
      <c r="EE106" s="34">
        <v>0</v>
      </c>
      <c r="EF106" s="34">
        <v>0</v>
      </c>
      <c r="EG106" s="34">
        <v>0</v>
      </c>
      <c r="EH106" s="34">
        <v>0</v>
      </c>
      <c r="EI106" s="34">
        <v>0</v>
      </c>
      <c r="EJ106" s="34">
        <v>0</v>
      </c>
      <c r="EK106" s="34">
        <v>0</v>
      </c>
      <c r="EL106" s="34">
        <v>0</v>
      </c>
      <c r="EM106" s="34">
        <v>0</v>
      </c>
      <c r="EN106" s="34">
        <v>0</v>
      </c>
      <c r="EO106" s="34">
        <v>0</v>
      </c>
      <c r="EP106" s="34">
        <v>0</v>
      </c>
      <c r="EQ106" s="34">
        <v>0</v>
      </c>
      <c r="ER106" s="34">
        <v>0</v>
      </c>
      <c r="ES106" s="34">
        <v>0</v>
      </c>
      <c r="ET106" s="34">
        <v>0</v>
      </c>
      <c r="EU106" s="34">
        <v>0</v>
      </c>
      <c r="EV106" s="34">
        <v>0</v>
      </c>
      <c r="EW106" s="34">
        <v>0</v>
      </c>
      <c r="EX106" s="34">
        <v>0</v>
      </c>
      <c r="EY106" s="33">
        <v>0</v>
      </c>
      <c r="EZ106" s="33">
        <v>0</v>
      </c>
      <c r="FA106" s="33">
        <v>0</v>
      </c>
      <c r="FB106" s="33">
        <v>0</v>
      </c>
      <c r="FC106" s="33">
        <v>0</v>
      </c>
      <c r="FD106" s="33">
        <v>0</v>
      </c>
      <c r="FE106" s="33">
        <v>0</v>
      </c>
      <c r="FF106" s="33">
        <v>0</v>
      </c>
      <c r="FG106" s="33">
        <v>0</v>
      </c>
      <c r="FH106" s="33">
        <v>0</v>
      </c>
      <c r="FI106" s="33">
        <v>0</v>
      </c>
      <c r="FJ106" s="33">
        <v>0</v>
      </c>
      <c r="FK106" s="33">
        <v>0</v>
      </c>
      <c r="FL106" s="33">
        <v>0</v>
      </c>
      <c r="FM106" s="33">
        <v>0</v>
      </c>
      <c r="FN106" s="33">
        <v>0</v>
      </c>
      <c r="FO106" s="34">
        <v>35368.7987411984</v>
      </c>
      <c r="FP106" s="34">
        <v>0</v>
      </c>
      <c r="FQ106" s="34">
        <v>0</v>
      </c>
      <c r="FR106" s="34">
        <v>0</v>
      </c>
      <c r="FS106" s="34">
        <v>0</v>
      </c>
      <c r="FT106" s="34">
        <v>0</v>
      </c>
      <c r="FU106" s="34">
        <v>0</v>
      </c>
      <c r="FV106" s="34">
        <v>0</v>
      </c>
      <c r="FW106" s="34">
        <v>0</v>
      </c>
      <c r="FX106" s="34">
        <v>0</v>
      </c>
      <c r="FY106" s="34">
        <v>0</v>
      </c>
      <c r="FZ106" s="34">
        <v>0</v>
      </c>
      <c r="GA106" s="36">
        <f t="shared" si="209"/>
        <v>8835120.0000000019</v>
      </c>
      <c r="GB106" s="36">
        <f t="shared" si="210"/>
        <v>0</v>
      </c>
      <c r="GC106" s="36">
        <f t="shared" si="211"/>
        <v>0</v>
      </c>
      <c r="GD106" s="36">
        <f t="shared" si="212"/>
        <v>0</v>
      </c>
      <c r="GE106" s="37"/>
      <c r="GF106" s="308"/>
    </row>
    <row r="107" spans="1:188" s="38" customFormat="1" ht="27" thickTop="1" thickBot="1">
      <c r="A107" s="35" t="s">
        <v>792</v>
      </c>
      <c r="B107" s="34">
        <f t="shared" si="324"/>
        <v>18344559</v>
      </c>
      <c r="C107" s="33">
        <v>0</v>
      </c>
      <c r="D107" s="33">
        <v>0</v>
      </c>
      <c r="E107" s="33">
        <v>0</v>
      </c>
      <c r="F107" s="33">
        <v>0</v>
      </c>
      <c r="G107" s="33">
        <v>0</v>
      </c>
      <c r="H107" s="33">
        <v>0</v>
      </c>
      <c r="I107" s="33">
        <v>0</v>
      </c>
      <c r="J107" s="33">
        <v>0</v>
      </c>
      <c r="K107" s="33">
        <v>0</v>
      </c>
      <c r="L107" s="33">
        <v>0</v>
      </c>
      <c r="M107" s="33">
        <v>0</v>
      </c>
      <c r="N107" s="33">
        <v>0</v>
      </c>
      <c r="O107" s="33">
        <v>1839038.2377363781</v>
      </c>
      <c r="P107" s="33">
        <v>0</v>
      </c>
      <c r="Q107" s="33">
        <v>0</v>
      </c>
      <c r="R107" s="33">
        <v>0</v>
      </c>
      <c r="S107" s="33">
        <v>55820.895552411253</v>
      </c>
      <c r="T107" s="33">
        <v>0</v>
      </c>
      <c r="U107" s="33">
        <v>0</v>
      </c>
      <c r="V107" s="33">
        <v>0</v>
      </c>
      <c r="W107" s="33">
        <v>55820.895743209039</v>
      </c>
      <c r="X107" s="33">
        <v>0</v>
      </c>
      <c r="Y107" s="33">
        <v>0</v>
      </c>
      <c r="Z107" s="33">
        <v>0</v>
      </c>
      <c r="AA107" s="33">
        <v>70456.619879332211</v>
      </c>
      <c r="AB107" s="33">
        <v>0</v>
      </c>
      <c r="AC107" s="33">
        <v>0</v>
      </c>
      <c r="AD107" s="33">
        <v>0</v>
      </c>
      <c r="AE107" s="33">
        <v>70456.620070129997</v>
      </c>
      <c r="AF107" s="33">
        <v>0</v>
      </c>
      <c r="AG107" s="33">
        <v>0</v>
      </c>
      <c r="AH107" s="33">
        <v>0</v>
      </c>
      <c r="AI107" s="33">
        <v>0</v>
      </c>
      <c r="AJ107" s="33">
        <v>0</v>
      </c>
      <c r="AK107" s="33">
        <v>0</v>
      </c>
      <c r="AL107" s="33">
        <v>0</v>
      </c>
      <c r="AM107" s="33">
        <v>0</v>
      </c>
      <c r="AN107" s="33">
        <v>0</v>
      </c>
      <c r="AO107" s="33">
        <v>0</v>
      </c>
      <c r="AP107" s="33">
        <v>0</v>
      </c>
      <c r="AQ107" s="33">
        <v>0</v>
      </c>
      <c r="AR107" s="33">
        <v>0</v>
      </c>
      <c r="AS107" s="33">
        <v>0</v>
      </c>
      <c r="AT107" s="33">
        <v>0</v>
      </c>
      <c r="AU107" s="33">
        <v>0</v>
      </c>
      <c r="AV107" s="33">
        <v>0</v>
      </c>
      <c r="AW107" s="33">
        <v>0</v>
      </c>
      <c r="AX107" s="33">
        <v>0</v>
      </c>
      <c r="AY107" s="33">
        <v>0</v>
      </c>
      <c r="AZ107" s="33">
        <v>0</v>
      </c>
      <c r="BA107" s="33">
        <v>0</v>
      </c>
      <c r="BB107" s="33">
        <v>0</v>
      </c>
      <c r="BC107" s="33">
        <v>0</v>
      </c>
      <c r="BD107" s="33">
        <v>0</v>
      </c>
      <c r="BE107" s="33">
        <v>0</v>
      </c>
      <c r="BF107" s="33">
        <v>0</v>
      </c>
      <c r="BG107" s="33">
        <v>0</v>
      </c>
      <c r="BH107" s="33">
        <v>0</v>
      </c>
      <c r="BI107" s="33">
        <v>0</v>
      </c>
      <c r="BJ107" s="33">
        <v>0</v>
      </c>
      <c r="BK107" s="33">
        <v>0</v>
      </c>
      <c r="BL107" s="33">
        <v>0</v>
      </c>
      <c r="BM107" s="33">
        <v>0</v>
      </c>
      <c r="BN107" s="33">
        <v>0</v>
      </c>
      <c r="BO107" s="33">
        <v>0</v>
      </c>
      <c r="BP107" s="33">
        <v>0</v>
      </c>
      <c r="BQ107" s="33">
        <v>0</v>
      </c>
      <c r="BR107" s="33">
        <v>0</v>
      </c>
      <c r="BS107" s="33">
        <v>0</v>
      </c>
      <c r="BT107" s="33">
        <v>0</v>
      </c>
      <c r="BU107" s="33">
        <v>0</v>
      </c>
      <c r="BV107" s="33">
        <v>0</v>
      </c>
      <c r="BW107" s="33">
        <v>16244559</v>
      </c>
      <c r="BX107" s="33">
        <v>16244559</v>
      </c>
      <c r="BY107" s="33"/>
      <c r="BZ107" s="33"/>
      <c r="CA107" s="33">
        <v>0</v>
      </c>
      <c r="CB107" s="33">
        <v>0</v>
      </c>
      <c r="CC107" s="33">
        <v>0</v>
      </c>
      <c r="CD107" s="33">
        <v>0</v>
      </c>
      <c r="CE107" s="33">
        <v>0</v>
      </c>
      <c r="CF107" s="33">
        <v>0</v>
      </c>
      <c r="CG107" s="33">
        <v>0</v>
      </c>
      <c r="CH107" s="33">
        <v>0</v>
      </c>
      <c r="CI107" s="33">
        <v>0</v>
      </c>
      <c r="CJ107" s="33">
        <v>0</v>
      </c>
      <c r="CK107" s="33">
        <v>0</v>
      </c>
      <c r="CL107" s="33">
        <v>0</v>
      </c>
      <c r="CM107" s="33">
        <v>0</v>
      </c>
      <c r="CN107" s="33">
        <v>0</v>
      </c>
      <c r="CO107" s="33">
        <v>0</v>
      </c>
      <c r="CP107" s="33">
        <v>0</v>
      </c>
      <c r="CQ107" s="33">
        <v>0</v>
      </c>
      <c r="CR107" s="33">
        <v>0</v>
      </c>
      <c r="CS107" s="33">
        <v>0</v>
      </c>
      <c r="CT107" s="33">
        <v>0</v>
      </c>
      <c r="CU107" s="33">
        <v>0</v>
      </c>
      <c r="CV107" s="33">
        <v>0</v>
      </c>
      <c r="CW107" s="33">
        <v>0</v>
      </c>
      <c r="CX107" s="33">
        <v>0</v>
      </c>
      <c r="CY107" s="33">
        <v>0</v>
      </c>
      <c r="CZ107" s="33">
        <v>0</v>
      </c>
      <c r="DA107" s="33">
        <v>0</v>
      </c>
      <c r="DB107" s="33">
        <v>0</v>
      </c>
      <c r="DC107" s="33">
        <v>0</v>
      </c>
      <c r="DD107" s="33">
        <v>0</v>
      </c>
      <c r="DE107" s="33">
        <v>0</v>
      </c>
      <c r="DF107" s="33">
        <v>0</v>
      </c>
      <c r="DG107" s="33">
        <v>0</v>
      </c>
      <c r="DH107" s="33">
        <v>0</v>
      </c>
      <c r="DI107" s="33">
        <v>0</v>
      </c>
      <c r="DJ107" s="33">
        <v>0</v>
      </c>
      <c r="DK107" s="33">
        <v>0</v>
      </c>
      <c r="DL107" s="33">
        <v>0</v>
      </c>
      <c r="DM107" s="33">
        <v>0</v>
      </c>
      <c r="DN107" s="33">
        <v>0</v>
      </c>
      <c r="DO107" s="33">
        <v>0</v>
      </c>
      <c r="DP107" s="33">
        <v>0</v>
      </c>
      <c r="DQ107" s="33">
        <v>0</v>
      </c>
      <c r="DR107" s="33">
        <v>0</v>
      </c>
      <c r="DS107" s="33">
        <v>0</v>
      </c>
      <c r="DT107" s="33">
        <v>0</v>
      </c>
      <c r="DU107" s="33">
        <v>0</v>
      </c>
      <c r="DV107" s="33">
        <v>0</v>
      </c>
      <c r="DW107" s="33">
        <v>0</v>
      </c>
      <c r="DX107" s="33">
        <v>0</v>
      </c>
      <c r="DY107" s="33">
        <v>0</v>
      </c>
      <c r="DZ107" s="33">
        <v>0</v>
      </c>
      <c r="EA107" s="34">
        <v>0</v>
      </c>
      <c r="EB107" s="34">
        <v>0</v>
      </c>
      <c r="EC107" s="34">
        <v>0</v>
      </c>
      <c r="ED107" s="34">
        <v>0</v>
      </c>
      <c r="EE107" s="34">
        <v>0</v>
      </c>
      <c r="EF107" s="34">
        <v>0</v>
      </c>
      <c r="EG107" s="34">
        <v>0</v>
      </c>
      <c r="EH107" s="34">
        <v>0</v>
      </c>
      <c r="EI107" s="34">
        <v>0</v>
      </c>
      <c r="EJ107" s="34">
        <v>0</v>
      </c>
      <c r="EK107" s="34">
        <v>0</v>
      </c>
      <c r="EL107" s="34">
        <v>0</v>
      </c>
      <c r="EM107" s="34">
        <v>0</v>
      </c>
      <c r="EN107" s="34">
        <v>0</v>
      </c>
      <c r="EO107" s="34">
        <v>0</v>
      </c>
      <c r="EP107" s="34">
        <v>0</v>
      </c>
      <c r="EQ107" s="34">
        <v>0</v>
      </c>
      <c r="ER107" s="34">
        <v>0</v>
      </c>
      <c r="ES107" s="34">
        <v>0</v>
      </c>
      <c r="ET107" s="34">
        <v>0</v>
      </c>
      <c r="EU107" s="34">
        <v>0</v>
      </c>
      <c r="EV107" s="34">
        <v>0</v>
      </c>
      <c r="EW107" s="34">
        <v>0</v>
      </c>
      <c r="EX107" s="34">
        <v>0</v>
      </c>
      <c r="EY107" s="33">
        <v>0</v>
      </c>
      <c r="EZ107" s="33">
        <v>0</v>
      </c>
      <c r="FA107" s="33">
        <v>0</v>
      </c>
      <c r="FB107" s="33">
        <v>0</v>
      </c>
      <c r="FC107" s="33">
        <v>0</v>
      </c>
      <c r="FD107" s="33">
        <v>0</v>
      </c>
      <c r="FE107" s="33">
        <v>0</v>
      </c>
      <c r="FF107" s="33">
        <v>0</v>
      </c>
      <c r="FG107" s="33">
        <v>0</v>
      </c>
      <c r="FH107" s="33">
        <v>0</v>
      </c>
      <c r="FI107" s="33">
        <v>0</v>
      </c>
      <c r="FJ107" s="33">
        <v>0</v>
      </c>
      <c r="FK107" s="33">
        <v>0</v>
      </c>
      <c r="FL107" s="33">
        <v>0</v>
      </c>
      <c r="FM107" s="33">
        <v>0</v>
      </c>
      <c r="FN107" s="33">
        <v>0</v>
      </c>
      <c r="FO107" s="34">
        <v>8406.7310185392671</v>
      </c>
      <c r="FP107" s="34">
        <v>0</v>
      </c>
      <c r="FQ107" s="34">
        <v>0</v>
      </c>
      <c r="FR107" s="34">
        <v>0</v>
      </c>
      <c r="FS107" s="34">
        <v>0</v>
      </c>
      <c r="FT107" s="34">
        <v>0</v>
      </c>
      <c r="FU107" s="34">
        <v>0</v>
      </c>
      <c r="FV107" s="34">
        <v>0</v>
      </c>
      <c r="FW107" s="34">
        <v>0</v>
      </c>
      <c r="FX107" s="34">
        <v>0</v>
      </c>
      <c r="FY107" s="34">
        <v>0</v>
      </c>
      <c r="FZ107" s="34">
        <v>0</v>
      </c>
      <c r="GA107" s="36">
        <f t="shared" si="209"/>
        <v>18344559</v>
      </c>
      <c r="GB107" s="36">
        <f t="shared" si="210"/>
        <v>16244559</v>
      </c>
      <c r="GC107" s="36">
        <f t="shared" si="211"/>
        <v>0</v>
      </c>
      <c r="GD107" s="36">
        <f t="shared" si="212"/>
        <v>0</v>
      </c>
      <c r="GE107" s="37"/>
      <c r="GF107" s="308"/>
    </row>
    <row r="108" spans="1:188" s="38" customFormat="1" ht="14" thickTop="1" thickBot="1">
      <c r="A108" s="35" t="s">
        <v>793</v>
      </c>
      <c r="B108" s="34">
        <f t="shared" si="324"/>
        <v>17906053.999999996</v>
      </c>
      <c r="C108" s="33">
        <v>0</v>
      </c>
      <c r="D108" s="33">
        <v>0</v>
      </c>
      <c r="E108" s="33">
        <v>0</v>
      </c>
      <c r="F108" s="33">
        <v>0</v>
      </c>
      <c r="G108" s="33">
        <v>0</v>
      </c>
      <c r="H108" s="33">
        <v>0</v>
      </c>
      <c r="I108" s="33">
        <v>0</v>
      </c>
      <c r="J108" s="33">
        <v>0</v>
      </c>
      <c r="K108" s="33">
        <v>0</v>
      </c>
      <c r="L108" s="33">
        <v>0</v>
      </c>
      <c r="M108" s="33">
        <v>0</v>
      </c>
      <c r="N108" s="33">
        <v>0</v>
      </c>
      <c r="O108" s="33">
        <v>5669757.5141387358</v>
      </c>
      <c r="P108" s="33">
        <v>0</v>
      </c>
      <c r="Q108" s="33">
        <v>0</v>
      </c>
      <c r="R108" s="33">
        <v>0</v>
      </c>
      <c r="S108" s="33">
        <v>172095.90073222038</v>
      </c>
      <c r="T108" s="33">
        <v>0</v>
      </c>
      <c r="U108" s="33">
        <v>0</v>
      </c>
      <c r="V108" s="33">
        <v>0</v>
      </c>
      <c r="W108" s="33">
        <v>172095.90132045024</v>
      </c>
      <c r="X108" s="33">
        <v>0</v>
      </c>
      <c r="Y108" s="33">
        <v>0</v>
      </c>
      <c r="Z108" s="33">
        <v>0</v>
      </c>
      <c r="AA108" s="33">
        <v>217217.85974029533</v>
      </c>
      <c r="AB108" s="33">
        <v>0</v>
      </c>
      <c r="AC108" s="33">
        <v>0</v>
      </c>
      <c r="AD108" s="33">
        <v>0</v>
      </c>
      <c r="AE108" s="33">
        <v>217217.86032852519</v>
      </c>
      <c r="AF108" s="33">
        <v>0</v>
      </c>
      <c r="AG108" s="33">
        <v>0</v>
      </c>
      <c r="AH108" s="33">
        <v>0</v>
      </c>
      <c r="AI108" s="33">
        <v>0</v>
      </c>
      <c r="AJ108" s="33">
        <v>0</v>
      </c>
      <c r="AK108" s="33">
        <v>0</v>
      </c>
      <c r="AL108" s="33">
        <v>0</v>
      </c>
      <c r="AM108" s="33">
        <v>0</v>
      </c>
      <c r="AN108" s="33">
        <v>0</v>
      </c>
      <c r="AO108" s="33">
        <v>0</v>
      </c>
      <c r="AP108" s="33">
        <v>0</v>
      </c>
      <c r="AQ108" s="33">
        <v>0</v>
      </c>
      <c r="AR108" s="33">
        <v>0</v>
      </c>
      <c r="AS108" s="33">
        <v>0</v>
      </c>
      <c r="AT108" s="33">
        <v>0</v>
      </c>
      <c r="AU108" s="33">
        <v>0</v>
      </c>
      <c r="AV108" s="33">
        <v>0</v>
      </c>
      <c r="AW108" s="33">
        <v>0</v>
      </c>
      <c r="AX108" s="33">
        <v>0</v>
      </c>
      <c r="AY108" s="33">
        <v>0</v>
      </c>
      <c r="AZ108" s="33">
        <v>0</v>
      </c>
      <c r="BA108" s="33">
        <v>0</v>
      </c>
      <c r="BB108" s="33">
        <v>0</v>
      </c>
      <c r="BC108" s="33">
        <v>0</v>
      </c>
      <c r="BD108" s="33">
        <v>0</v>
      </c>
      <c r="BE108" s="33">
        <v>0</v>
      </c>
      <c r="BF108" s="33">
        <v>0</v>
      </c>
      <c r="BG108" s="33">
        <v>0</v>
      </c>
      <c r="BH108" s="33">
        <v>0</v>
      </c>
      <c r="BI108" s="33">
        <v>0</v>
      </c>
      <c r="BJ108" s="33">
        <v>0</v>
      </c>
      <c r="BK108" s="33">
        <v>0</v>
      </c>
      <c r="BL108" s="33">
        <v>0</v>
      </c>
      <c r="BM108" s="33">
        <v>0</v>
      </c>
      <c r="BN108" s="33">
        <v>0</v>
      </c>
      <c r="BO108" s="33">
        <v>0</v>
      </c>
      <c r="BP108" s="33">
        <v>0</v>
      </c>
      <c r="BQ108" s="33">
        <v>0</v>
      </c>
      <c r="BR108" s="33">
        <v>0</v>
      </c>
      <c r="BS108" s="33">
        <v>0</v>
      </c>
      <c r="BT108" s="33">
        <v>0</v>
      </c>
      <c r="BU108" s="33">
        <v>0</v>
      </c>
      <c r="BV108" s="33">
        <v>0</v>
      </c>
      <c r="BW108" s="33">
        <v>11431751</v>
      </c>
      <c r="BX108" s="33">
        <v>11431751</v>
      </c>
      <c r="BY108" s="33">
        <v>6474303</v>
      </c>
      <c r="BZ108" s="33">
        <v>6474303</v>
      </c>
      <c r="CA108" s="33">
        <v>0</v>
      </c>
      <c r="CB108" s="33">
        <v>0</v>
      </c>
      <c r="CC108" s="33">
        <v>0</v>
      </c>
      <c r="CD108" s="33">
        <v>0</v>
      </c>
      <c r="CE108" s="33">
        <v>0</v>
      </c>
      <c r="CF108" s="33">
        <v>0</v>
      </c>
      <c r="CG108" s="33">
        <v>0</v>
      </c>
      <c r="CH108" s="33">
        <v>0</v>
      </c>
      <c r="CI108" s="33">
        <v>0</v>
      </c>
      <c r="CJ108" s="33">
        <v>0</v>
      </c>
      <c r="CK108" s="33">
        <v>0</v>
      </c>
      <c r="CL108" s="33">
        <v>0</v>
      </c>
      <c r="CM108" s="33">
        <v>0</v>
      </c>
      <c r="CN108" s="33">
        <v>0</v>
      </c>
      <c r="CO108" s="33">
        <v>0</v>
      </c>
      <c r="CP108" s="33">
        <v>0</v>
      </c>
      <c r="CQ108" s="33">
        <v>0</v>
      </c>
      <c r="CR108" s="33">
        <v>0</v>
      </c>
      <c r="CS108" s="33">
        <v>0</v>
      </c>
      <c r="CT108" s="33">
        <v>0</v>
      </c>
      <c r="CU108" s="33">
        <v>0</v>
      </c>
      <c r="CV108" s="33">
        <v>0</v>
      </c>
      <c r="CW108" s="33">
        <v>0</v>
      </c>
      <c r="CX108" s="33">
        <v>0</v>
      </c>
      <c r="CY108" s="33">
        <v>0</v>
      </c>
      <c r="CZ108" s="33">
        <v>0</v>
      </c>
      <c r="DA108" s="33">
        <v>0</v>
      </c>
      <c r="DB108" s="33">
        <v>0</v>
      </c>
      <c r="DC108" s="33">
        <v>0</v>
      </c>
      <c r="DD108" s="33">
        <v>0</v>
      </c>
      <c r="DE108" s="33">
        <v>0</v>
      </c>
      <c r="DF108" s="33">
        <v>0</v>
      </c>
      <c r="DG108" s="33">
        <v>0</v>
      </c>
      <c r="DH108" s="33">
        <v>0</v>
      </c>
      <c r="DI108" s="33">
        <v>0</v>
      </c>
      <c r="DJ108" s="33">
        <v>0</v>
      </c>
      <c r="DK108" s="33">
        <v>0</v>
      </c>
      <c r="DL108" s="33">
        <v>0</v>
      </c>
      <c r="DM108" s="33">
        <v>0</v>
      </c>
      <c r="DN108" s="33">
        <v>0</v>
      </c>
      <c r="DO108" s="33">
        <v>0</v>
      </c>
      <c r="DP108" s="33">
        <v>0</v>
      </c>
      <c r="DQ108" s="33">
        <v>0</v>
      </c>
      <c r="DR108" s="33">
        <v>0</v>
      </c>
      <c r="DS108" s="33">
        <v>0</v>
      </c>
      <c r="DT108" s="33">
        <v>0</v>
      </c>
      <c r="DU108" s="33">
        <v>0</v>
      </c>
      <c r="DV108" s="33">
        <v>0</v>
      </c>
      <c r="DW108" s="33">
        <v>0</v>
      </c>
      <c r="DX108" s="33">
        <v>0</v>
      </c>
      <c r="DY108" s="33">
        <v>0</v>
      </c>
      <c r="DZ108" s="33">
        <v>0</v>
      </c>
      <c r="EA108" s="34">
        <v>0</v>
      </c>
      <c r="EB108" s="34">
        <v>0</v>
      </c>
      <c r="EC108" s="34">
        <v>0</v>
      </c>
      <c r="ED108" s="34">
        <v>0</v>
      </c>
      <c r="EE108" s="34">
        <v>0</v>
      </c>
      <c r="EF108" s="34">
        <v>0</v>
      </c>
      <c r="EG108" s="34">
        <v>0</v>
      </c>
      <c r="EH108" s="34">
        <v>0</v>
      </c>
      <c r="EI108" s="34">
        <v>0</v>
      </c>
      <c r="EJ108" s="34">
        <v>0</v>
      </c>
      <c r="EK108" s="34">
        <v>0</v>
      </c>
      <c r="EL108" s="34">
        <v>0</v>
      </c>
      <c r="EM108" s="34">
        <v>0</v>
      </c>
      <c r="EN108" s="34">
        <v>0</v>
      </c>
      <c r="EO108" s="34">
        <v>0</v>
      </c>
      <c r="EP108" s="34">
        <v>0</v>
      </c>
      <c r="EQ108" s="34">
        <v>0</v>
      </c>
      <c r="ER108" s="34">
        <v>0</v>
      </c>
      <c r="ES108" s="34">
        <v>0</v>
      </c>
      <c r="ET108" s="34">
        <v>0</v>
      </c>
      <c r="EU108" s="34">
        <v>0</v>
      </c>
      <c r="EV108" s="34">
        <v>0</v>
      </c>
      <c r="EW108" s="34">
        <v>0</v>
      </c>
      <c r="EX108" s="34">
        <v>0</v>
      </c>
      <c r="EY108" s="33">
        <v>0</v>
      </c>
      <c r="EZ108" s="33">
        <v>0</v>
      </c>
      <c r="FA108" s="33">
        <v>0</v>
      </c>
      <c r="FB108" s="33">
        <v>0</v>
      </c>
      <c r="FC108" s="33">
        <v>0</v>
      </c>
      <c r="FD108" s="33">
        <v>0</v>
      </c>
      <c r="FE108" s="33">
        <v>0</v>
      </c>
      <c r="FF108" s="33">
        <v>0</v>
      </c>
      <c r="FG108" s="33">
        <v>0</v>
      </c>
      <c r="FH108" s="33">
        <v>0</v>
      </c>
      <c r="FI108" s="33">
        <v>0</v>
      </c>
      <c r="FJ108" s="33">
        <v>0</v>
      </c>
      <c r="FK108" s="33">
        <v>0</v>
      </c>
      <c r="FL108" s="33">
        <v>0</v>
      </c>
      <c r="FM108" s="33">
        <v>0</v>
      </c>
      <c r="FN108" s="33">
        <v>0</v>
      </c>
      <c r="FO108" s="34">
        <v>25917.963739772298</v>
      </c>
      <c r="FP108" s="34">
        <v>0</v>
      </c>
      <c r="FQ108" s="34">
        <v>0</v>
      </c>
      <c r="FR108" s="34">
        <v>0</v>
      </c>
      <c r="FS108" s="34">
        <v>0</v>
      </c>
      <c r="FT108" s="34">
        <v>0</v>
      </c>
      <c r="FU108" s="34">
        <v>0</v>
      </c>
      <c r="FV108" s="34">
        <v>0</v>
      </c>
      <c r="FW108" s="34">
        <v>0</v>
      </c>
      <c r="FX108" s="34">
        <v>0</v>
      </c>
      <c r="FY108" s="34">
        <v>0</v>
      </c>
      <c r="FZ108" s="34">
        <v>0</v>
      </c>
      <c r="GA108" s="36">
        <f t="shared" si="209"/>
        <v>17906053.999999996</v>
      </c>
      <c r="GB108" s="36">
        <f t="shared" si="210"/>
        <v>11431751</v>
      </c>
      <c r="GC108" s="36">
        <f t="shared" si="211"/>
        <v>6474303</v>
      </c>
      <c r="GD108" s="36">
        <f t="shared" si="212"/>
        <v>6474303</v>
      </c>
      <c r="GE108" s="37"/>
      <c r="GF108" s="308"/>
    </row>
    <row r="109" spans="1:188" s="38" customFormat="1" ht="26.5" customHeight="1" thickTop="1" thickBot="1">
      <c r="A109" s="35" t="s">
        <v>842</v>
      </c>
      <c r="B109" s="34">
        <f t="shared" si="324"/>
        <v>8835120.0000000019</v>
      </c>
      <c r="C109" s="33">
        <v>0</v>
      </c>
      <c r="D109" s="33">
        <v>0</v>
      </c>
      <c r="E109" s="33">
        <v>0</v>
      </c>
      <c r="F109" s="33">
        <v>0</v>
      </c>
      <c r="G109" s="33">
        <v>0</v>
      </c>
      <c r="H109" s="33">
        <v>0</v>
      </c>
      <c r="I109" s="33">
        <v>0</v>
      </c>
      <c r="J109" s="33">
        <v>0</v>
      </c>
      <c r="K109" s="33">
        <v>0</v>
      </c>
      <c r="L109" s="33">
        <v>0</v>
      </c>
      <c r="M109" s="33">
        <v>0</v>
      </c>
      <c r="N109" s="33">
        <v>0</v>
      </c>
      <c r="O109" s="33">
        <v>7737201.6738044899</v>
      </c>
      <c r="P109" s="33">
        <v>0</v>
      </c>
      <c r="Q109" s="33">
        <v>0</v>
      </c>
      <c r="R109" s="33">
        <v>0</v>
      </c>
      <c r="S109" s="33">
        <v>234849.67176810463</v>
      </c>
      <c r="T109" s="33">
        <v>0</v>
      </c>
      <c r="U109" s="33">
        <v>0</v>
      </c>
      <c r="V109" s="33">
        <v>0</v>
      </c>
      <c r="W109" s="33">
        <v>234849.67257082908</v>
      </c>
      <c r="X109" s="33">
        <v>0</v>
      </c>
      <c r="Y109" s="33">
        <v>0</v>
      </c>
      <c r="Z109" s="33">
        <v>0</v>
      </c>
      <c r="AA109" s="33">
        <v>296425.09115632653</v>
      </c>
      <c r="AB109" s="33">
        <v>0</v>
      </c>
      <c r="AC109" s="33">
        <v>0</v>
      </c>
      <c r="AD109" s="33">
        <v>0</v>
      </c>
      <c r="AE109" s="33">
        <v>296425.09195905091</v>
      </c>
      <c r="AF109" s="33">
        <v>0</v>
      </c>
      <c r="AG109" s="33">
        <v>0</v>
      </c>
      <c r="AH109" s="33">
        <v>0</v>
      </c>
      <c r="AI109" s="33">
        <v>0</v>
      </c>
      <c r="AJ109" s="33">
        <v>0</v>
      </c>
      <c r="AK109" s="33">
        <v>0</v>
      </c>
      <c r="AL109" s="33">
        <v>0</v>
      </c>
      <c r="AM109" s="33">
        <v>0</v>
      </c>
      <c r="AN109" s="33">
        <v>0</v>
      </c>
      <c r="AO109" s="33">
        <v>0</v>
      </c>
      <c r="AP109" s="33">
        <v>0</v>
      </c>
      <c r="AQ109" s="33">
        <v>0</v>
      </c>
      <c r="AR109" s="33">
        <v>0</v>
      </c>
      <c r="AS109" s="33">
        <v>0</v>
      </c>
      <c r="AT109" s="33">
        <v>0</v>
      </c>
      <c r="AU109" s="33">
        <v>0</v>
      </c>
      <c r="AV109" s="33">
        <v>0</v>
      </c>
      <c r="AW109" s="33">
        <v>0</v>
      </c>
      <c r="AX109" s="33">
        <v>0</v>
      </c>
      <c r="AY109" s="33">
        <v>0</v>
      </c>
      <c r="AZ109" s="33">
        <v>0</v>
      </c>
      <c r="BA109" s="33">
        <v>0</v>
      </c>
      <c r="BB109" s="33">
        <v>0</v>
      </c>
      <c r="BC109" s="33">
        <v>0</v>
      </c>
      <c r="BD109" s="33">
        <v>0</v>
      </c>
      <c r="BE109" s="33">
        <v>0</v>
      </c>
      <c r="BF109" s="33">
        <v>0</v>
      </c>
      <c r="BG109" s="33">
        <v>0</v>
      </c>
      <c r="BH109" s="33">
        <v>0</v>
      </c>
      <c r="BI109" s="33">
        <v>0</v>
      </c>
      <c r="BJ109" s="33">
        <v>0</v>
      </c>
      <c r="BK109" s="33">
        <v>0</v>
      </c>
      <c r="BL109" s="33">
        <v>0</v>
      </c>
      <c r="BM109" s="33">
        <v>0</v>
      </c>
      <c r="BN109" s="33">
        <v>0</v>
      </c>
      <c r="BO109" s="33">
        <v>0</v>
      </c>
      <c r="BP109" s="33">
        <v>0</v>
      </c>
      <c r="BQ109" s="33">
        <v>0</v>
      </c>
      <c r="BR109" s="33">
        <v>0</v>
      </c>
      <c r="BS109" s="33">
        <v>0</v>
      </c>
      <c r="BT109" s="33">
        <v>0</v>
      </c>
      <c r="BU109" s="33">
        <v>0</v>
      </c>
      <c r="BV109" s="33">
        <v>0</v>
      </c>
      <c r="BW109" s="33"/>
      <c r="BX109" s="33"/>
      <c r="BY109" s="33"/>
      <c r="BZ109" s="33"/>
      <c r="CA109" s="33">
        <v>0</v>
      </c>
      <c r="CB109" s="33">
        <v>0</v>
      </c>
      <c r="CC109" s="33">
        <v>0</v>
      </c>
      <c r="CD109" s="33">
        <v>0</v>
      </c>
      <c r="CE109" s="33">
        <v>0</v>
      </c>
      <c r="CF109" s="33">
        <v>0</v>
      </c>
      <c r="CG109" s="33">
        <v>0</v>
      </c>
      <c r="CH109" s="33">
        <v>0</v>
      </c>
      <c r="CI109" s="33">
        <v>0</v>
      </c>
      <c r="CJ109" s="33">
        <v>0</v>
      </c>
      <c r="CK109" s="33">
        <v>0</v>
      </c>
      <c r="CL109" s="33">
        <v>0</v>
      </c>
      <c r="CM109" s="33">
        <v>0</v>
      </c>
      <c r="CN109" s="33">
        <v>0</v>
      </c>
      <c r="CO109" s="33">
        <v>0</v>
      </c>
      <c r="CP109" s="33">
        <v>0</v>
      </c>
      <c r="CQ109" s="33">
        <v>0</v>
      </c>
      <c r="CR109" s="33">
        <v>0</v>
      </c>
      <c r="CS109" s="33">
        <v>0</v>
      </c>
      <c r="CT109" s="33">
        <v>0</v>
      </c>
      <c r="CU109" s="33">
        <v>0</v>
      </c>
      <c r="CV109" s="33">
        <v>0</v>
      </c>
      <c r="CW109" s="33">
        <v>0</v>
      </c>
      <c r="CX109" s="33">
        <v>0</v>
      </c>
      <c r="CY109" s="33">
        <v>0</v>
      </c>
      <c r="CZ109" s="33">
        <v>0</v>
      </c>
      <c r="DA109" s="33">
        <v>0</v>
      </c>
      <c r="DB109" s="33">
        <v>0</v>
      </c>
      <c r="DC109" s="33">
        <v>0</v>
      </c>
      <c r="DD109" s="33">
        <v>0</v>
      </c>
      <c r="DE109" s="33">
        <v>0</v>
      </c>
      <c r="DF109" s="33">
        <v>0</v>
      </c>
      <c r="DG109" s="33">
        <v>0</v>
      </c>
      <c r="DH109" s="33">
        <v>0</v>
      </c>
      <c r="DI109" s="33">
        <v>0</v>
      </c>
      <c r="DJ109" s="33">
        <v>0</v>
      </c>
      <c r="DK109" s="33">
        <v>0</v>
      </c>
      <c r="DL109" s="33">
        <v>0</v>
      </c>
      <c r="DM109" s="33">
        <v>0</v>
      </c>
      <c r="DN109" s="33">
        <v>0</v>
      </c>
      <c r="DO109" s="33">
        <v>0</v>
      </c>
      <c r="DP109" s="33">
        <v>0</v>
      </c>
      <c r="DQ109" s="33">
        <v>0</v>
      </c>
      <c r="DR109" s="33">
        <v>0</v>
      </c>
      <c r="DS109" s="33">
        <v>0</v>
      </c>
      <c r="DT109" s="33">
        <v>0</v>
      </c>
      <c r="DU109" s="33">
        <v>0</v>
      </c>
      <c r="DV109" s="33">
        <v>0</v>
      </c>
      <c r="DW109" s="33">
        <v>0</v>
      </c>
      <c r="DX109" s="33">
        <v>0</v>
      </c>
      <c r="DY109" s="33">
        <v>0</v>
      </c>
      <c r="DZ109" s="33">
        <v>0</v>
      </c>
      <c r="EA109" s="34">
        <v>0</v>
      </c>
      <c r="EB109" s="34">
        <v>0</v>
      </c>
      <c r="EC109" s="34">
        <v>0</v>
      </c>
      <c r="ED109" s="34">
        <v>0</v>
      </c>
      <c r="EE109" s="34">
        <v>0</v>
      </c>
      <c r="EF109" s="34">
        <v>0</v>
      </c>
      <c r="EG109" s="34">
        <v>0</v>
      </c>
      <c r="EH109" s="34">
        <v>0</v>
      </c>
      <c r="EI109" s="34">
        <v>0</v>
      </c>
      <c r="EJ109" s="34">
        <v>0</v>
      </c>
      <c r="EK109" s="34">
        <v>0</v>
      </c>
      <c r="EL109" s="34">
        <v>0</v>
      </c>
      <c r="EM109" s="34">
        <v>0</v>
      </c>
      <c r="EN109" s="34">
        <v>0</v>
      </c>
      <c r="EO109" s="34">
        <v>0</v>
      </c>
      <c r="EP109" s="34">
        <v>0</v>
      </c>
      <c r="EQ109" s="34">
        <v>0</v>
      </c>
      <c r="ER109" s="34">
        <v>0</v>
      </c>
      <c r="ES109" s="34">
        <v>0</v>
      </c>
      <c r="ET109" s="34">
        <v>0</v>
      </c>
      <c r="EU109" s="34">
        <v>0</v>
      </c>
      <c r="EV109" s="34">
        <v>0</v>
      </c>
      <c r="EW109" s="34">
        <v>0</v>
      </c>
      <c r="EX109" s="34">
        <v>0</v>
      </c>
      <c r="EY109" s="33">
        <v>0</v>
      </c>
      <c r="EZ109" s="33">
        <v>0</v>
      </c>
      <c r="FA109" s="33">
        <v>0</v>
      </c>
      <c r="FB109" s="33">
        <v>0</v>
      </c>
      <c r="FC109" s="33">
        <v>0</v>
      </c>
      <c r="FD109" s="33">
        <v>0</v>
      </c>
      <c r="FE109" s="33">
        <v>0</v>
      </c>
      <c r="FF109" s="33">
        <v>0</v>
      </c>
      <c r="FG109" s="33">
        <v>0</v>
      </c>
      <c r="FH109" s="33">
        <v>0</v>
      </c>
      <c r="FI109" s="33">
        <v>0</v>
      </c>
      <c r="FJ109" s="33">
        <v>0</v>
      </c>
      <c r="FK109" s="33">
        <v>0</v>
      </c>
      <c r="FL109" s="33">
        <v>0</v>
      </c>
      <c r="FM109" s="33">
        <v>0</v>
      </c>
      <c r="FN109" s="33">
        <v>0</v>
      </c>
      <c r="FO109" s="34">
        <v>35368.7987411984</v>
      </c>
      <c r="FP109" s="34">
        <v>0</v>
      </c>
      <c r="FQ109" s="34">
        <v>0</v>
      </c>
      <c r="FR109" s="34">
        <v>0</v>
      </c>
      <c r="FS109" s="34">
        <v>0</v>
      </c>
      <c r="FT109" s="34">
        <v>0</v>
      </c>
      <c r="FU109" s="34">
        <v>0</v>
      </c>
      <c r="FV109" s="34">
        <v>0</v>
      </c>
      <c r="FW109" s="34">
        <v>0</v>
      </c>
      <c r="FX109" s="34">
        <v>0</v>
      </c>
      <c r="FY109" s="34">
        <v>0</v>
      </c>
      <c r="FZ109" s="34">
        <v>0</v>
      </c>
      <c r="GA109" s="36">
        <f t="shared" si="209"/>
        <v>8835120.0000000019</v>
      </c>
      <c r="GB109" s="36">
        <f t="shared" si="210"/>
        <v>0</v>
      </c>
      <c r="GC109" s="36">
        <f t="shared" si="211"/>
        <v>0</v>
      </c>
      <c r="GD109" s="36">
        <f t="shared" si="212"/>
        <v>0</v>
      </c>
      <c r="GE109" s="37"/>
      <c r="GF109" s="308"/>
    </row>
    <row r="110" spans="1:188" s="38" customFormat="1" ht="27" thickTop="1" thickBot="1">
      <c r="A110" s="35" t="s">
        <v>843</v>
      </c>
      <c r="B110" s="34">
        <f t="shared" si="324"/>
        <v>40152000</v>
      </c>
      <c r="C110" s="33">
        <v>0</v>
      </c>
      <c r="D110" s="33">
        <v>0</v>
      </c>
      <c r="E110" s="33">
        <v>0</v>
      </c>
      <c r="F110" s="33">
        <v>0</v>
      </c>
      <c r="G110" s="33">
        <v>0</v>
      </c>
      <c r="H110" s="33">
        <v>0</v>
      </c>
      <c r="I110" s="33">
        <v>0</v>
      </c>
      <c r="J110" s="33">
        <v>0</v>
      </c>
      <c r="K110" s="33">
        <v>0</v>
      </c>
      <c r="L110" s="33">
        <v>0</v>
      </c>
      <c r="M110" s="33">
        <v>0</v>
      </c>
      <c r="N110" s="33">
        <v>0</v>
      </c>
      <c r="O110" s="33">
        <v>0</v>
      </c>
      <c r="P110" s="33">
        <v>0</v>
      </c>
      <c r="Q110" s="33">
        <v>0</v>
      </c>
      <c r="R110" s="33">
        <v>0</v>
      </c>
      <c r="S110" s="33">
        <v>0</v>
      </c>
      <c r="T110" s="33">
        <v>0</v>
      </c>
      <c r="U110" s="33">
        <v>0</v>
      </c>
      <c r="V110" s="33">
        <v>0</v>
      </c>
      <c r="W110" s="33">
        <v>0</v>
      </c>
      <c r="X110" s="33">
        <v>0</v>
      </c>
      <c r="Y110" s="33">
        <v>0</v>
      </c>
      <c r="Z110" s="33">
        <v>0</v>
      </c>
      <c r="AA110" s="33">
        <v>0</v>
      </c>
      <c r="AB110" s="33">
        <v>0</v>
      </c>
      <c r="AC110" s="33">
        <v>0</v>
      </c>
      <c r="AD110" s="33">
        <v>0</v>
      </c>
      <c r="AE110" s="33">
        <v>0</v>
      </c>
      <c r="AF110" s="33">
        <v>0</v>
      </c>
      <c r="AG110" s="33">
        <v>0</v>
      </c>
      <c r="AH110" s="33">
        <v>0</v>
      </c>
      <c r="AI110" s="33">
        <v>0</v>
      </c>
      <c r="AJ110" s="33">
        <v>0</v>
      </c>
      <c r="AK110" s="33">
        <v>0</v>
      </c>
      <c r="AL110" s="33">
        <v>0</v>
      </c>
      <c r="AM110" s="33">
        <v>0</v>
      </c>
      <c r="AN110" s="33">
        <v>0</v>
      </c>
      <c r="AO110" s="33">
        <v>0</v>
      </c>
      <c r="AP110" s="33">
        <v>0</v>
      </c>
      <c r="AQ110" s="33">
        <v>0</v>
      </c>
      <c r="AR110" s="33">
        <v>0</v>
      </c>
      <c r="AS110" s="33">
        <v>0</v>
      </c>
      <c r="AT110" s="33">
        <v>0</v>
      </c>
      <c r="AU110" s="33">
        <v>0</v>
      </c>
      <c r="AV110" s="33">
        <v>0</v>
      </c>
      <c r="AW110" s="33">
        <v>0</v>
      </c>
      <c r="AX110" s="33">
        <v>0</v>
      </c>
      <c r="AY110" s="33">
        <v>0</v>
      </c>
      <c r="AZ110" s="33">
        <v>0</v>
      </c>
      <c r="BA110" s="33">
        <v>0</v>
      </c>
      <c r="BB110" s="33">
        <v>0</v>
      </c>
      <c r="BC110" s="33">
        <v>0</v>
      </c>
      <c r="BD110" s="33">
        <v>0</v>
      </c>
      <c r="BE110" s="33">
        <v>0</v>
      </c>
      <c r="BF110" s="33">
        <v>0</v>
      </c>
      <c r="BG110" s="33">
        <v>0</v>
      </c>
      <c r="BH110" s="33">
        <v>0</v>
      </c>
      <c r="BI110" s="33">
        <v>0</v>
      </c>
      <c r="BJ110" s="33">
        <v>0</v>
      </c>
      <c r="BK110" s="33">
        <v>0</v>
      </c>
      <c r="BL110" s="33">
        <v>0</v>
      </c>
      <c r="BM110" s="33">
        <v>0</v>
      </c>
      <c r="BN110" s="33">
        <v>0</v>
      </c>
      <c r="BO110" s="33">
        <v>0</v>
      </c>
      <c r="BP110" s="33">
        <v>0</v>
      </c>
      <c r="BQ110" s="33">
        <v>0</v>
      </c>
      <c r="BR110" s="33">
        <v>0</v>
      </c>
      <c r="BS110" s="33">
        <v>0</v>
      </c>
      <c r="BT110" s="33">
        <v>0</v>
      </c>
      <c r="BU110" s="33">
        <v>0</v>
      </c>
      <c r="BV110" s="33">
        <v>0</v>
      </c>
      <c r="BW110" s="33">
        <v>40152000</v>
      </c>
      <c r="BX110" s="33"/>
      <c r="BY110" s="33"/>
      <c r="BZ110" s="33"/>
      <c r="CA110" s="33">
        <v>0</v>
      </c>
      <c r="CB110" s="33">
        <v>0</v>
      </c>
      <c r="CC110" s="33">
        <v>0</v>
      </c>
      <c r="CD110" s="33">
        <v>0</v>
      </c>
      <c r="CE110" s="33">
        <v>0</v>
      </c>
      <c r="CF110" s="33">
        <v>0</v>
      </c>
      <c r="CG110" s="33">
        <v>0</v>
      </c>
      <c r="CH110" s="33">
        <v>0</v>
      </c>
      <c r="CI110" s="33">
        <v>0</v>
      </c>
      <c r="CJ110" s="33">
        <v>0</v>
      </c>
      <c r="CK110" s="33">
        <v>0</v>
      </c>
      <c r="CL110" s="33">
        <v>0</v>
      </c>
      <c r="CM110" s="33">
        <v>0</v>
      </c>
      <c r="CN110" s="33">
        <v>0</v>
      </c>
      <c r="CO110" s="33">
        <v>0</v>
      </c>
      <c r="CP110" s="33">
        <v>0</v>
      </c>
      <c r="CQ110" s="33">
        <v>0</v>
      </c>
      <c r="CR110" s="33">
        <v>0</v>
      </c>
      <c r="CS110" s="33">
        <v>0</v>
      </c>
      <c r="CT110" s="33">
        <v>0</v>
      </c>
      <c r="CU110" s="33">
        <v>0</v>
      </c>
      <c r="CV110" s="33">
        <v>0</v>
      </c>
      <c r="CW110" s="33">
        <v>0</v>
      </c>
      <c r="CX110" s="33">
        <v>0</v>
      </c>
      <c r="CY110" s="33">
        <v>0</v>
      </c>
      <c r="CZ110" s="33">
        <v>0</v>
      </c>
      <c r="DA110" s="33">
        <v>0</v>
      </c>
      <c r="DB110" s="33">
        <v>0</v>
      </c>
      <c r="DC110" s="33">
        <v>0</v>
      </c>
      <c r="DD110" s="33">
        <v>0</v>
      </c>
      <c r="DE110" s="33">
        <v>0</v>
      </c>
      <c r="DF110" s="33">
        <v>0</v>
      </c>
      <c r="DG110" s="33">
        <v>0</v>
      </c>
      <c r="DH110" s="33">
        <v>0</v>
      </c>
      <c r="DI110" s="33">
        <v>0</v>
      </c>
      <c r="DJ110" s="33">
        <v>0</v>
      </c>
      <c r="DK110" s="33">
        <v>0</v>
      </c>
      <c r="DL110" s="33">
        <v>0</v>
      </c>
      <c r="DM110" s="33">
        <v>0</v>
      </c>
      <c r="DN110" s="33">
        <v>0</v>
      </c>
      <c r="DO110" s="33">
        <v>0</v>
      </c>
      <c r="DP110" s="33">
        <v>0</v>
      </c>
      <c r="DQ110" s="33">
        <v>0</v>
      </c>
      <c r="DR110" s="33">
        <v>0</v>
      </c>
      <c r="DS110" s="33">
        <v>0</v>
      </c>
      <c r="DT110" s="33">
        <v>0</v>
      </c>
      <c r="DU110" s="33">
        <v>0</v>
      </c>
      <c r="DV110" s="33">
        <v>0</v>
      </c>
      <c r="DW110" s="33">
        <v>0</v>
      </c>
      <c r="DX110" s="33">
        <v>0</v>
      </c>
      <c r="DY110" s="33">
        <v>0</v>
      </c>
      <c r="DZ110" s="33">
        <v>0</v>
      </c>
      <c r="EA110" s="34">
        <v>0</v>
      </c>
      <c r="EB110" s="34">
        <v>0</v>
      </c>
      <c r="EC110" s="34">
        <v>0</v>
      </c>
      <c r="ED110" s="34">
        <v>0</v>
      </c>
      <c r="EE110" s="34">
        <v>0</v>
      </c>
      <c r="EF110" s="34">
        <v>0</v>
      </c>
      <c r="EG110" s="34">
        <v>0</v>
      </c>
      <c r="EH110" s="34">
        <v>0</v>
      </c>
      <c r="EI110" s="34">
        <v>0</v>
      </c>
      <c r="EJ110" s="34">
        <v>0</v>
      </c>
      <c r="EK110" s="34">
        <v>0</v>
      </c>
      <c r="EL110" s="34">
        <v>0</v>
      </c>
      <c r="EM110" s="34">
        <v>0</v>
      </c>
      <c r="EN110" s="34">
        <v>0</v>
      </c>
      <c r="EO110" s="34">
        <v>0</v>
      </c>
      <c r="EP110" s="34">
        <v>0</v>
      </c>
      <c r="EQ110" s="34">
        <v>0</v>
      </c>
      <c r="ER110" s="34">
        <v>0</v>
      </c>
      <c r="ES110" s="34">
        <v>0</v>
      </c>
      <c r="ET110" s="34">
        <v>0</v>
      </c>
      <c r="EU110" s="34">
        <v>0</v>
      </c>
      <c r="EV110" s="34">
        <v>0</v>
      </c>
      <c r="EW110" s="34">
        <v>0</v>
      </c>
      <c r="EX110" s="34">
        <v>0</v>
      </c>
      <c r="EY110" s="33">
        <v>0</v>
      </c>
      <c r="EZ110" s="33">
        <v>0</v>
      </c>
      <c r="FA110" s="33">
        <v>0</v>
      </c>
      <c r="FB110" s="33">
        <v>0</v>
      </c>
      <c r="FC110" s="33">
        <v>0</v>
      </c>
      <c r="FD110" s="33">
        <v>0</v>
      </c>
      <c r="FE110" s="33">
        <v>0</v>
      </c>
      <c r="FF110" s="33">
        <v>0</v>
      </c>
      <c r="FG110" s="33">
        <v>0</v>
      </c>
      <c r="FH110" s="33">
        <v>0</v>
      </c>
      <c r="FI110" s="33">
        <v>0</v>
      </c>
      <c r="FJ110" s="33">
        <v>0</v>
      </c>
      <c r="FK110" s="33">
        <v>0</v>
      </c>
      <c r="FL110" s="33">
        <v>0</v>
      </c>
      <c r="FM110" s="33">
        <v>0</v>
      </c>
      <c r="FN110" s="33">
        <v>0</v>
      </c>
      <c r="FO110" s="34">
        <v>0</v>
      </c>
      <c r="FP110" s="34">
        <v>0</v>
      </c>
      <c r="FQ110" s="34">
        <v>0</v>
      </c>
      <c r="FR110" s="34">
        <v>0</v>
      </c>
      <c r="FS110" s="34">
        <v>0</v>
      </c>
      <c r="FT110" s="34">
        <v>0</v>
      </c>
      <c r="FU110" s="34">
        <v>0</v>
      </c>
      <c r="FV110" s="34">
        <v>0</v>
      </c>
      <c r="FW110" s="34">
        <v>0</v>
      </c>
      <c r="FX110" s="34">
        <v>0</v>
      </c>
      <c r="FY110" s="34">
        <v>0</v>
      </c>
      <c r="FZ110" s="34">
        <v>0</v>
      </c>
      <c r="GA110" s="36">
        <f t="shared" si="209"/>
        <v>40152000</v>
      </c>
      <c r="GB110" s="36">
        <f t="shared" si="210"/>
        <v>0</v>
      </c>
      <c r="GC110" s="36">
        <f t="shared" si="211"/>
        <v>0</v>
      </c>
      <c r="GD110" s="36">
        <f t="shared" si="212"/>
        <v>0</v>
      </c>
      <c r="GE110" s="37"/>
      <c r="GF110" s="308"/>
    </row>
    <row r="111" spans="1:188" s="38" customFormat="1" ht="27" thickTop="1" thickBot="1">
      <c r="A111" s="35" t="s">
        <v>844</v>
      </c>
      <c r="B111" s="34">
        <f t="shared" si="324"/>
        <v>209848328.00000003</v>
      </c>
      <c r="C111" s="33">
        <v>0</v>
      </c>
      <c r="D111" s="33">
        <v>0</v>
      </c>
      <c r="E111" s="33">
        <v>0</v>
      </c>
      <c r="F111" s="33">
        <v>0</v>
      </c>
      <c r="G111" s="33">
        <v>0</v>
      </c>
      <c r="H111" s="33">
        <v>0</v>
      </c>
      <c r="I111" s="33">
        <v>0</v>
      </c>
      <c r="J111" s="33">
        <v>0</v>
      </c>
      <c r="K111" s="33">
        <v>0</v>
      </c>
      <c r="L111" s="33">
        <v>0</v>
      </c>
      <c r="M111" s="33">
        <v>0</v>
      </c>
      <c r="N111" s="33">
        <v>0</v>
      </c>
      <c r="O111" s="33">
        <v>55888529.676657483</v>
      </c>
      <c r="P111" s="33">
        <v>12701938.483264655</v>
      </c>
      <c r="Q111" s="33">
        <v>12701938.483264655</v>
      </c>
      <c r="R111" s="33">
        <v>12701938.483264655</v>
      </c>
      <c r="S111" s="33">
        <v>1696401.8004859681</v>
      </c>
      <c r="T111" s="33">
        <v>385545.86133032199</v>
      </c>
      <c r="U111" s="33">
        <v>385545.86133032199</v>
      </c>
      <c r="V111" s="33">
        <v>385545.86133032199</v>
      </c>
      <c r="W111" s="33">
        <v>1696401.8062843294</v>
      </c>
      <c r="X111" s="33">
        <v>385545.86264813133</v>
      </c>
      <c r="Y111" s="33">
        <v>385545.86264813133</v>
      </c>
      <c r="Z111" s="33">
        <v>385545.86264813133</v>
      </c>
      <c r="AA111" s="33">
        <v>2141182.7172717531</v>
      </c>
      <c r="AB111" s="33">
        <v>486632.43269351008</v>
      </c>
      <c r="AC111" s="33">
        <v>486632.43269351008</v>
      </c>
      <c r="AD111" s="33">
        <v>486632.43269351008</v>
      </c>
      <c r="AE111" s="33">
        <v>2141182.7230701139</v>
      </c>
      <c r="AF111" s="33">
        <v>486632.43401131936</v>
      </c>
      <c r="AG111" s="33">
        <v>486632.43401131936</v>
      </c>
      <c r="AH111" s="33">
        <v>486632.43401131936</v>
      </c>
      <c r="AI111" s="33">
        <v>0</v>
      </c>
      <c r="AJ111" s="33">
        <v>0</v>
      </c>
      <c r="AK111" s="33">
        <v>0</v>
      </c>
      <c r="AL111" s="33">
        <v>0</v>
      </c>
      <c r="AM111" s="33">
        <v>0</v>
      </c>
      <c r="AN111" s="33">
        <v>0</v>
      </c>
      <c r="AO111" s="33">
        <v>0</v>
      </c>
      <c r="AP111" s="33">
        <v>0</v>
      </c>
      <c r="AQ111" s="33">
        <v>0</v>
      </c>
      <c r="AR111" s="33">
        <v>0</v>
      </c>
      <c r="AS111" s="33">
        <v>0</v>
      </c>
      <c r="AT111" s="33">
        <v>0</v>
      </c>
      <c r="AU111" s="33">
        <v>0</v>
      </c>
      <c r="AV111" s="33">
        <v>0</v>
      </c>
      <c r="AW111" s="33">
        <v>0</v>
      </c>
      <c r="AX111" s="33">
        <v>0</v>
      </c>
      <c r="AY111" s="33">
        <v>0</v>
      </c>
      <c r="AZ111" s="33">
        <v>0</v>
      </c>
      <c r="BA111" s="33">
        <v>0</v>
      </c>
      <c r="BB111" s="33">
        <v>0</v>
      </c>
      <c r="BC111" s="33">
        <v>0</v>
      </c>
      <c r="BD111" s="33">
        <v>0</v>
      </c>
      <c r="BE111" s="33">
        <v>0</v>
      </c>
      <c r="BF111" s="33">
        <v>0</v>
      </c>
      <c r="BG111" s="33">
        <v>0</v>
      </c>
      <c r="BH111" s="33">
        <v>0</v>
      </c>
      <c r="BI111" s="33">
        <v>0</v>
      </c>
      <c r="BJ111" s="33">
        <v>0</v>
      </c>
      <c r="BK111" s="33">
        <v>0</v>
      </c>
      <c r="BL111" s="33">
        <v>0</v>
      </c>
      <c r="BM111" s="33">
        <v>0</v>
      </c>
      <c r="BN111" s="33">
        <v>0</v>
      </c>
      <c r="BO111" s="33">
        <v>0</v>
      </c>
      <c r="BP111" s="33">
        <v>0</v>
      </c>
      <c r="BQ111" s="33">
        <v>0</v>
      </c>
      <c r="BR111" s="33">
        <v>0</v>
      </c>
      <c r="BS111" s="33">
        <v>0</v>
      </c>
      <c r="BT111" s="33">
        <v>0</v>
      </c>
      <c r="BU111" s="33">
        <v>0</v>
      </c>
      <c r="BV111" s="33">
        <v>0</v>
      </c>
      <c r="BW111" s="33">
        <v>58017445</v>
      </c>
      <c r="BX111" s="33">
        <v>58017436</v>
      </c>
      <c r="BY111" s="33"/>
      <c r="BZ111" s="33"/>
      <c r="CA111" s="33">
        <v>0</v>
      </c>
      <c r="CB111" s="33">
        <v>0</v>
      </c>
      <c r="CC111" s="33">
        <v>0</v>
      </c>
      <c r="CD111" s="33">
        <v>0</v>
      </c>
      <c r="CE111" s="33">
        <v>0</v>
      </c>
      <c r="CF111" s="33">
        <v>0</v>
      </c>
      <c r="CG111" s="33">
        <v>0</v>
      </c>
      <c r="CH111" s="33">
        <v>0</v>
      </c>
      <c r="CI111" s="33">
        <v>0</v>
      </c>
      <c r="CJ111" s="33">
        <v>0</v>
      </c>
      <c r="CK111" s="33">
        <v>0</v>
      </c>
      <c r="CL111" s="33">
        <v>0</v>
      </c>
      <c r="CM111" s="33">
        <v>0</v>
      </c>
      <c r="CN111" s="33">
        <v>0</v>
      </c>
      <c r="CO111" s="33">
        <v>0</v>
      </c>
      <c r="CP111" s="33">
        <v>0</v>
      </c>
      <c r="CQ111" s="33">
        <v>0</v>
      </c>
      <c r="CR111" s="33">
        <v>0</v>
      </c>
      <c r="CS111" s="33">
        <v>0</v>
      </c>
      <c r="CT111" s="33">
        <v>0</v>
      </c>
      <c r="CU111" s="33">
        <v>0</v>
      </c>
      <c r="CV111" s="33">
        <v>0</v>
      </c>
      <c r="CW111" s="33">
        <v>0</v>
      </c>
      <c r="CX111" s="33">
        <v>0</v>
      </c>
      <c r="CY111" s="33">
        <v>0</v>
      </c>
      <c r="CZ111" s="33">
        <v>0</v>
      </c>
      <c r="DA111" s="33">
        <v>0</v>
      </c>
      <c r="DB111" s="33">
        <v>0</v>
      </c>
      <c r="DC111" s="33">
        <v>0</v>
      </c>
      <c r="DD111" s="33">
        <v>0</v>
      </c>
      <c r="DE111" s="33">
        <v>0</v>
      </c>
      <c r="DF111" s="33">
        <v>0</v>
      </c>
      <c r="DG111" s="33">
        <v>0</v>
      </c>
      <c r="DH111" s="33">
        <v>0</v>
      </c>
      <c r="DI111" s="33">
        <v>0</v>
      </c>
      <c r="DJ111" s="33">
        <v>0</v>
      </c>
      <c r="DK111" s="33">
        <v>0</v>
      </c>
      <c r="DL111" s="33">
        <v>0</v>
      </c>
      <c r="DM111" s="33">
        <v>0</v>
      </c>
      <c r="DN111" s="33">
        <v>0</v>
      </c>
      <c r="DO111" s="33">
        <v>0</v>
      </c>
      <c r="DP111" s="33">
        <v>0</v>
      </c>
      <c r="DQ111" s="33">
        <v>0</v>
      </c>
      <c r="DR111" s="33">
        <v>0</v>
      </c>
      <c r="DS111" s="33">
        <v>0</v>
      </c>
      <c r="DT111" s="33">
        <v>0</v>
      </c>
      <c r="DU111" s="33">
        <v>0</v>
      </c>
      <c r="DV111" s="33">
        <v>0</v>
      </c>
      <c r="DW111" s="33">
        <v>0</v>
      </c>
      <c r="DX111" s="33">
        <v>0</v>
      </c>
      <c r="DY111" s="33">
        <v>0</v>
      </c>
      <c r="DZ111" s="33">
        <v>0</v>
      </c>
      <c r="EA111" s="34">
        <v>0</v>
      </c>
      <c r="EB111" s="34">
        <v>0</v>
      </c>
      <c r="EC111" s="34">
        <v>0</v>
      </c>
      <c r="ED111" s="34">
        <v>0</v>
      </c>
      <c r="EE111" s="34">
        <v>0</v>
      </c>
      <c r="EF111" s="34">
        <v>0</v>
      </c>
      <c r="EG111" s="34">
        <v>0</v>
      </c>
      <c r="EH111" s="34">
        <v>0</v>
      </c>
      <c r="EI111" s="34">
        <v>0</v>
      </c>
      <c r="EJ111" s="34">
        <v>0</v>
      </c>
      <c r="EK111" s="34">
        <v>0</v>
      </c>
      <c r="EL111" s="34">
        <v>0</v>
      </c>
      <c r="EM111" s="34">
        <v>0</v>
      </c>
      <c r="EN111" s="34">
        <v>0</v>
      </c>
      <c r="EO111" s="34">
        <v>0</v>
      </c>
      <c r="EP111" s="34">
        <v>0</v>
      </c>
      <c r="EQ111" s="34">
        <v>0</v>
      </c>
      <c r="ER111" s="34">
        <v>0</v>
      </c>
      <c r="ES111" s="34">
        <v>0</v>
      </c>
      <c r="ET111" s="34">
        <v>0</v>
      </c>
      <c r="EU111" s="33">
        <v>20718083</v>
      </c>
      <c r="EV111" s="34">
        <v>0</v>
      </c>
      <c r="EW111" s="34">
        <v>0</v>
      </c>
      <c r="EX111" s="34">
        <v>0</v>
      </c>
      <c r="EY111" s="33">
        <v>0</v>
      </c>
      <c r="EZ111" s="33">
        <v>0</v>
      </c>
      <c r="FA111" s="33">
        <v>0</v>
      </c>
      <c r="FB111" s="33">
        <v>0</v>
      </c>
      <c r="FC111" s="33">
        <v>0</v>
      </c>
      <c r="FD111" s="33">
        <v>0</v>
      </c>
      <c r="FE111" s="33">
        <v>0</v>
      </c>
      <c r="FF111" s="33">
        <v>0</v>
      </c>
      <c r="FG111" s="33">
        <v>33646810</v>
      </c>
      <c r="FH111" s="33">
        <v>4588881.5</v>
      </c>
      <c r="FI111" s="33">
        <v>4588881.5</v>
      </c>
      <c r="FJ111" s="33">
        <v>4588881.5</v>
      </c>
      <c r="FK111" s="33">
        <v>33646810</v>
      </c>
      <c r="FL111" s="33">
        <v>4588881.5</v>
      </c>
      <c r="FM111" s="33">
        <v>4588881.5</v>
      </c>
      <c r="FN111" s="33">
        <v>4588881.5</v>
      </c>
      <c r="FO111" s="34">
        <v>255481.27623035276</v>
      </c>
      <c r="FP111" s="34">
        <v>58063.926052061513</v>
      </c>
      <c r="FQ111" s="34">
        <v>58063.926052061513</v>
      </c>
      <c r="FR111" s="34">
        <v>58063.926052061513</v>
      </c>
      <c r="FS111" s="34">
        <v>0</v>
      </c>
      <c r="FT111" s="34">
        <v>0</v>
      </c>
      <c r="FU111" s="34">
        <v>0</v>
      </c>
      <c r="FV111" s="34">
        <v>0</v>
      </c>
      <c r="FW111" s="34">
        <v>0</v>
      </c>
      <c r="FX111" s="34">
        <v>0</v>
      </c>
      <c r="FY111" s="34">
        <v>0</v>
      </c>
      <c r="FZ111" s="34">
        <v>0</v>
      </c>
      <c r="GA111" s="36">
        <f t="shared" si="209"/>
        <v>209848328.00000003</v>
      </c>
      <c r="GB111" s="36">
        <f t="shared" si="210"/>
        <v>81699558</v>
      </c>
      <c r="GC111" s="36">
        <f t="shared" si="211"/>
        <v>23682121.999999996</v>
      </c>
      <c r="GD111" s="36">
        <f t="shared" si="212"/>
        <v>23682121.999999996</v>
      </c>
      <c r="GE111" s="37"/>
      <c r="GF111" s="308"/>
    </row>
    <row r="112" spans="1:188" s="38" customFormat="1" ht="27" thickTop="1" thickBot="1">
      <c r="A112" s="35" t="s">
        <v>794</v>
      </c>
      <c r="B112" s="34">
        <f t="shared" si="324"/>
        <v>31241133</v>
      </c>
      <c r="C112" s="33">
        <v>0</v>
      </c>
      <c r="D112" s="33">
        <v>0</v>
      </c>
      <c r="E112" s="33">
        <v>0</v>
      </c>
      <c r="F112" s="33">
        <v>0</v>
      </c>
      <c r="G112" s="33">
        <v>0</v>
      </c>
      <c r="H112" s="33">
        <v>0</v>
      </c>
      <c r="I112" s="33">
        <v>0</v>
      </c>
      <c r="J112" s="33">
        <v>0</v>
      </c>
      <c r="K112" s="33">
        <v>0</v>
      </c>
      <c r="L112" s="33">
        <v>0</v>
      </c>
      <c r="M112" s="33">
        <v>0</v>
      </c>
      <c r="N112" s="33">
        <v>0</v>
      </c>
      <c r="O112" s="33">
        <v>10673615.045578025</v>
      </c>
      <c r="P112" s="33">
        <v>0</v>
      </c>
      <c r="Q112" s="33">
        <v>0</v>
      </c>
      <c r="R112" s="33">
        <v>0</v>
      </c>
      <c r="S112" s="33">
        <v>323979.53364973172</v>
      </c>
      <c r="T112" s="33">
        <v>0</v>
      </c>
      <c r="U112" s="33">
        <v>0</v>
      </c>
      <c r="V112" s="33">
        <v>0</v>
      </c>
      <c r="W112" s="33">
        <v>323979.53475710517</v>
      </c>
      <c r="X112" s="33">
        <v>0</v>
      </c>
      <c r="Y112" s="33">
        <v>0</v>
      </c>
      <c r="Z112" s="33">
        <v>0</v>
      </c>
      <c r="AA112" s="33">
        <v>408923.98133616918</v>
      </c>
      <c r="AB112" s="33">
        <v>0</v>
      </c>
      <c r="AC112" s="33">
        <v>0</v>
      </c>
      <c r="AD112" s="33">
        <v>0</v>
      </c>
      <c r="AE112" s="33">
        <v>408923.98244354257</v>
      </c>
      <c r="AF112" s="33">
        <v>0</v>
      </c>
      <c r="AG112" s="33">
        <v>0</v>
      </c>
      <c r="AH112" s="33">
        <v>0</v>
      </c>
      <c r="AI112" s="33">
        <v>0</v>
      </c>
      <c r="AJ112" s="33">
        <v>0</v>
      </c>
      <c r="AK112" s="33">
        <v>0</v>
      </c>
      <c r="AL112" s="33">
        <v>0</v>
      </c>
      <c r="AM112" s="33">
        <v>0</v>
      </c>
      <c r="AN112" s="33">
        <v>0</v>
      </c>
      <c r="AO112" s="33">
        <v>0</v>
      </c>
      <c r="AP112" s="33">
        <v>0</v>
      </c>
      <c r="AQ112" s="33">
        <v>0</v>
      </c>
      <c r="AR112" s="33">
        <v>0</v>
      </c>
      <c r="AS112" s="33">
        <v>0</v>
      </c>
      <c r="AT112" s="33">
        <v>0</v>
      </c>
      <c r="AU112" s="33">
        <v>0</v>
      </c>
      <c r="AV112" s="33">
        <v>0</v>
      </c>
      <c r="AW112" s="33">
        <v>0</v>
      </c>
      <c r="AX112" s="33">
        <v>0</v>
      </c>
      <c r="AY112" s="33">
        <v>0</v>
      </c>
      <c r="AZ112" s="33">
        <v>0</v>
      </c>
      <c r="BA112" s="33">
        <v>0</v>
      </c>
      <c r="BB112" s="33">
        <v>0</v>
      </c>
      <c r="BC112" s="33">
        <v>0</v>
      </c>
      <c r="BD112" s="33">
        <v>0</v>
      </c>
      <c r="BE112" s="33">
        <v>0</v>
      </c>
      <c r="BF112" s="33">
        <v>0</v>
      </c>
      <c r="BG112" s="33">
        <v>0</v>
      </c>
      <c r="BH112" s="33">
        <v>0</v>
      </c>
      <c r="BI112" s="33">
        <v>0</v>
      </c>
      <c r="BJ112" s="33">
        <v>0</v>
      </c>
      <c r="BK112" s="33">
        <v>0</v>
      </c>
      <c r="BL112" s="33">
        <v>0</v>
      </c>
      <c r="BM112" s="33">
        <v>0</v>
      </c>
      <c r="BN112" s="33">
        <v>0</v>
      </c>
      <c r="BO112" s="33">
        <v>0</v>
      </c>
      <c r="BP112" s="33">
        <v>0</v>
      </c>
      <c r="BQ112" s="33">
        <v>0</v>
      </c>
      <c r="BR112" s="33">
        <v>0</v>
      </c>
      <c r="BS112" s="33">
        <v>0</v>
      </c>
      <c r="BT112" s="33">
        <v>0</v>
      </c>
      <c r="BU112" s="33">
        <v>0</v>
      </c>
      <c r="BV112" s="33">
        <v>0</v>
      </c>
      <c r="BW112" s="33">
        <v>19052919</v>
      </c>
      <c r="BX112" s="33">
        <v>19052919</v>
      </c>
      <c r="BY112" s="33">
        <v>12948606</v>
      </c>
      <c r="BZ112" s="33">
        <v>12948606</v>
      </c>
      <c r="CA112" s="33">
        <v>0</v>
      </c>
      <c r="CB112" s="33">
        <v>0</v>
      </c>
      <c r="CC112" s="33">
        <v>0</v>
      </c>
      <c r="CD112" s="33">
        <v>0</v>
      </c>
      <c r="CE112" s="33">
        <v>0</v>
      </c>
      <c r="CF112" s="33">
        <v>0</v>
      </c>
      <c r="CG112" s="33">
        <v>0</v>
      </c>
      <c r="CH112" s="33">
        <v>0</v>
      </c>
      <c r="CI112" s="33">
        <v>0</v>
      </c>
      <c r="CJ112" s="33">
        <v>0</v>
      </c>
      <c r="CK112" s="33">
        <v>0</v>
      </c>
      <c r="CL112" s="33">
        <v>0</v>
      </c>
      <c r="CM112" s="33">
        <v>0</v>
      </c>
      <c r="CN112" s="33">
        <v>0</v>
      </c>
      <c r="CO112" s="33">
        <v>0</v>
      </c>
      <c r="CP112" s="33">
        <v>0</v>
      </c>
      <c r="CQ112" s="33">
        <v>0</v>
      </c>
      <c r="CR112" s="33">
        <v>0</v>
      </c>
      <c r="CS112" s="33">
        <v>0</v>
      </c>
      <c r="CT112" s="33">
        <v>0</v>
      </c>
      <c r="CU112" s="33">
        <v>0</v>
      </c>
      <c r="CV112" s="33">
        <v>0</v>
      </c>
      <c r="CW112" s="33">
        <v>0</v>
      </c>
      <c r="CX112" s="33">
        <v>0</v>
      </c>
      <c r="CY112" s="33">
        <v>0</v>
      </c>
      <c r="CZ112" s="33">
        <v>0</v>
      </c>
      <c r="DA112" s="33">
        <v>0</v>
      </c>
      <c r="DB112" s="33">
        <v>0</v>
      </c>
      <c r="DC112" s="33">
        <v>0</v>
      </c>
      <c r="DD112" s="33">
        <v>0</v>
      </c>
      <c r="DE112" s="33">
        <v>0</v>
      </c>
      <c r="DF112" s="33">
        <v>0</v>
      </c>
      <c r="DG112" s="33">
        <v>0</v>
      </c>
      <c r="DH112" s="33">
        <v>0</v>
      </c>
      <c r="DI112" s="33">
        <v>0</v>
      </c>
      <c r="DJ112" s="33">
        <v>0</v>
      </c>
      <c r="DK112" s="33">
        <v>0</v>
      </c>
      <c r="DL112" s="33">
        <v>0</v>
      </c>
      <c r="DM112" s="33">
        <v>0</v>
      </c>
      <c r="DN112" s="33">
        <v>0</v>
      </c>
      <c r="DO112" s="33">
        <v>0</v>
      </c>
      <c r="DP112" s="33">
        <v>0</v>
      </c>
      <c r="DQ112" s="33">
        <v>0</v>
      </c>
      <c r="DR112" s="33">
        <v>0</v>
      </c>
      <c r="DS112" s="33">
        <v>0</v>
      </c>
      <c r="DT112" s="33">
        <v>0</v>
      </c>
      <c r="DU112" s="33">
        <v>0</v>
      </c>
      <c r="DV112" s="33">
        <v>0</v>
      </c>
      <c r="DW112" s="33">
        <v>0</v>
      </c>
      <c r="DX112" s="33">
        <v>0</v>
      </c>
      <c r="DY112" s="33">
        <v>0</v>
      </c>
      <c r="DZ112" s="33">
        <v>0</v>
      </c>
      <c r="EA112" s="34">
        <v>0</v>
      </c>
      <c r="EB112" s="34">
        <v>0</v>
      </c>
      <c r="EC112" s="34">
        <v>0</v>
      </c>
      <c r="ED112" s="34">
        <v>0</v>
      </c>
      <c r="EE112" s="34">
        <v>0</v>
      </c>
      <c r="EF112" s="34">
        <v>0</v>
      </c>
      <c r="EG112" s="34">
        <v>0</v>
      </c>
      <c r="EH112" s="34">
        <v>0</v>
      </c>
      <c r="EI112" s="34">
        <v>0</v>
      </c>
      <c r="EJ112" s="34">
        <v>0</v>
      </c>
      <c r="EK112" s="34">
        <v>0</v>
      </c>
      <c r="EL112" s="34">
        <v>0</v>
      </c>
      <c r="EM112" s="34">
        <v>0</v>
      </c>
      <c r="EN112" s="34">
        <v>0</v>
      </c>
      <c r="EO112" s="34">
        <v>0</v>
      </c>
      <c r="EP112" s="34">
        <v>0</v>
      </c>
      <c r="EQ112" s="34">
        <v>0</v>
      </c>
      <c r="ER112" s="34">
        <v>0</v>
      </c>
      <c r="ES112" s="34">
        <v>0</v>
      </c>
      <c r="ET112" s="34">
        <v>0</v>
      </c>
      <c r="EU112" s="34">
        <v>0</v>
      </c>
      <c r="EV112" s="34">
        <v>0</v>
      </c>
      <c r="EW112" s="34">
        <v>0</v>
      </c>
      <c r="EX112" s="34">
        <v>0</v>
      </c>
      <c r="EY112" s="33">
        <v>0</v>
      </c>
      <c r="EZ112" s="33">
        <v>0</v>
      </c>
      <c r="FA112" s="33">
        <v>0</v>
      </c>
      <c r="FB112" s="33">
        <v>0</v>
      </c>
      <c r="FC112" s="33">
        <v>0</v>
      </c>
      <c r="FD112" s="33">
        <v>0</v>
      </c>
      <c r="FE112" s="33">
        <v>0</v>
      </c>
      <c r="FF112" s="33">
        <v>0</v>
      </c>
      <c r="FG112" s="33">
        <v>0</v>
      </c>
      <c r="FH112" s="33">
        <v>0</v>
      </c>
      <c r="FI112" s="33">
        <v>0</v>
      </c>
      <c r="FJ112" s="33">
        <v>0</v>
      </c>
      <c r="FK112" s="33">
        <v>0</v>
      </c>
      <c r="FL112" s="33">
        <v>0</v>
      </c>
      <c r="FM112" s="33">
        <v>0</v>
      </c>
      <c r="FN112" s="33">
        <v>0</v>
      </c>
      <c r="FO112" s="34">
        <v>48791.922235425976</v>
      </c>
      <c r="FP112" s="34">
        <v>0</v>
      </c>
      <c r="FQ112" s="34">
        <v>0</v>
      </c>
      <c r="FR112" s="34">
        <v>0</v>
      </c>
      <c r="FS112" s="34">
        <v>0</v>
      </c>
      <c r="FT112" s="34">
        <v>0</v>
      </c>
      <c r="FU112" s="34">
        <v>0</v>
      </c>
      <c r="FV112" s="34">
        <v>0</v>
      </c>
      <c r="FW112" s="34">
        <v>0</v>
      </c>
      <c r="FX112" s="34">
        <v>0</v>
      </c>
      <c r="FY112" s="34">
        <v>0</v>
      </c>
      <c r="FZ112" s="34">
        <v>0</v>
      </c>
      <c r="GA112" s="36">
        <f t="shared" si="209"/>
        <v>31241133</v>
      </c>
      <c r="GB112" s="36">
        <f t="shared" si="210"/>
        <v>19052919</v>
      </c>
      <c r="GC112" s="36">
        <f t="shared" si="211"/>
        <v>12948606</v>
      </c>
      <c r="GD112" s="36">
        <f t="shared" si="212"/>
        <v>12948606</v>
      </c>
      <c r="GE112" s="37"/>
      <c r="GF112" s="308"/>
    </row>
    <row r="113" spans="1:201" s="38" customFormat="1" ht="14" thickTop="1" thickBot="1">
      <c r="A113" s="35" t="s">
        <v>845</v>
      </c>
      <c r="B113" s="34">
        <f t="shared" si="324"/>
        <v>103947916.00000001</v>
      </c>
      <c r="C113" s="33">
        <v>0</v>
      </c>
      <c r="D113" s="33">
        <v>0</v>
      </c>
      <c r="E113" s="33">
        <v>0</v>
      </c>
      <c r="F113" s="33">
        <v>0</v>
      </c>
      <c r="G113" s="33">
        <v>0</v>
      </c>
      <c r="H113" s="33">
        <v>0</v>
      </c>
      <c r="I113" s="33">
        <v>0</v>
      </c>
      <c r="J113" s="33">
        <v>0</v>
      </c>
      <c r="K113" s="33">
        <v>0</v>
      </c>
      <c r="L113" s="33">
        <v>0</v>
      </c>
      <c r="M113" s="33">
        <v>0</v>
      </c>
      <c r="N113" s="33">
        <v>0</v>
      </c>
      <c r="O113" s="33">
        <v>48690766.959000744</v>
      </c>
      <c r="P113" s="33">
        <v>16935918.56150787</v>
      </c>
      <c r="Q113" s="33">
        <v>12685069.248229647</v>
      </c>
      <c r="R113" s="33">
        <v>12668200.888927134</v>
      </c>
      <c r="S113" s="33">
        <v>1477925.8859406004</v>
      </c>
      <c r="T113" s="33">
        <v>514061.16616134852</v>
      </c>
      <c r="U113" s="33">
        <v>385033.82422983332</v>
      </c>
      <c r="V113" s="33">
        <v>384521.81371072354</v>
      </c>
      <c r="W113" s="33">
        <v>1477925.8909922033</v>
      </c>
      <c r="X113" s="33">
        <v>514061.16791842773</v>
      </c>
      <c r="Y113" s="33">
        <v>385033.82554589253</v>
      </c>
      <c r="Z113" s="33">
        <v>384521.81502503267</v>
      </c>
      <c r="AA113" s="33">
        <v>1865424.4315692312</v>
      </c>
      <c r="AB113" s="33">
        <v>648843.26595852769</v>
      </c>
      <c r="AC113" s="33">
        <v>485986.1441845884</v>
      </c>
      <c r="AD113" s="33">
        <v>485339.88922643807</v>
      </c>
      <c r="AE113" s="33">
        <v>1865424.4366208338</v>
      </c>
      <c r="AF113" s="33">
        <v>648843.26771560684</v>
      </c>
      <c r="AG113" s="33">
        <v>485986.14550064749</v>
      </c>
      <c r="AH113" s="33">
        <v>485339.89054074709</v>
      </c>
      <c r="AI113" s="33">
        <v>0</v>
      </c>
      <c r="AJ113" s="33">
        <v>0</v>
      </c>
      <c r="AK113" s="33">
        <v>0</v>
      </c>
      <c r="AL113" s="33">
        <v>0</v>
      </c>
      <c r="AM113" s="33">
        <v>0</v>
      </c>
      <c r="AN113" s="33">
        <v>0</v>
      </c>
      <c r="AO113" s="33">
        <v>0</v>
      </c>
      <c r="AP113" s="33">
        <v>0</v>
      </c>
      <c r="AQ113" s="33">
        <v>0</v>
      </c>
      <c r="AR113" s="33">
        <v>0</v>
      </c>
      <c r="AS113" s="33">
        <v>0</v>
      </c>
      <c r="AT113" s="33">
        <v>0</v>
      </c>
      <c r="AU113" s="33">
        <v>0</v>
      </c>
      <c r="AV113" s="33">
        <v>0</v>
      </c>
      <c r="AW113" s="33">
        <v>0</v>
      </c>
      <c r="AX113" s="33">
        <v>0</v>
      </c>
      <c r="AY113" s="33">
        <v>0</v>
      </c>
      <c r="AZ113" s="33">
        <v>0</v>
      </c>
      <c r="BA113" s="33">
        <v>0</v>
      </c>
      <c r="BB113" s="33">
        <v>0</v>
      </c>
      <c r="BC113" s="33">
        <v>0</v>
      </c>
      <c r="BD113" s="33">
        <v>0</v>
      </c>
      <c r="BE113" s="33">
        <v>0</v>
      </c>
      <c r="BF113" s="33">
        <v>0</v>
      </c>
      <c r="BG113" s="33">
        <v>0</v>
      </c>
      <c r="BH113" s="33">
        <v>0</v>
      </c>
      <c r="BI113" s="33">
        <v>0</v>
      </c>
      <c r="BJ113" s="33">
        <v>0</v>
      </c>
      <c r="BK113" s="33">
        <v>0</v>
      </c>
      <c r="BL113" s="33">
        <v>0</v>
      </c>
      <c r="BM113" s="33">
        <v>0</v>
      </c>
      <c r="BN113" s="33">
        <v>0</v>
      </c>
      <c r="BO113" s="33">
        <v>0</v>
      </c>
      <c r="BP113" s="33">
        <v>0</v>
      </c>
      <c r="BQ113" s="33">
        <v>0</v>
      </c>
      <c r="BR113" s="33">
        <v>0</v>
      </c>
      <c r="BS113" s="33">
        <v>0</v>
      </c>
      <c r="BT113" s="33">
        <v>0</v>
      </c>
      <c r="BU113" s="33">
        <v>0</v>
      </c>
      <c r="BV113" s="33">
        <v>0</v>
      </c>
      <c r="BW113" s="33">
        <v>48347870</v>
      </c>
      <c r="BX113" s="33">
        <v>48347861</v>
      </c>
      <c r="BY113" s="33">
        <v>38601241</v>
      </c>
      <c r="BZ113" s="33">
        <v>33766455</v>
      </c>
      <c r="CA113" s="33">
        <v>0</v>
      </c>
      <c r="CB113" s="33">
        <v>0</v>
      </c>
      <c r="CC113" s="33">
        <v>0</v>
      </c>
      <c r="CD113" s="33">
        <v>0</v>
      </c>
      <c r="CE113" s="33">
        <v>0</v>
      </c>
      <c r="CF113" s="33">
        <v>0</v>
      </c>
      <c r="CG113" s="33">
        <v>0</v>
      </c>
      <c r="CH113" s="33">
        <v>0</v>
      </c>
      <c r="CI113" s="33">
        <v>0</v>
      </c>
      <c r="CJ113" s="33">
        <v>0</v>
      </c>
      <c r="CK113" s="33">
        <v>0</v>
      </c>
      <c r="CL113" s="33">
        <v>0</v>
      </c>
      <c r="CM113" s="33">
        <v>0</v>
      </c>
      <c r="CN113" s="33">
        <v>0</v>
      </c>
      <c r="CO113" s="33">
        <v>0</v>
      </c>
      <c r="CP113" s="33">
        <v>0</v>
      </c>
      <c r="CQ113" s="33">
        <v>0</v>
      </c>
      <c r="CR113" s="33">
        <v>0</v>
      </c>
      <c r="CS113" s="33">
        <v>0</v>
      </c>
      <c r="CT113" s="33">
        <v>0</v>
      </c>
      <c r="CU113" s="33">
        <v>0</v>
      </c>
      <c r="CV113" s="33">
        <v>0</v>
      </c>
      <c r="CW113" s="33">
        <v>0</v>
      </c>
      <c r="CX113" s="33">
        <v>0</v>
      </c>
      <c r="CY113" s="33">
        <v>0</v>
      </c>
      <c r="CZ113" s="33">
        <v>0</v>
      </c>
      <c r="DA113" s="33">
        <v>0</v>
      </c>
      <c r="DB113" s="33">
        <v>0</v>
      </c>
      <c r="DC113" s="33">
        <v>0</v>
      </c>
      <c r="DD113" s="33">
        <v>0</v>
      </c>
      <c r="DE113" s="33">
        <v>0</v>
      </c>
      <c r="DF113" s="33">
        <v>0</v>
      </c>
      <c r="DG113" s="33">
        <v>0</v>
      </c>
      <c r="DH113" s="33">
        <v>0</v>
      </c>
      <c r="DI113" s="33">
        <v>0</v>
      </c>
      <c r="DJ113" s="33">
        <v>0</v>
      </c>
      <c r="DK113" s="33">
        <v>0</v>
      </c>
      <c r="DL113" s="33">
        <v>0</v>
      </c>
      <c r="DM113" s="33">
        <v>0</v>
      </c>
      <c r="DN113" s="33">
        <v>0</v>
      </c>
      <c r="DO113" s="33">
        <v>0</v>
      </c>
      <c r="DP113" s="33">
        <v>0</v>
      </c>
      <c r="DQ113" s="33">
        <v>0</v>
      </c>
      <c r="DR113" s="33">
        <v>0</v>
      </c>
      <c r="DS113" s="33">
        <v>0</v>
      </c>
      <c r="DT113" s="33">
        <v>0</v>
      </c>
      <c r="DU113" s="33">
        <v>0</v>
      </c>
      <c r="DV113" s="33">
        <v>0</v>
      </c>
      <c r="DW113" s="33">
        <v>0</v>
      </c>
      <c r="DX113" s="33">
        <v>0</v>
      </c>
      <c r="DY113" s="33">
        <v>0</v>
      </c>
      <c r="DZ113" s="33">
        <v>0</v>
      </c>
      <c r="EA113" s="34">
        <v>0</v>
      </c>
      <c r="EB113" s="34">
        <v>0</v>
      </c>
      <c r="EC113" s="34">
        <v>0</v>
      </c>
      <c r="ED113" s="34">
        <v>0</v>
      </c>
      <c r="EE113" s="34">
        <v>0</v>
      </c>
      <c r="EF113" s="34">
        <v>0</v>
      </c>
      <c r="EG113" s="34">
        <v>0</v>
      </c>
      <c r="EH113" s="34">
        <v>0</v>
      </c>
      <c r="EI113" s="34">
        <v>0</v>
      </c>
      <c r="EJ113" s="34">
        <v>0</v>
      </c>
      <c r="EK113" s="34">
        <v>0</v>
      </c>
      <c r="EL113" s="34">
        <v>0</v>
      </c>
      <c r="EM113" s="34">
        <v>0</v>
      </c>
      <c r="EN113" s="34">
        <v>0</v>
      </c>
      <c r="EO113" s="34">
        <v>0</v>
      </c>
      <c r="EP113" s="34">
        <v>0</v>
      </c>
      <c r="EQ113" s="34">
        <v>0</v>
      </c>
      <c r="ER113" s="34">
        <v>0</v>
      </c>
      <c r="ES113" s="34">
        <v>0</v>
      </c>
      <c r="ET113" s="34">
        <v>0</v>
      </c>
      <c r="EU113" s="34">
        <v>0</v>
      </c>
      <c r="EV113" s="34">
        <v>0</v>
      </c>
      <c r="EW113" s="34">
        <v>0</v>
      </c>
      <c r="EX113" s="34">
        <v>0</v>
      </c>
      <c r="EY113" s="33">
        <v>0</v>
      </c>
      <c r="EZ113" s="33">
        <v>0</v>
      </c>
      <c r="FA113" s="33">
        <v>0</v>
      </c>
      <c r="FB113" s="33">
        <v>0</v>
      </c>
      <c r="FC113" s="33">
        <v>0</v>
      </c>
      <c r="FD113" s="33">
        <v>0</v>
      </c>
      <c r="FE113" s="33">
        <v>0</v>
      </c>
      <c r="FF113" s="33">
        <v>0</v>
      </c>
      <c r="FG113" s="33">
        <v>0</v>
      </c>
      <c r="FH113" s="33">
        <v>0</v>
      </c>
      <c r="FI113" s="33">
        <v>0</v>
      </c>
      <c r="FJ113" s="33">
        <v>0</v>
      </c>
      <c r="FK113" s="33">
        <v>0</v>
      </c>
      <c r="FL113" s="33">
        <v>0</v>
      </c>
      <c r="FM113" s="33">
        <v>0</v>
      </c>
      <c r="FN113" s="33">
        <v>0</v>
      </c>
      <c r="FO113" s="34">
        <v>222578.39587638574</v>
      </c>
      <c r="FP113" s="34">
        <v>77418.570738218841</v>
      </c>
      <c r="FQ113" s="34">
        <v>57986.812309390021</v>
      </c>
      <c r="FR113" s="34">
        <v>57909.702569923786</v>
      </c>
      <c r="FS113" s="34">
        <v>0</v>
      </c>
      <c r="FT113" s="34">
        <v>0</v>
      </c>
      <c r="FU113" s="34">
        <v>0</v>
      </c>
      <c r="FV113" s="34">
        <v>0</v>
      </c>
      <c r="FW113" s="34">
        <v>0</v>
      </c>
      <c r="FX113" s="34">
        <v>0</v>
      </c>
      <c r="FY113" s="34">
        <v>0</v>
      </c>
      <c r="FZ113" s="34">
        <v>0</v>
      </c>
      <c r="GA113" s="36">
        <f t="shared" si="209"/>
        <v>103947916.00000001</v>
      </c>
      <c r="GB113" s="36">
        <f t="shared" si="210"/>
        <v>67687007</v>
      </c>
      <c r="GC113" s="36">
        <f t="shared" si="211"/>
        <v>53086337</v>
      </c>
      <c r="GD113" s="36">
        <f t="shared" si="212"/>
        <v>48232289</v>
      </c>
      <c r="GE113" s="37"/>
      <c r="GF113" s="308"/>
    </row>
    <row r="114" spans="1:201" s="38" customFormat="1" ht="27" thickTop="1" thickBot="1">
      <c r="A114" s="35" t="s">
        <v>846</v>
      </c>
      <c r="B114" s="34">
        <f t="shared" si="324"/>
        <v>21309752.999999996</v>
      </c>
      <c r="C114" s="33">
        <v>0</v>
      </c>
      <c r="D114" s="33">
        <v>0</v>
      </c>
      <c r="E114" s="33">
        <v>0</v>
      </c>
      <c r="F114" s="33">
        <v>0</v>
      </c>
      <c r="G114" s="33">
        <v>0</v>
      </c>
      <c r="H114" s="33">
        <v>0</v>
      </c>
      <c r="I114" s="33">
        <v>0</v>
      </c>
      <c r="J114" s="33">
        <v>0</v>
      </c>
      <c r="K114" s="33">
        <v>0</v>
      </c>
      <c r="L114" s="33">
        <v>0</v>
      </c>
      <c r="M114" s="33">
        <v>0</v>
      </c>
      <c r="N114" s="33">
        <v>0</v>
      </c>
      <c r="O114" s="33">
        <v>5669757.5141387358</v>
      </c>
      <c r="P114" s="33">
        <v>0</v>
      </c>
      <c r="Q114" s="33">
        <v>0</v>
      </c>
      <c r="R114" s="33">
        <v>0</v>
      </c>
      <c r="S114" s="33">
        <v>172095.90073222038</v>
      </c>
      <c r="T114" s="33">
        <v>0</v>
      </c>
      <c r="U114" s="33">
        <v>0</v>
      </c>
      <c r="V114" s="33">
        <v>0</v>
      </c>
      <c r="W114" s="33">
        <v>172095.90132045024</v>
      </c>
      <c r="X114" s="33">
        <v>0</v>
      </c>
      <c r="Y114" s="33">
        <v>0</v>
      </c>
      <c r="Z114" s="33">
        <v>0</v>
      </c>
      <c r="AA114" s="33">
        <v>217217.85974029533</v>
      </c>
      <c r="AB114" s="33">
        <v>0</v>
      </c>
      <c r="AC114" s="33">
        <v>0</v>
      </c>
      <c r="AD114" s="33">
        <v>0</v>
      </c>
      <c r="AE114" s="33">
        <v>217217.86032852519</v>
      </c>
      <c r="AF114" s="33">
        <v>0</v>
      </c>
      <c r="AG114" s="33">
        <v>0</v>
      </c>
      <c r="AH114" s="33">
        <v>0</v>
      </c>
      <c r="AI114" s="33">
        <v>0</v>
      </c>
      <c r="AJ114" s="33">
        <v>0</v>
      </c>
      <c r="AK114" s="33">
        <v>0</v>
      </c>
      <c r="AL114" s="33">
        <v>0</v>
      </c>
      <c r="AM114" s="33">
        <v>0</v>
      </c>
      <c r="AN114" s="33">
        <v>0</v>
      </c>
      <c r="AO114" s="33">
        <v>0</v>
      </c>
      <c r="AP114" s="33">
        <v>0</v>
      </c>
      <c r="AQ114" s="33">
        <v>0</v>
      </c>
      <c r="AR114" s="33">
        <v>0</v>
      </c>
      <c r="AS114" s="33">
        <v>0</v>
      </c>
      <c r="AT114" s="33">
        <v>0</v>
      </c>
      <c r="AU114" s="33">
        <v>0</v>
      </c>
      <c r="AV114" s="33">
        <v>0</v>
      </c>
      <c r="AW114" s="33">
        <v>0</v>
      </c>
      <c r="AX114" s="33">
        <v>0</v>
      </c>
      <c r="AY114" s="33">
        <v>0</v>
      </c>
      <c r="AZ114" s="33">
        <v>0</v>
      </c>
      <c r="BA114" s="33">
        <v>0</v>
      </c>
      <c r="BB114" s="33">
        <v>0</v>
      </c>
      <c r="BC114" s="33">
        <v>0</v>
      </c>
      <c r="BD114" s="33">
        <v>0</v>
      </c>
      <c r="BE114" s="33">
        <v>0</v>
      </c>
      <c r="BF114" s="33">
        <v>0</v>
      </c>
      <c r="BG114" s="33">
        <v>0</v>
      </c>
      <c r="BH114" s="33">
        <v>0</v>
      </c>
      <c r="BI114" s="33">
        <v>0</v>
      </c>
      <c r="BJ114" s="33">
        <v>0</v>
      </c>
      <c r="BK114" s="33">
        <v>0</v>
      </c>
      <c r="BL114" s="33">
        <v>0</v>
      </c>
      <c r="BM114" s="33">
        <v>0</v>
      </c>
      <c r="BN114" s="33">
        <v>0</v>
      </c>
      <c r="BO114" s="33">
        <v>0</v>
      </c>
      <c r="BP114" s="33">
        <v>0</v>
      </c>
      <c r="BQ114" s="33">
        <v>0</v>
      </c>
      <c r="BR114" s="33">
        <v>0</v>
      </c>
      <c r="BS114" s="33">
        <v>0</v>
      </c>
      <c r="BT114" s="33">
        <v>0</v>
      </c>
      <c r="BU114" s="33">
        <v>0</v>
      </c>
      <c r="BV114" s="33">
        <v>0</v>
      </c>
      <c r="BW114" s="33">
        <v>14835450</v>
      </c>
      <c r="BX114" s="33">
        <v>14835450</v>
      </c>
      <c r="BY114" s="33">
        <v>6448509</v>
      </c>
      <c r="BZ114" s="33">
        <v>6448509</v>
      </c>
      <c r="CA114" s="33">
        <v>0</v>
      </c>
      <c r="CB114" s="33">
        <v>0</v>
      </c>
      <c r="CC114" s="33">
        <v>0</v>
      </c>
      <c r="CD114" s="33">
        <v>0</v>
      </c>
      <c r="CE114" s="33">
        <v>0</v>
      </c>
      <c r="CF114" s="33">
        <v>0</v>
      </c>
      <c r="CG114" s="33">
        <v>0</v>
      </c>
      <c r="CH114" s="33">
        <v>0</v>
      </c>
      <c r="CI114" s="33">
        <v>0</v>
      </c>
      <c r="CJ114" s="33">
        <v>0</v>
      </c>
      <c r="CK114" s="33">
        <v>0</v>
      </c>
      <c r="CL114" s="33">
        <v>0</v>
      </c>
      <c r="CM114" s="33">
        <v>0</v>
      </c>
      <c r="CN114" s="33">
        <v>0</v>
      </c>
      <c r="CO114" s="33">
        <v>0</v>
      </c>
      <c r="CP114" s="33">
        <v>0</v>
      </c>
      <c r="CQ114" s="33">
        <v>0</v>
      </c>
      <c r="CR114" s="33">
        <v>0</v>
      </c>
      <c r="CS114" s="33">
        <v>0</v>
      </c>
      <c r="CT114" s="33">
        <v>0</v>
      </c>
      <c r="CU114" s="33">
        <v>0</v>
      </c>
      <c r="CV114" s="33">
        <v>0</v>
      </c>
      <c r="CW114" s="33">
        <v>0</v>
      </c>
      <c r="CX114" s="33">
        <v>0</v>
      </c>
      <c r="CY114" s="33">
        <v>0</v>
      </c>
      <c r="CZ114" s="33">
        <v>0</v>
      </c>
      <c r="DA114" s="33">
        <v>0</v>
      </c>
      <c r="DB114" s="33">
        <v>0</v>
      </c>
      <c r="DC114" s="33">
        <v>0</v>
      </c>
      <c r="DD114" s="33">
        <v>0</v>
      </c>
      <c r="DE114" s="33">
        <v>0</v>
      </c>
      <c r="DF114" s="33">
        <v>0</v>
      </c>
      <c r="DG114" s="33">
        <v>0</v>
      </c>
      <c r="DH114" s="33">
        <v>0</v>
      </c>
      <c r="DI114" s="33">
        <v>0</v>
      </c>
      <c r="DJ114" s="33">
        <v>0</v>
      </c>
      <c r="DK114" s="33">
        <v>0</v>
      </c>
      <c r="DL114" s="33">
        <v>0</v>
      </c>
      <c r="DM114" s="33">
        <v>0</v>
      </c>
      <c r="DN114" s="33">
        <v>0</v>
      </c>
      <c r="DO114" s="33">
        <v>0</v>
      </c>
      <c r="DP114" s="33">
        <v>0</v>
      </c>
      <c r="DQ114" s="33">
        <v>0</v>
      </c>
      <c r="DR114" s="33">
        <v>0</v>
      </c>
      <c r="DS114" s="33">
        <v>0</v>
      </c>
      <c r="DT114" s="33">
        <v>0</v>
      </c>
      <c r="DU114" s="33">
        <v>0</v>
      </c>
      <c r="DV114" s="33">
        <v>0</v>
      </c>
      <c r="DW114" s="33">
        <v>0</v>
      </c>
      <c r="DX114" s="33">
        <v>0</v>
      </c>
      <c r="DY114" s="33">
        <v>0</v>
      </c>
      <c r="DZ114" s="33">
        <v>0</v>
      </c>
      <c r="EA114" s="34">
        <v>0</v>
      </c>
      <c r="EB114" s="34">
        <v>0</v>
      </c>
      <c r="EC114" s="34">
        <v>0</v>
      </c>
      <c r="ED114" s="34">
        <v>0</v>
      </c>
      <c r="EE114" s="34">
        <v>0</v>
      </c>
      <c r="EF114" s="34">
        <v>0</v>
      </c>
      <c r="EG114" s="34">
        <v>0</v>
      </c>
      <c r="EH114" s="34">
        <v>0</v>
      </c>
      <c r="EI114" s="34">
        <v>0</v>
      </c>
      <c r="EJ114" s="34">
        <v>0</v>
      </c>
      <c r="EK114" s="34">
        <v>0</v>
      </c>
      <c r="EL114" s="34">
        <v>0</v>
      </c>
      <c r="EM114" s="34">
        <v>0</v>
      </c>
      <c r="EN114" s="34">
        <v>0</v>
      </c>
      <c r="EO114" s="34">
        <v>0</v>
      </c>
      <c r="EP114" s="34">
        <v>0</v>
      </c>
      <c r="EQ114" s="34">
        <v>0</v>
      </c>
      <c r="ER114" s="34">
        <v>0</v>
      </c>
      <c r="ES114" s="34">
        <v>0</v>
      </c>
      <c r="ET114" s="34">
        <v>0</v>
      </c>
      <c r="EU114" s="34">
        <v>0</v>
      </c>
      <c r="EV114" s="34">
        <v>0</v>
      </c>
      <c r="EW114" s="34">
        <v>0</v>
      </c>
      <c r="EX114" s="34">
        <v>0</v>
      </c>
      <c r="EY114" s="33">
        <v>0</v>
      </c>
      <c r="EZ114" s="33">
        <v>0</v>
      </c>
      <c r="FA114" s="33">
        <v>0</v>
      </c>
      <c r="FB114" s="33">
        <v>0</v>
      </c>
      <c r="FC114" s="33">
        <v>0</v>
      </c>
      <c r="FD114" s="33">
        <v>0</v>
      </c>
      <c r="FE114" s="33">
        <v>0</v>
      </c>
      <c r="FF114" s="33">
        <v>0</v>
      </c>
      <c r="FG114" s="33">
        <v>0</v>
      </c>
      <c r="FH114" s="33">
        <v>0</v>
      </c>
      <c r="FI114" s="33">
        <v>0</v>
      </c>
      <c r="FJ114" s="33">
        <v>0</v>
      </c>
      <c r="FK114" s="33">
        <v>0</v>
      </c>
      <c r="FL114" s="33">
        <v>0</v>
      </c>
      <c r="FM114" s="33">
        <v>0</v>
      </c>
      <c r="FN114" s="33">
        <v>0</v>
      </c>
      <c r="FO114" s="34">
        <v>25917.963739772298</v>
      </c>
      <c r="FP114" s="34">
        <v>0</v>
      </c>
      <c r="FQ114" s="34">
        <v>0</v>
      </c>
      <c r="FR114" s="34">
        <v>0</v>
      </c>
      <c r="FS114" s="34">
        <v>0</v>
      </c>
      <c r="FT114" s="34">
        <v>0</v>
      </c>
      <c r="FU114" s="34">
        <v>0</v>
      </c>
      <c r="FV114" s="34">
        <v>0</v>
      </c>
      <c r="FW114" s="34">
        <v>0</v>
      </c>
      <c r="FX114" s="34">
        <v>0</v>
      </c>
      <c r="FY114" s="34">
        <v>0</v>
      </c>
      <c r="FZ114" s="34">
        <v>0</v>
      </c>
      <c r="GA114" s="36">
        <f t="shared" si="209"/>
        <v>21309752.999999996</v>
      </c>
      <c r="GB114" s="36">
        <f t="shared" si="210"/>
        <v>14835450</v>
      </c>
      <c r="GC114" s="36">
        <f t="shared" si="211"/>
        <v>6448509</v>
      </c>
      <c r="GD114" s="36">
        <f t="shared" si="212"/>
        <v>6448509</v>
      </c>
      <c r="GE114" s="37"/>
      <c r="GF114" s="308"/>
    </row>
    <row r="115" spans="1:201" s="38" customFormat="1" ht="27" thickTop="1" thickBot="1">
      <c r="A115" s="35" t="s">
        <v>795</v>
      </c>
      <c r="B115" s="34">
        <f t="shared" si="324"/>
        <v>23832386.999999996</v>
      </c>
      <c r="C115" s="33">
        <v>0</v>
      </c>
      <c r="D115" s="33">
        <v>0</v>
      </c>
      <c r="E115" s="33">
        <v>0</v>
      </c>
      <c r="F115" s="33">
        <v>0</v>
      </c>
      <c r="G115" s="33">
        <v>0</v>
      </c>
      <c r="H115" s="33">
        <v>0</v>
      </c>
      <c r="I115" s="33">
        <v>0</v>
      </c>
      <c r="J115" s="33">
        <v>0</v>
      </c>
      <c r="K115" s="33">
        <v>0</v>
      </c>
      <c r="L115" s="33">
        <v>0</v>
      </c>
      <c r="M115" s="33">
        <v>0</v>
      </c>
      <c r="N115" s="33">
        <v>0</v>
      </c>
      <c r="O115" s="33">
        <v>406040.37677732075</v>
      </c>
      <c r="P115" s="33">
        <v>353013.02279093355</v>
      </c>
      <c r="Q115" s="33">
        <v>0</v>
      </c>
      <c r="R115" s="33">
        <v>0</v>
      </c>
      <c r="S115" s="33">
        <v>12324.668947638045</v>
      </c>
      <c r="T115" s="33">
        <v>10715.113296452519</v>
      </c>
      <c r="U115" s="33">
        <v>0</v>
      </c>
      <c r="V115" s="33">
        <v>0</v>
      </c>
      <c r="W115" s="33">
        <v>12324.668989764199</v>
      </c>
      <c r="X115" s="33">
        <v>10715.113333077154</v>
      </c>
      <c r="Y115" s="33">
        <v>0</v>
      </c>
      <c r="Z115" s="33">
        <v>0</v>
      </c>
      <c r="AA115" s="33">
        <v>15556.08355238639</v>
      </c>
      <c r="AB115" s="33">
        <v>13524.517244322902</v>
      </c>
      <c r="AC115" s="33">
        <v>0</v>
      </c>
      <c r="AD115" s="33">
        <v>0</v>
      </c>
      <c r="AE115" s="33">
        <v>15556.08359451254</v>
      </c>
      <c r="AF115" s="33">
        <v>13524.517280947535</v>
      </c>
      <c r="AG115" s="33">
        <v>0</v>
      </c>
      <c r="AH115" s="33">
        <v>0</v>
      </c>
      <c r="AI115" s="33">
        <v>0</v>
      </c>
      <c r="AJ115" s="33">
        <v>0</v>
      </c>
      <c r="AK115" s="33">
        <v>0</v>
      </c>
      <c r="AL115" s="33">
        <v>0</v>
      </c>
      <c r="AM115" s="33">
        <v>0</v>
      </c>
      <c r="AN115" s="33">
        <v>0</v>
      </c>
      <c r="AO115" s="33">
        <v>0</v>
      </c>
      <c r="AP115" s="33">
        <v>0</v>
      </c>
      <c r="AQ115" s="33">
        <v>0</v>
      </c>
      <c r="AR115" s="33">
        <v>0</v>
      </c>
      <c r="AS115" s="33">
        <v>0</v>
      </c>
      <c r="AT115" s="33">
        <v>0</v>
      </c>
      <c r="AU115" s="33">
        <v>0</v>
      </c>
      <c r="AV115" s="33">
        <v>0</v>
      </c>
      <c r="AW115" s="33">
        <v>0</v>
      </c>
      <c r="AX115" s="33">
        <v>0</v>
      </c>
      <c r="AY115" s="33">
        <v>0</v>
      </c>
      <c r="AZ115" s="33">
        <v>0</v>
      </c>
      <c r="BA115" s="33">
        <v>0</v>
      </c>
      <c r="BB115" s="33">
        <v>0</v>
      </c>
      <c r="BC115" s="33">
        <v>0</v>
      </c>
      <c r="BD115" s="33">
        <v>0</v>
      </c>
      <c r="BE115" s="33">
        <v>0</v>
      </c>
      <c r="BF115" s="33">
        <v>0</v>
      </c>
      <c r="BG115" s="33">
        <v>0</v>
      </c>
      <c r="BH115" s="33">
        <v>0</v>
      </c>
      <c r="BI115" s="33">
        <v>0</v>
      </c>
      <c r="BJ115" s="33">
        <v>0</v>
      </c>
      <c r="BK115" s="33">
        <v>0</v>
      </c>
      <c r="BL115" s="33">
        <v>0</v>
      </c>
      <c r="BM115" s="33">
        <v>0</v>
      </c>
      <c r="BN115" s="33">
        <v>0</v>
      </c>
      <c r="BO115" s="33">
        <v>0</v>
      </c>
      <c r="BP115" s="33">
        <v>0</v>
      </c>
      <c r="BQ115" s="33">
        <v>0</v>
      </c>
      <c r="BR115" s="33">
        <v>0</v>
      </c>
      <c r="BS115" s="33">
        <v>0</v>
      </c>
      <c r="BT115" s="33">
        <v>0</v>
      </c>
      <c r="BU115" s="33">
        <v>0</v>
      </c>
      <c r="BV115" s="33">
        <v>0</v>
      </c>
      <c r="BW115" s="33">
        <v>2796387</v>
      </c>
      <c r="BX115" s="33"/>
      <c r="BY115" s="33"/>
      <c r="BZ115" s="33"/>
      <c r="CA115" s="33">
        <v>0</v>
      </c>
      <c r="CB115" s="33">
        <v>0</v>
      </c>
      <c r="CC115" s="33">
        <v>0</v>
      </c>
      <c r="CD115" s="33">
        <v>0</v>
      </c>
      <c r="CE115" s="33">
        <v>0</v>
      </c>
      <c r="CF115" s="33">
        <v>0</v>
      </c>
      <c r="CG115" s="33">
        <v>0</v>
      </c>
      <c r="CH115" s="33">
        <v>0</v>
      </c>
      <c r="CI115" s="33">
        <v>0</v>
      </c>
      <c r="CJ115" s="33">
        <v>0</v>
      </c>
      <c r="CK115" s="33">
        <v>0</v>
      </c>
      <c r="CL115" s="33">
        <v>0</v>
      </c>
      <c r="CM115" s="33">
        <v>0</v>
      </c>
      <c r="CN115" s="33">
        <v>0</v>
      </c>
      <c r="CO115" s="33">
        <v>0</v>
      </c>
      <c r="CP115" s="33">
        <v>0</v>
      </c>
      <c r="CQ115" s="33">
        <v>0</v>
      </c>
      <c r="CR115" s="33">
        <v>0</v>
      </c>
      <c r="CS115" s="33">
        <v>0</v>
      </c>
      <c r="CT115" s="33">
        <v>0</v>
      </c>
      <c r="CU115" s="33">
        <v>0</v>
      </c>
      <c r="CV115" s="33">
        <v>0</v>
      </c>
      <c r="CW115" s="33">
        <v>0</v>
      </c>
      <c r="CX115" s="33">
        <v>0</v>
      </c>
      <c r="CY115" s="33">
        <v>0</v>
      </c>
      <c r="CZ115" s="33">
        <v>0</v>
      </c>
      <c r="DA115" s="33">
        <v>0</v>
      </c>
      <c r="DB115" s="33">
        <v>0</v>
      </c>
      <c r="DC115" s="33">
        <v>0</v>
      </c>
      <c r="DD115" s="33">
        <v>0</v>
      </c>
      <c r="DE115" s="33">
        <v>0</v>
      </c>
      <c r="DF115" s="33">
        <v>0</v>
      </c>
      <c r="DG115" s="33">
        <v>0</v>
      </c>
      <c r="DH115" s="33">
        <v>0</v>
      </c>
      <c r="DI115" s="33">
        <v>0</v>
      </c>
      <c r="DJ115" s="33">
        <v>0</v>
      </c>
      <c r="DK115" s="33">
        <v>0</v>
      </c>
      <c r="DL115" s="33">
        <v>0</v>
      </c>
      <c r="DM115" s="33">
        <v>0</v>
      </c>
      <c r="DN115" s="33">
        <v>0</v>
      </c>
      <c r="DO115" s="33">
        <v>0</v>
      </c>
      <c r="DP115" s="33">
        <v>0</v>
      </c>
      <c r="DQ115" s="33">
        <v>0</v>
      </c>
      <c r="DR115" s="33">
        <v>0</v>
      </c>
      <c r="DS115" s="33">
        <v>5057157.3184948023</v>
      </c>
      <c r="DT115" s="33">
        <v>5057156.3865261544</v>
      </c>
      <c r="DU115" s="33">
        <v>2807089.5679899175</v>
      </c>
      <c r="DV115" s="33">
        <v>2807089.5679899175</v>
      </c>
      <c r="DW115" s="33">
        <v>0</v>
      </c>
      <c r="DX115" s="33">
        <v>0</v>
      </c>
      <c r="DY115" s="33">
        <v>0</v>
      </c>
      <c r="DZ115" s="33">
        <v>0</v>
      </c>
      <c r="EA115" s="34">
        <v>0</v>
      </c>
      <c r="EB115" s="34">
        <v>0</v>
      </c>
      <c r="EC115" s="34">
        <v>0</v>
      </c>
      <c r="ED115" s="34">
        <v>0</v>
      </c>
      <c r="EE115" s="34">
        <v>0</v>
      </c>
      <c r="EF115" s="34">
        <v>0</v>
      </c>
      <c r="EG115" s="34">
        <v>0</v>
      </c>
      <c r="EH115" s="34">
        <v>0</v>
      </c>
      <c r="EI115" s="34">
        <v>0</v>
      </c>
      <c r="EJ115" s="34">
        <v>0</v>
      </c>
      <c r="EK115" s="34">
        <v>0</v>
      </c>
      <c r="EL115" s="34">
        <v>0</v>
      </c>
      <c r="EM115" s="33">
        <v>15146025</v>
      </c>
      <c r="EN115" s="33">
        <v>7839384</v>
      </c>
      <c r="EO115" s="33">
        <v>2528579</v>
      </c>
      <c r="EP115" s="33">
        <v>2528579</v>
      </c>
      <c r="EQ115" s="34">
        <v>0</v>
      </c>
      <c r="ER115" s="34">
        <v>0</v>
      </c>
      <c r="ES115" s="34">
        <v>0</v>
      </c>
      <c r="ET115" s="34">
        <v>0</v>
      </c>
      <c r="EU115" s="34">
        <v>0</v>
      </c>
      <c r="EV115" s="34">
        <v>0</v>
      </c>
      <c r="EW115" s="34">
        <v>0</v>
      </c>
      <c r="EX115" s="34">
        <v>0</v>
      </c>
      <c r="EY115" s="33">
        <v>0</v>
      </c>
      <c r="EZ115" s="33">
        <v>0</v>
      </c>
      <c r="FA115" s="33">
        <v>0</v>
      </c>
      <c r="FB115" s="33">
        <v>0</v>
      </c>
      <c r="FC115" s="33">
        <v>0</v>
      </c>
      <c r="FD115" s="33">
        <v>0</v>
      </c>
      <c r="FE115" s="33">
        <v>0</v>
      </c>
      <c r="FF115" s="33">
        <v>0</v>
      </c>
      <c r="FG115" s="33">
        <v>0</v>
      </c>
      <c r="FH115" s="33">
        <v>0</v>
      </c>
      <c r="FI115" s="33">
        <v>0</v>
      </c>
      <c r="FJ115" s="33">
        <v>0</v>
      </c>
      <c r="FK115" s="33">
        <v>0</v>
      </c>
      <c r="FL115" s="33">
        <v>0</v>
      </c>
      <c r="FM115" s="33">
        <v>0</v>
      </c>
      <c r="FN115" s="33">
        <v>0</v>
      </c>
      <c r="FO115" s="34">
        <v>1856.1181383780377</v>
      </c>
      <c r="FP115" s="34">
        <v>1613.7160542663282</v>
      </c>
      <c r="FQ115" s="34">
        <v>0</v>
      </c>
      <c r="FR115" s="34">
        <v>0</v>
      </c>
      <c r="FS115" s="34">
        <v>369159.68150519754</v>
      </c>
      <c r="FT115" s="34">
        <v>369159.61347384559</v>
      </c>
      <c r="FU115" s="34">
        <v>204910.43201008253</v>
      </c>
      <c r="FV115" s="34">
        <v>204910.43201008253</v>
      </c>
      <c r="FW115" s="34">
        <v>0</v>
      </c>
      <c r="FX115" s="34">
        <v>0</v>
      </c>
      <c r="FY115" s="34">
        <v>0</v>
      </c>
      <c r="FZ115" s="34">
        <v>0</v>
      </c>
      <c r="GA115" s="36">
        <f t="shared" si="209"/>
        <v>23832386.999999996</v>
      </c>
      <c r="GB115" s="36">
        <f t="shared" si="210"/>
        <v>13668806</v>
      </c>
      <c r="GC115" s="36">
        <f t="shared" si="211"/>
        <v>5540579</v>
      </c>
      <c r="GD115" s="36">
        <f t="shared" si="212"/>
        <v>5540579</v>
      </c>
      <c r="GE115" s="37"/>
      <c r="GF115" s="308"/>
    </row>
    <row r="116" spans="1:201" s="38" customFormat="1" ht="27" thickTop="1" thickBot="1">
      <c r="A116" s="35" t="s">
        <v>798</v>
      </c>
      <c r="B116" s="34">
        <f t="shared" si="324"/>
        <v>65840525</v>
      </c>
      <c r="C116" s="33">
        <v>0</v>
      </c>
      <c r="D116" s="33">
        <v>0</v>
      </c>
      <c r="E116" s="33">
        <v>0</v>
      </c>
      <c r="F116" s="33">
        <v>0</v>
      </c>
      <c r="G116" s="33">
        <v>0</v>
      </c>
      <c r="H116" s="33">
        <v>0</v>
      </c>
      <c r="I116" s="33">
        <v>0</v>
      </c>
      <c r="J116" s="33">
        <v>0</v>
      </c>
      <c r="K116" s="33">
        <v>0</v>
      </c>
      <c r="L116" s="33">
        <v>0</v>
      </c>
      <c r="M116" s="33">
        <v>0</v>
      </c>
      <c r="N116" s="33">
        <v>0</v>
      </c>
      <c r="O116" s="33">
        <v>5578091.9667775081</v>
      </c>
      <c r="P116" s="33">
        <v>5578090.2153125191</v>
      </c>
      <c r="Q116" s="33">
        <v>0</v>
      </c>
      <c r="R116" s="33">
        <v>0</v>
      </c>
      <c r="S116" s="33">
        <v>169313.54806547871</v>
      </c>
      <c r="T116" s="33">
        <v>169313.49490272105</v>
      </c>
      <c r="U116" s="33">
        <v>0</v>
      </c>
      <c r="V116" s="33">
        <v>0</v>
      </c>
      <c r="W116" s="33">
        <v>169313.5486441984</v>
      </c>
      <c r="X116" s="33">
        <v>169313.49548144054</v>
      </c>
      <c r="Y116" s="33">
        <v>0</v>
      </c>
      <c r="Z116" s="33">
        <v>0</v>
      </c>
      <c r="AA116" s="33">
        <v>213705.99984856709</v>
      </c>
      <c r="AB116" s="33">
        <v>213705.93274702434</v>
      </c>
      <c r="AC116" s="33">
        <v>0</v>
      </c>
      <c r="AD116" s="33">
        <v>0</v>
      </c>
      <c r="AE116" s="33">
        <v>213706.00042728672</v>
      </c>
      <c r="AF116" s="33">
        <v>213705.93332574383</v>
      </c>
      <c r="AG116" s="33">
        <v>0</v>
      </c>
      <c r="AH116" s="33">
        <v>0</v>
      </c>
      <c r="AI116" s="33">
        <v>308339.84815971053</v>
      </c>
      <c r="AJ116" s="33">
        <v>308339.84815971053</v>
      </c>
      <c r="AK116" s="33">
        <v>0</v>
      </c>
      <c r="AL116" s="33">
        <v>0</v>
      </c>
      <c r="AM116" s="33">
        <v>103472.83219988097</v>
      </c>
      <c r="AN116" s="33">
        <v>103472.83219988097</v>
      </c>
      <c r="AO116" s="33">
        <v>0</v>
      </c>
      <c r="AP116" s="33">
        <v>0</v>
      </c>
      <c r="AQ116" s="33">
        <v>0</v>
      </c>
      <c r="AR116" s="33">
        <v>0</v>
      </c>
      <c r="AS116" s="33">
        <v>0</v>
      </c>
      <c r="AT116" s="33">
        <v>0</v>
      </c>
      <c r="AU116" s="33">
        <v>0</v>
      </c>
      <c r="AV116" s="33">
        <v>0</v>
      </c>
      <c r="AW116" s="33">
        <v>0</v>
      </c>
      <c r="AX116" s="33">
        <v>0</v>
      </c>
      <c r="AY116" s="33">
        <v>0</v>
      </c>
      <c r="AZ116" s="33">
        <v>0</v>
      </c>
      <c r="BA116" s="33">
        <v>0</v>
      </c>
      <c r="BB116" s="33">
        <v>0</v>
      </c>
      <c r="BC116" s="33">
        <v>11529734.955299519</v>
      </c>
      <c r="BD116" s="33">
        <v>11529734.955299519</v>
      </c>
      <c r="BE116" s="33">
        <v>0</v>
      </c>
      <c r="BF116" s="33">
        <v>0</v>
      </c>
      <c r="BG116" s="33">
        <v>924248.29773056856</v>
      </c>
      <c r="BH116" s="33">
        <v>924248.29773056856</v>
      </c>
      <c r="BI116" s="33">
        <v>0</v>
      </c>
      <c r="BJ116" s="33">
        <v>0</v>
      </c>
      <c r="BK116" s="33">
        <v>220393.66520718916</v>
      </c>
      <c r="BL116" s="33">
        <v>220393.66520718916</v>
      </c>
      <c r="BM116" s="33">
        <v>0</v>
      </c>
      <c r="BN116" s="33">
        <v>0</v>
      </c>
      <c r="BO116" s="33">
        <v>0</v>
      </c>
      <c r="BP116" s="33">
        <v>0</v>
      </c>
      <c r="BQ116" s="33">
        <v>0</v>
      </c>
      <c r="BR116" s="33">
        <v>0</v>
      </c>
      <c r="BS116" s="33">
        <v>0</v>
      </c>
      <c r="BT116" s="33">
        <v>0</v>
      </c>
      <c r="BU116" s="33">
        <v>0</v>
      </c>
      <c r="BV116" s="33">
        <v>0</v>
      </c>
      <c r="BW116" s="33">
        <v>41662968</v>
      </c>
      <c r="BX116" s="33">
        <v>16786250</v>
      </c>
      <c r="BY116" s="33">
        <v>2000000</v>
      </c>
      <c r="BZ116" s="33"/>
      <c r="CA116" s="33">
        <v>0</v>
      </c>
      <c r="CB116" s="33">
        <v>0</v>
      </c>
      <c r="CC116" s="33">
        <v>0</v>
      </c>
      <c r="CD116" s="33">
        <v>0</v>
      </c>
      <c r="CE116" s="33">
        <v>0</v>
      </c>
      <c r="CF116" s="33">
        <v>0</v>
      </c>
      <c r="CG116" s="33">
        <v>0</v>
      </c>
      <c r="CH116" s="33">
        <v>0</v>
      </c>
      <c r="CI116" s="33">
        <v>0</v>
      </c>
      <c r="CJ116" s="33">
        <v>0</v>
      </c>
      <c r="CK116" s="33">
        <v>0</v>
      </c>
      <c r="CL116" s="33">
        <v>0</v>
      </c>
      <c r="CM116" s="33">
        <v>0</v>
      </c>
      <c r="CN116" s="33">
        <v>0</v>
      </c>
      <c r="CO116" s="33">
        <v>0</v>
      </c>
      <c r="CP116" s="33">
        <v>0</v>
      </c>
      <c r="CQ116" s="33">
        <v>0</v>
      </c>
      <c r="CR116" s="33">
        <v>0</v>
      </c>
      <c r="CS116" s="33">
        <v>0</v>
      </c>
      <c r="CT116" s="33">
        <v>0</v>
      </c>
      <c r="CU116" s="33">
        <v>0</v>
      </c>
      <c r="CV116" s="33">
        <v>0</v>
      </c>
      <c r="CW116" s="33">
        <v>0</v>
      </c>
      <c r="CX116" s="33">
        <v>0</v>
      </c>
      <c r="CY116" s="33">
        <v>0</v>
      </c>
      <c r="CZ116" s="33">
        <v>0</v>
      </c>
      <c r="DA116" s="33">
        <v>0</v>
      </c>
      <c r="DB116" s="33">
        <v>0</v>
      </c>
      <c r="DC116" s="33">
        <v>0</v>
      </c>
      <c r="DD116" s="33">
        <v>0</v>
      </c>
      <c r="DE116" s="33">
        <v>0</v>
      </c>
      <c r="DF116" s="33">
        <v>0</v>
      </c>
      <c r="DG116" s="33">
        <v>0</v>
      </c>
      <c r="DH116" s="33">
        <v>0</v>
      </c>
      <c r="DI116" s="33">
        <v>0</v>
      </c>
      <c r="DJ116" s="33">
        <v>0</v>
      </c>
      <c r="DK116" s="33">
        <v>0</v>
      </c>
      <c r="DL116" s="33">
        <v>0</v>
      </c>
      <c r="DM116" s="33">
        <v>0</v>
      </c>
      <c r="DN116" s="33">
        <v>0</v>
      </c>
      <c r="DO116" s="33">
        <v>0</v>
      </c>
      <c r="DP116" s="33">
        <v>0</v>
      </c>
      <c r="DQ116" s="33">
        <v>0</v>
      </c>
      <c r="DR116" s="33">
        <v>0</v>
      </c>
      <c r="DS116" s="33">
        <v>0</v>
      </c>
      <c r="DT116" s="33">
        <v>0</v>
      </c>
      <c r="DU116" s="33">
        <v>0</v>
      </c>
      <c r="DV116" s="33">
        <v>0</v>
      </c>
      <c r="DW116" s="33">
        <v>0</v>
      </c>
      <c r="DX116" s="33">
        <v>0</v>
      </c>
      <c r="DY116" s="33">
        <v>0</v>
      </c>
      <c r="DZ116" s="33">
        <v>0</v>
      </c>
      <c r="EA116" s="33">
        <v>4621198</v>
      </c>
      <c r="EB116" s="33">
        <v>4016000</v>
      </c>
      <c r="EC116" s="33">
        <v>1999968</v>
      </c>
      <c r="ED116" s="33">
        <v>1999968</v>
      </c>
      <c r="EE116" s="34">
        <v>0</v>
      </c>
      <c r="EF116" s="34">
        <v>0</v>
      </c>
      <c r="EG116" s="34">
        <v>0</v>
      </c>
      <c r="EH116" s="34">
        <v>0</v>
      </c>
      <c r="EI116" s="34">
        <v>0</v>
      </c>
      <c r="EJ116" s="34">
        <v>0</v>
      </c>
      <c r="EK116" s="34">
        <v>0</v>
      </c>
      <c r="EL116" s="34">
        <v>0</v>
      </c>
      <c r="EM116" s="34">
        <v>0</v>
      </c>
      <c r="EN116" s="34">
        <v>0</v>
      </c>
      <c r="EO116" s="34">
        <v>0</v>
      </c>
      <c r="EP116" s="34">
        <v>0</v>
      </c>
      <c r="EQ116" s="34">
        <v>0</v>
      </c>
      <c r="ER116" s="34">
        <v>0</v>
      </c>
      <c r="ES116" s="34">
        <v>0</v>
      </c>
      <c r="ET116" s="34">
        <v>0</v>
      </c>
      <c r="EU116" s="34">
        <v>0</v>
      </c>
      <c r="EV116" s="34">
        <v>0</v>
      </c>
      <c r="EW116" s="34">
        <v>0</v>
      </c>
      <c r="EX116" s="34">
        <v>0</v>
      </c>
      <c r="EY116" s="33">
        <v>0</v>
      </c>
      <c r="EZ116" s="33">
        <v>0</v>
      </c>
      <c r="FA116" s="33">
        <v>0</v>
      </c>
      <c r="FB116" s="33">
        <v>0</v>
      </c>
      <c r="FC116" s="33">
        <v>0</v>
      </c>
      <c r="FD116" s="33">
        <v>0</v>
      </c>
      <c r="FE116" s="33">
        <v>0</v>
      </c>
      <c r="FF116" s="33">
        <v>0</v>
      </c>
      <c r="FG116" s="33">
        <v>0</v>
      </c>
      <c r="FH116" s="33">
        <v>0</v>
      </c>
      <c r="FI116" s="33">
        <v>0</v>
      </c>
      <c r="FJ116" s="33">
        <v>0</v>
      </c>
      <c r="FK116" s="33">
        <v>0</v>
      </c>
      <c r="FL116" s="33">
        <v>0</v>
      </c>
      <c r="FM116" s="33">
        <v>0</v>
      </c>
      <c r="FN116" s="33">
        <v>0</v>
      </c>
      <c r="FO116" s="34">
        <v>126038.33764009226</v>
      </c>
      <c r="FP116" s="34">
        <v>126038.32963368177</v>
      </c>
      <c r="FQ116" s="34">
        <v>0</v>
      </c>
      <c r="FR116" s="34">
        <v>0</v>
      </c>
      <c r="FS116" s="34">
        <v>0</v>
      </c>
      <c r="FT116" s="34">
        <v>0</v>
      </c>
      <c r="FU116" s="34">
        <v>0</v>
      </c>
      <c r="FV116" s="34">
        <v>0</v>
      </c>
      <c r="FW116" s="34">
        <v>0</v>
      </c>
      <c r="FX116" s="34">
        <v>0</v>
      </c>
      <c r="FY116" s="34">
        <v>0</v>
      </c>
      <c r="FZ116" s="34">
        <v>0</v>
      </c>
      <c r="GA116" s="36">
        <f t="shared" si="209"/>
        <v>65840525</v>
      </c>
      <c r="GB116" s="36">
        <f t="shared" si="210"/>
        <v>40358607</v>
      </c>
      <c r="GC116" s="36">
        <f t="shared" si="211"/>
        <v>3999968</v>
      </c>
      <c r="GD116" s="36">
        <f t="shared" si="212"/>
        <v>1999968</v>
      </c>
      <c r="GE116" s="37"/>
      <c r="GF116" s="308"/>
    </row>
    <row r="117" spans="1:201" s="38" customFormat="1" ht="36.75" customHeight="1" thickTop="1" thickBot="1">
      <c r="A117" s="52" t="s">
        <v>692</v>
      </c>
      <c r="B117" s="59">
        <f>+B3+B20+B36+B60+B87</f>
        <v>54705391466</v>
      </c>
      <c r="C117" s="59">
        <f t="shared" ref="C117:BY117" si="325">+C3+C20+C36+C60+C87</f>
        <v>1048940244</v>
      </c>
      <c r="D117" s="59">
        <f t="shared" si="325"/>
        <v>144562836.81035799</v>
      </c>
      <c r="E117" s="59">
        <f t="shared" si="325"/>
        <v>75236503.549905747</v>
      </c>
      <c r="F117" s="59">
        <f t="shared" si="325"/>
        <v>75168550.855541974</v>
      </c>
      <c r="G117" s="59">
        <f>+G3+G20+G36+G60+G87</f>
        <v>1036198331</v>
      </c>
      <c r="H117" s="59">
        <f>+H3+H20+H36+H60+H87</f>
        <v>142806771.96280622</v>
      </c>
      <c r="I117" s="59">
        <f>+I3+I20+I36+I60+I87</f>
        <v>74322574.478978515</v>
      </c>
      <c r="J117" s="59">
        <f>+J3+J20+J36+J60+J87</f>
        <v>74260006.755795017</v>
      </c>
      <c r="K117" s="59">
        <f t="shared" si="325"/>
        <v>4500000000</v>
      </c>
      <c r="L117" s="59">
        <f t="shared" si="325"/>
        <v>620180958.22683573</v>
      </c>
      <c r="M117" s="59">
        <f t="shared" si="325"/>
        <v>322767924.97111571</v>
      </c>
      <c r="N117" s="59">
        <f t="shared" si="325"/>
        <v>322531096.38866293</v>
      </c>
      <c r="O117" s="60">
        <f t="shared" ref="O117:Z117" si="326">+O3+O20+O36+O60+O87</f>
        <v>9638676948.9999981</v>
      </c>
      <c r="P117" s="60">
        <f t="shared" si="326"/>
        <v>4024569815.2162614</v>
      </c>
      <c r="Q117" s="60">
        <f t="shared" si="326"/>
        <v>2517130577.1865988</v>
      </c>
      <c r="R117" s="60">
        <f t="shared" si="326"/>
        <v>2481640599.5797968</v>
      </c>
      <c r="S117" s="59">
        <f t="shared" si="326"/>
        <v>292565738</v>
      </c>
      <c r="T117" s="59">
        <f t="shared" si="326"/>
        <v>122159010.44836119</v>
      </c>
      <c r="U117" s="59">
        <f t="shared" si="326"/>
        <v>76403241.736757904</v>
      </c>
      <c r="V117" s="59">
        <f t="shared" si="326"/>
        <v>75326855.807536483</v>
      </c>
      <c r="W117" s="59">
        <f t="shared" si="326"/>
        <v>292565739</v>
      </c>
      <c r="X117" s="59">
        <f t="shared" si="326"/>
        <v>122159010.86590499</v>
      </c>
      <c r="Y117" s="59">
        <f t="shared" si="326"/>
        <v>76403241.997906879</v>
      </c>
      <c r="Z117" s="59">
        <f t="shared" si="326"/>
        <v>75326856.065006331</v>
      </c>
      <c r="AA117" s="59">
        <f t="shared" si="325"/>
        <v>369273778.00000012</v>
      </c>
      <c r="AB117" s="59">
        <f t="shared" si="325"/>
        <v>154187977.07955745</v>
      </c>
      <c r="AC117" s="59">
        <f t="shared" si="325"/>
        <v>96435467.530992568</v>
      </c>
      <c r="AD117" s="59">
        <f t="shared" si="325"/>
        <v>95076863.131903157</v>
      </c>
      <c r="AE117" s="59">
        <f t="shared" si="325"/>
        <v>369273779</v>
      </c>
      <c r="AF117" s="59">
        <f t="shared" si="325"/>
        <v>154187977.49710125</v>
      </c>
      <c r="AG117" s="59">
        <f t="shared" si="325"/>
        <v>96435467.792141527</v>
      </c>
      <c r="AH117" s="59">
        <f t="shared" si="325"/>
        <v>95076863.38937299</v>
      </c>
      <c r="AI117" s="61">
        <f t="shared" si="325"/>
        <v>527162817.99999994</v>
      </c>
      <c r="AJ117" s="61">
        <f t="shared" si="325"/>
        <v>107822283.63833274</v>
      </c>
      <c r="AK117" s="61">
        <f t="shared" si="325"/>
        <v>62422054.554431267</v>
      </c>
      <c r="AL117" s="61">
        <f t="shared" si="325"/>
        <v>60188508.175431982</v>
      </c>
      <c r="AM117" s="61">
        <f t="shared" si="325"/>
        <v>176905548</v>
      </c>
      <c r="AN117" s="61">
        <f t="shared" si="325"/>
        <v>36183052.981651463</v>
      </c>
      <c r="AO117" s="61">
        <f t="shared" si="325"/>
        <v>20947622.615215551</v>
      </c>
      <c r="AP117" s="61">
        <f t="shared" si="325"/>
        <v>20198088.064088911</v>
      </c>
      <c r="AQ117" s="61">
        <f t="shared" si="325"/>
        <v>451638323</v>
      </c>
      <c r="AR117" s="61">
        <f t="shared" si="325"/>
        <v>208964580.06488025</v>
      </c>
      <c r="AS117" s="61">
        <f t="shared" si="325"/>
        <v>106255022.72788416</v>
      </c>
      <c r="AT117" s="61">
        <f t="shared" si="325"/>
        <v>103617269.10414609</v>
      </c>
      <c r="AU117" s="61">
        <f t="shared" ref="AU117:BB117" si="327">+AU3+AU20+AU36+AU60+AU87</f>
        <v>307565081</v>
      </c>
      <c r="AV117" s="61">
        <f t="shared" si="327"/>
        <v>142304593.56697655</v>
      </c>
      <c r="AW117" s="61">
        <f t="shared" si="327"/>
        <v>72359525.327434465</v>
      </c>
      <c r="AX117" s="61">
        <f t="shared" si="327"/>
        <v>70563218.712986603</v>
      </c>
      <c r="AY117" s="61">
        <f t="shared" si="327"/>
        <v>74486150</v>
      </c>
      <c r="AZ117" s="61">
        <f t="shared" si="327"/>
        <v>34463344.368143179</v>
      </c>
      <c r="BA117" s="61">
        <f t="shared" si="327"/>
        <v>17524038.94468138</v>
      </c>
      <c r="BB117" s="61">
        <f t="shared" si="327"/>
        <v>17089009.182867307</v>
      </c>
      <c r="BC117" s="61">
        <f t="shared" si="325"/>
        <v>14208566895</v>
      </c>
      <c r="BD117" s="59">
        <f t="shared" si="325"/>
        <v>7257804659.0345116</v>
      </c>
      <c r="BE117" s="59">
        <f t="shared" si="325"/>
        <v>2555587219.1416531</v>
      </c>
      <c r="BF117" s="59">
        <f t="shared" si="325"/>
        <v>2533948637.047173</v>
      </c>
      <c r="BG117" s="59">
        <f t="shared" ref="BG117:BN117" si="328">+BG3+BG20+BG36+BG60+BG87</f>
        <v>1138989215</v>
      </c>
      <c r="BH117" s="59">
        <f t="shared" si="328"/>
        <v>581801197.28514409</v>
      </c>
      <c r="BI117" s="59">
        <f t="shared" si="328"/>
        <v>204861355.97661799</v>
      </c>
      <c r="BJ117" s="59">
        <f t="shared" si="328"/>
        <v>203126760.79783344</v>
      </c>
      <c r="BK117" s="59">
        <f t="shared" si="328"/>
        <v>271600184</v>
      </c>
      <c r="BL117" s="59">
        <f t="shared" si="328"/>
        <v>138734686.99531579</v>
      </c>
      <c r="BM117" s="59">
        <f t="shared" si="328"/>
        <v>48850666.226667427</v>
      </c>
      <c r="BN117" s="59">
        <f t="shared" si="328"/>
        <v>48437039.509645887</v>
      </c>
      <c r="BO117" s="59">
        <f t="shared" si="325"/>
        <v>200000000</v>
      </c>
      <c r="BP117" s="59">
        <f t="shared" si="325"/>
        <v>107056000</v>
      </c>
      <c r="BQ117" s="59">
        <f t="shared" si="325"/>
        <v>65921975</v>
      </c>
      <c r="BR117" s="59">
        <f t="shared" si="325"/>
        <v>65856250</v>
      </c>
      <c r="BS117" s="59">
        <f t="shared" si="325"/>
        <v>37672140</v>
      </c>
      <c r="BT117" s="59">
        <f t="shared" si="325"/>
        <v>37650000</v>
      </c>
      <c r="BU117" s="59">
        <f t="shared" si="325"/>
        <v>15045000</v>
      </c>
      <c r="BV117" s="59">
        <f t="shared" si="325"/>
        <v>15030000</v>
      </c>
      <c r="BW117" s="59">
        <f t="shared" si="325"/>
        <v>2103429971</v>
      </c>
      <c r="BX117" s="59">
        <f t="shared" si="325"/>
        <v>1269638482</v>
      </c>
      <c r="BY117" s="59">
        <f t="shared" si="325"/>
        <v>703517610</v>
      </c>
      <c r="BZ117" s="59">
        <f t="shared" ref="BZ117:EL117" si="329">+BZ3+BZ20+BZ36+BZ60+BZ87</f>
        <v>689268291</v>
      </c>
      <c r="CA117" s="59">
        <f t="shared" ref="CA117:CH117" si="330">+CA3+CA20+CA36+CA60+CA87</f>
        <v>3706221760</v>
      </c>
      <c r="CB117" s="59">
        <f t="shared" si="330"/>
        <v>2139525623.8300891</v>
      </c>
      <c r="CC117" s="59">
        <f t="shared" si="330"/>
        <v>157064924.71092057</v>
      </c>
      <c r="CD117" s="59">
        <f t="shared" si="330"/>
        <v>151399072.49222714</v>
      </c>
      <c r="CE117" s="59">
        <f t="shared" si="330"/>
        <v>76296761</v>
      </c>
      <c r="CF117" s="59">
        <f t="shared" si="330"/>
        <v>44044551.498920619</v>
      </c>
      <c r="CG117" s="59">
        <f t="shared" si="330"/>
        <v>3233358.8754689358</v>
      </c>
      <c r="CH117" s="59">
        <f t="shared" si="330"/>
        <v>3116720.9081307449</v>
      </c>
      <c r="CI117" s="59">
        <f t="shared" si="329"/>
        <v>39431986</v>
      </c>
      <c r="CJ117" s="59">
        <f t="shared" si="329"/>
        <v>22763274.814270515</v>
      </c>
      <c r="CK117" s="59">
        <f t="shared" si="329"/>
        <v>1671076.9925143588</v>
      </c>
      <c r="CL117" s="59">
        <f t="shared" si="329"/>
        <v>1610795.708815461</v>
      </c>
      <c r="CM117" s="59">
        <f t="shared" ref="CM117:CP117" si="331">+CM3+CM20+CM36+CM60+CM87</f>
        <v>3000096935</v>
      </c>
      <c r="CN117" s="59">
        <f t="shared" si="331"/>
        <v>2085186053.7052829</v>
      </c>
      <c r="CO117" s="59">
        <f t="shared" si="331"/>
        <v>187022509.49837703</v>
      </c>
      <c r="CP117" s="59">
        <f t="shared" si="331"/>
        <v>176760628.24186683</v>
      </c>
      <c r="CQ117" s="59">
        <f t="shared" si="329"/>
        <v>600207191</v>
      </c>
      <c r="CR117" s="59">
        <f t="shared" si="329"/>
        <v>417167741.95058566</v>
      </c>
      <c r="CS117" s="59">
        <f t="shared" si="329"/>
        <v>37416209.37984515</v>
      </c>
      <c r="CT117" s="59">
        <f t="shared" si="329"/>
        <v>35363190.741850533</v>
      </c>
      <c r="CU117" s="59">
        <f t="shared" si="329"/>
        <v>231812653.99999997</v>
      </c>
      <c r="CV117" s="59">
        <f t="shared" si="329"/>
        <v>161118965.04211062</v>
      </c>
      <c r="CW117" s="59">
        <f t="shared" si="329"/>
        <v>14450927.827956662</v>
      </c>
      <c r="CX117" s="59">
        <f t="shared" si="329"/>
        <v>13658008.805456983</v>
      </c>
      <c r="CY117" s="59">
        <f t="shared" ref="CY117:DB117" si="332">+CY3+CY20+CY36+CY60+CY87</f>
        <v>162036699</v>
      </c>
      <c r="CZ117" s="59">
        <f t="shared" si="332"/>
        <v>9705004.0996948071</v>
      </c>
      <c r="DA117" s="59">
        <f t="shared" si="332"/>
        <v>0</v>
      </c>
      <c r="DB117" s="59">
        <f t="shared" si="332"/>
        <v>0</v>
      </c>
      <c r="DC117" s="59">
        <f t="shared" si="329"/>
        <v>29451419</v>
      </c>
      <c r="DD117" s="59">
        <f t="shared" si="329"/>
        <v>1763959.2999659262</v>
      </c>
      <c r="DE117" s="59">
        <f t="shared" si="329"/>
        <v>0</v>
      </c>
      <c r="DF117" s="59">
        <f t="shared" si="329"/>
        <v>0</v>
      </c>
      <c r="DG117" s="59">
        <f>+DG3+DG20+DG36+DG60+DG87</f>
        <v>74820810.999999985</v>
      </c>
      <c r="DH117" s="59">
        <f>+DH3+DH20+DH36+DH60+DH87</f>
        <v>4481307.5184745044</v>
      </c>
      <c r="DI117" s="59">
        <f>+DI3+DI20+DI36+DI60+DI87</f>
        <v>0</v>
      </c>
      <c r="DJ117" s="59">
        <f>+DJ3+DJ20+DJ36+DJ60+DJ87</f>
        <v>0</v>
      </c>
      <c r="DK117" s="59">
        <f t="shared" si="329"/>
        <v>432329071.00000006</v>
      </c>
      <c r="DL117" s="59">
        <f t="shared" si="329"/>
        <v>167084596.62003693</v>
      </c>
      <c r="DM117" s="59">
        <f t="shared" si="329"/>
        <v>167009863.21870744</v>
      </c>
      <c r="DN117" s="59">
        <f t="shared" si="329"/>
        <v>162786604.00312859</v>
      </c>
      <c r="DO117" s="59">
        <f t="shared" si="329"/>
        <v>1609588915</v>
      </c>
      <c r="DP117" s="59">
        <f t="shared" si="329"/>
        <v>426434040.6398989</v>
      </c>
      <c r="DQ117" s="59">
        <f t="shared" si="329"/>
        <v>213224712.92207992</v>
      </c>
      <c r="DR117" s="59">
        <f t="shared" si="329"/>
        <v>213224712.92207992</v>
      </c>
      <c r="DS117" s="59">
        <f t="shared" ref="DS117:DV117" si="333">+DS3+DS20+DS36+DS60+DS87</f>
        <v>246788901</v>
      </c>
      <c r="DT117" s="59">
        <f t="shared" si="333"/>
        <v>23947051.840234563</v>
      </c>
      <c r="DU117" s="59">
        <f t="shared" si="333"/>
        <v>2807089.5679899175</v>
      </c>
      <c r="DV117" s="59">
        <f t="shared" si="333"/>
        <v>2807089.5679899175</v>
      </c>
      <c r="DW117" s="59">
        <f t="shared" si="329"/>
        <v>280279216</v>
      </c>
      <c r="DX117" s="59">
        <f t="shared" si="329"/>
        <v>78276187.002812088</v>
      </c>
      <c r="DY117" s="59">
        <f t="shared" si="329"/>
        <v>78276187.002812088</v>
      </c>
      <c r="DZ117" s="59">
        <f t="shared" si="329"/>
        <v>78276187.002812088</v>
      </c>
      <c r="EA117" s="60">
        <f t="shared" si="329"/>
        <v>454621198</v>
      </c>
      <c r="EB117" s="59">
        <f t="shared" si="329"/>
        <v>454016000</v>
      </c>
      <c r="EC117" s="59">
        <f t="shared" si="329"/>
        <v>1999968</v>
      </c>
      <c r="ED117" s="59">
        <f t="shared" si="329"/>
        <v>1999968</v>
      </c>
      <c r="EE117" s="59">
        <f t="shared" si="329"/>
        <v>281290590</v>
      </c>
      <c r="EF117" s="59">
        <f t="shared" si="329"/>
        <v>200000000</v>
      </c>
      <c r="EG117" s="59">
        <f t="shared" si="329"/>
        <v>0</v>
      </c>
      <c r="EH117" s="59">
        <f t="shared" si="329"/>
        <v>0</v>
      </c>
      <c r="EI117" s="59">
        <f t="shared" si="329"/>
        <v>660368</v>
      </c>
      <c r="EJ117" s="59">
        <f t="shared" si="329"/>
        <v>660368</v>
      </c>
      <c r="EK117" s="59">
        <f t="shared" si="329"/>
        <v>660368</v>
      </c>
      <c r="EL117" s="59">
        <f t="shared" si="329"/>
        <v>660368</v>
      </c>
      <c r="EM117" s="59">
        <f t="shared" ref="EM117:FQ117" si="334">+EM3+EM20+EM36+EM60+EM87</f>
        <v>15146025</v>
      </c>
      <c r="EN117" s="61">
        <f t="shared" si="334"/>
        <v>7839384</v>
      </c>
      <c r="EO117" s="61">
        <f t="shared" si="334"/>
        <v>2528579</v>
      </c>
      <c r="EP117" s="61">
        <f t="shared" si="334"/>
        <v>2528579</v>
      </c>
      <c r="EQ117" s="59">
        <f t="shared" si="334"/>
        <v>9787000</v>
      </c>
      <c r="ER117" s="59">
        <f t="shared" si="334"/>
        <v>3192752</v>
      </c>
      <c r="ES117" s="59">
        <f t="shared" si="334"/>
        <v>3192752</v>
      </c>
      <c r="ET117" s="59">
        <f t="shared" si="334"/>
        <v>3192752</v>
      </c>
      <c r="EU117" s="59">
        <f t="shared" si="334"/>
        <v>932409489</v>
      </c>
      <c r="EV117" s="59">
        <f t="shared" si="334"/>
        <v>339073987</v>
      </c>
      <c r="EW117" s="59">
        <f t="shared" si="334"/>
        <v>339073987</v>
      </c>
      <c r="EX117" s="59">
        <f t="shared" si="334"/>
        <v>339073987</v>
      </c>
      <c r="EY117" s="59">
        <f>+EY3+EY20+EY36+EY60+EY87</f>
        <v>136974745</v>
      </c>
      <c r="EZ117" s="59">
        <f t="shared" ref="EZ117:FB117" si="335">+EZ3+EZ20+EZ36+EZ60+EZ87</f>
        <v>86344835.993288651</v>
      </c>
      <c r="FA117" s="59">
        <f t="shared" si="335"/>
        <v>86344835.993288651</v>
      </c>
      <c r="FB117" s="59">
        <f t="shared" si="335"/>
        <v>86344835.993288651</v>
      </c>
      <c r="FC117" s="59">
        <f t="shared" si="334"/>
        <v>135558976</v>
      </c>
      <c r="FD117" s="59">
        <f t="shared" si="334"/>
        <v>85452377.006711349</v>
      </c>
      <c r="FE117" s="59">
        <f t="shared" si="334"/>
        <v>85452377.006711349</v>
      </c>
      <c r="FF117" s="59">
        <f t="shared" si="334"/>
        <v>85452377.006711349</v>
      </c>
      <c r="FG117" s="59">
        <f t="shared" si="334"/>
        <v>258646810</v>
      </c>
      <c r="FH117" s="59">
        <f t="shared" si="334"/>
        <v>229588881.5</v>
      </c>
      <c r="FI117" s="59">
        <f t="shared" si="334"/>
        <v>4588881.5</v>
      </c>
      <c r="FJ117" s="59">
        <f t="shared" si="334"/>
        <v>4588881.5</v>
      </c>
      <c r="FK117" s="59">
        <f t="shared" si="334"/>
        <v>258646810</v>
      </c>
      <c r="FL117" s="59">
        <f t="shared" si="334"/>
        <v>229588881.5</v>
      </c>
      <c r="FM117" s="59">
        <f t="shared" si="334"/>
        <v>4588881.5</v>
      </c>
      <c r="FN117" s="59">
        <f t="shared" si="334"/>
        <v>4588881.5</v>
      </c>
      <c r="FO117" s="59">
        <f t="shared" si="334"/>
        <v>349323724</v>
      </c>
      <c r="FP117" s="59">
        <f t="shared" si="334"/>
        <v>137602191.57842609</v>
      </c>
      <c r="FQ117" s="59">
        <f t="shared" si="334"/>
        <v>73257967.737226784</v>
      </c>
      <c r="FR117" s="59">
        <f>+FR3+FR20+FR36+FR60+FR87</f>
        <v>71017313.530735195</v>
      </c>
      <c r="FS117" s="59">
        <f t="shared" ref="FS117:FU117" si="336">+FS3+FS20+FS36+FS60+FS87</f>
        <v>726630522</v>
      </c>
      <c r="FT117" s="59">
        <f t="shared" si="336"/>
        <v>194051885.51705444</v>
      </c>
      <c r="FU117" s="59">
        <f t="shared" si="336"/>
        <v>140820929.50711811</v>
      </c>
      <c r="FV117" s="59">
        <f>+FV3+FV20+FV36+FV60+FV87</f>
        <v>140686095.50711799</v>
      </c>
      <c r="FW117" s="59">
        <f t="shared" ref="FW117:GD117" si="337">+FW3+FW20+FW36+FW60+FW87</f>
        <v>3610822007</v>
      </c>
      <c r="FX117" s="59">
        <f t="shared" si="337"/>
        <v>3610822007</v>
      </c>
      <c r="FY117" s="59">
        <f t="shared" si="337"/>
        <v>1728019150</v>
      </c>
      <c r="FZ117" s="59">
        <f t="shared" si="337"/>
        <v>1728019150</v>
      </c>
      <c r="GA117" s="59">
        <f t="shared" si="337"/>
        <v>54705391466</v>
      </c>
      <c r="GB117" s="59">
        <f t="shared" si="337"/>
        <v>26566969147</v>
      </c>
      <c r="GC117" s="59">
        <f t="shared" si="337"/>
        <v>10541132627</v>
      </c>
      <c r="GD117" s="59">
        <f t="shared" si="337"/>
        <v>10428886963</v>
      </c>
      <c r="GE117" s="37"/>
      <c r="GF117" s="308"/>
      <c r="GG117" s="308"/>
      <c r="GH117" s="308"/>
      <c r="GI117" s="308"/>
    </row>
    <row r="118" spans="1:201" ht="15.75" customHeight="1" thickTop="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4"/>
      <c r="AR118" s="4"/>
      <c r="AS118" s="5"/>
      <c r="AT118" s="4"/>
      <c r="AU118" s="5"/>
      <c r="AV118" s="5"/>
      <c r="AW118" s="5"/>
      <c r="AX118" s="5"/>
      <c r="AY118" s="5"/>
      <c r="AZ118" s="5"/>
      <c r="BA118" s="5"/>
      <c r="BB118" s="5"/>
      <c r="BC118" s="4"/>
      <c r="BD118" s="4"/>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4"/>
      <c r="GI118" s="4"/>
      <c r="GJ118" s="5"/>
      <c r="GK118" s="5"/>
      <c r="GL118" s="5"/>
      <c r="GM118" s="5"/>
      <c r="GN118" s="5"/>
      <c r="GO118" s="5"/>
      <c r="GP118" s="5"/>
      <c r="GQ118" s="5"/>
      <c r="GR118" s="5"/>
      <c r="GS118" s="5"/>
    </row>
    <row r="119" spans="1:201"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4"/>
      <c r="AR119" s="4"/>
      <c r="AS119" s="5"/>
      <c r="AT119" s="4"/>
      <c r="AU119" s="5"/>
      <c r="AV119" s="5"/>
      <c r="AW119" s="5"/>
      <c r="AX119" s="5"/>
      <c r="AY119" s="5"/>
      <c r="AZ119" s="5"/>
      <c r="BA119" s="5"/>
      <c r="BB119" s="5"/>
      <c r="BC119" s="4"/>
      <c r="BD119" s="4"/>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4"/>
      <c r="GI119" s="4"/>
      <c r="GJ119" s="5"/>
      <c r="GK119" s="5"/>
      <c r="GL119" s="5"/>
      <c r="GM119" s="5"/>
      <c r="GN119" s="5"/>
      <c r="GO119" s="5"/>
      <c r="GP119" s="5"/>
      <c r="GQ119" s="5"/>
      <c r="GR119" s="5"/>
      <c r="GS119" s="5"/>
    </row>
    <row r="120" spans="1:201"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4"/>
      <c r="AR120" s="4"/>
      <c r="AS120" s="5"/>
      <c r="AT120" s="4"/>
      <c r="AU120" s="5"/>
      <c r="AV120" s="5"/>
      <c r="AW120" s="5"/>
      <c r="AX120" s="5"/>
      <c r="AY120" s="5"/>
      <c r="AZ120" s="5"/>
      <c r="BA120" s="5"/>
      <c r="BB120" s="5"/>
      <c r="BC120" s="4"/>
      <c r="BD120" s="4"/>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4"/>
      <c r="GI120" s="4"/>
      <c r="GJ120" s="5"/>
      <c r="GK120" s="5"/>
      <c r="GL120" s="5"/>
      <c r="GM120" s="5"/>
      <c r="GN120" s="5"/>
      <c r="GO120" s="5"/>
      <c r="GP120" s="5"/>
      <c r="GQ120" s="5"/>
      <c r="GR120" s="5"/>
      <c r="GS120" s="5"/>
    </row>
    <row r="121" spans="1:201"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4"/>
      <c r="AR121" s="4"/>
      <c r="AS121" s="5"/>
      <c r="AT121" s="4"/>
      <c r="AU121" s="5"/>
      <c r="AV121" s="5"/>
      <c r="AW121" s="5"/>
      <c r="AX121" s="5"/>
      <c r="AY121" s="5"/>
      <c r="AZ121" s="5"/>
      <c r="BA121" s="5"/>
      <c r="BB121" s="5"/>
      <c r="BC121" s="4"/>
      <c r="BD121" s="4"/>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4"/>
      <c r="GI121" s="4"/>
      <c r="GJ121" s="5"/>
      <c r="GK121" s="5"/>
      <c r="GL121" s="5"/>
      <c r="GM121" s="5"/>
      <c r="GN121" s="5"/>
      <c r="GO121" s="5"/>
      <c r="GP121" s="5"/>
      <c r="GQ121" s="5"/>
      <c r="GR121" s="5"/>
      <c r="GS121" s="5"/>
    </row>
    <row r="122" spans="1:201"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4"/>
      <c r="AR122" s="4"/>
      <c r="AS122" s="5"/>
      <c r="AT122" s="4"/>
      <c r="AU122" s="5"/>
      <c r="AV122" s="5"/>
      <c r="AW122" s="5"/>
      <c r="AX122" s="5"/>
      <c r="AY122" s="5"/>
      <c r="AZ122" s="5"/>
      <c r="BA122" s="5"/>
      <c r="BB122" s="5"/>
      <c r="BC122" s="4"/>
      <c r="BD122" s="4"/>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309"/>
      <c r="GB122" s="309"/>
      <c r="GC122" s="309"/>
      <c r="GD122" s="309"/>
      <c r="GE122" s="5"/>
      <c r="GF122" s="5"/>
      <c r="GG122" s="5"/>
      <c r="GH122" s="4"/>
      <c r="GI122" s="4"/>
      <c r="GJ122" s="5"/>
      <c r="GK122" s="5"/>
      <c r="GL122" s="5"/>
      <c r="GM122" s="5"/>
      <c r="GN122" s="5"/>
      <c r="GO122" s="5"/>
      <c r="GP122" s="5"/>
      <c r="GQ122" s="5"/>
      <c r="GR122" s="5"/>
      <c r="GS122" s="5"/>
    </row>
    <row r="123" spans="1:201"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4"/>
      <c r="AR123" s="4"/>
      <c r="AS123" s="5"/>
      <c r="AT123" s="4"/>
      <c r="AU123" s="5"/>
      <c r="AV123" s="5"/>
      <c r="AW123" s="5"/>
      <c r="AX123" s="5"/>
      <c r="AY123" s="5"/>
      <c r="AZ123" s="5"/>
      <c r="BA123" s="5"/>
      <c r="BB123" s="5"/>
      <c r="BC123" s="4"/>
      <c r="BD123" s="4"/>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4"/>
      <c r="GI123" s="4"/>
      <c r="GJ123" s="5"/>
      <c r="GK123" s="5"/>
      <c r="GL123" s="5"/>
      <c r="GM123" s="5"/>
      <c r="GN123" s="5"/>
      <c r="GO123" s="5"/>
      <c r="GP123" s="5"/>
      <c r="GQ123" s="5"/>
      <c r="GR123" s="5"/>
      <c r="GS123" s="5"/>
    </row>
    <row r="124" spans="1:201"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4"/>
      <c r="AR124" s="4"/>
      <c r="AS124" s="5"/>
      <c r="AT124" s="4"/>
      <c r="AU124" s="5"/>
      <c r="AV124" s="5"/>
      <c r="AW124" s="5"/>
      <c r="AX124" s="5"/>
      <c r="AY124" s="5"/>
      <c r="AZ124" s="5"/>
      <c r="BA124" s="5"/>
      <c r="BB124" s="5"/>
      <c r="BC124" s="4"/>
      <c r="BD124" s="4"/>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4"/>
      <c r="GI124" s="4"/>
      <c r="GJ124" s="5"/>
      <c r="GK124" s="5"/>
      <c r="GL124" s="5"/>
      <c r="GM124" s="5"/>
      <c r="GN124" s="5"/>
      <c r="GO124" s="5"/>
      <c r="GP124" s="5"/>
      <c r="GQ124" s="5"/>
      <c r="GR124" s="5"/>
      <c r="GS124" s="5"/>
    </row>
    <row r="125" spans="1:201"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4"/>
      <c r="AR125" s="4"/>
      <c r="AS125" s="5"/>
      <c r="AT125" s="4"/>
      <c r="AU125" s="5"/>
      <c r="AV125" s="5"/>
      <c r="AW125" s="5"/>
      <c r="AX125" s="5"/>
      <c r="AY125" s="5"/>
      <c r="AZ125" s="5"/>
      <c r="BA125" s="5"/>
      <c r="BB125" s="5"/>
      <c r="BC125" s="4"/>
      <c r="BD125" s="4"/>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4"/>
      <c r="GI125" s="4"/>
      <c r="GJ125" s="5"/>
      <c r="GK125" s="5"/>
      <c r="GL125" s="5"/>
      <c r="GM125" s="5"/>
      <c r="GN125" s="5"/>
      <c r="GO125" s="5"/>
      <c r="GP125" s="5"/>
      <c r="GQ125" s="5"/>
      <c r="GR125" s="5"/>
      <c r="GS125" s="5"/>
    </row>
    <row r="126" spans="1:201"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4"/>
      <c r="AR126" s="4"/>
      <c r="AS126" s="5"/>
      <c r="AT126" s="4"/>
      <c r="AU126" s="5"/>
      <c r="AV126" s="5"/>
      <c r="AW126" s="5"/>
      <c r="AX126" s="5"/>
      <c r="AY126" s="5"/>
      <c r="AZ126" s="5"/>
      <c r="BA126" s="5"/>
      <c r="BB126" s="5"/>
      <c r="BC126" s="4"/>
      <c r="BD126" s="4"/>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4"/>
      <c r="GI126" s="4"/>
      <c r="GJ126" s="5"/>
      <c r="GK126" s="5"/>
      <c r="GL126" s="5"/>
      <c r="GM126" s="5"/>
      <c r="GN126" s="5"/>
      <c r="GO126" s="5"/>
      <c r="GP126" s="5"/>
      <c r="GQ126" s="5"/>
      <c r="GR126" s="5"/>
      <c r="GS126" s="5"/>
    </row>
    <row r="127" spans="1:201"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4"/>
      <c r="AR127" s="4"/>
      <c r="AS127" s="5"/>
      <c r="AT127" s="4"/>
      <c r="AU127" s="5"/>
      <c r="AV127" s="5"/>
      <c r="AW127" s="5"/>
      <c r="AX127" s="5"/>
      <c r="AY127" s="5"/>
      <c r="AZ127" s="5"/>
      <c r="BA127" s="5"/>
      <c r="BB127" s="5"/>
      <c r="BC127" s="4"/>
      <c r="BD127" s="4"/>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4"/>
      <c r="GI127" s="4"/>
      <c r="GJ127" s="5"/>
      <c r="GK127" s="5"/>
      <c r="GL127" s="5"/>
      <c r="GM127" s="5"/>
      <c r="GN127" s="5"/>
      <c r="GO127" s="5"/>
      <c r="GP127" s="5"/>
      <c r="GQ127" s="5"/>
      <c r="GR127" s="5"/>
      <c r="GS127" s="5"/>
    </row>
    <row r="128" spans="1:201"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4"/>
      <c r="AR128" s="4"/>
      <c r="AS128" s="5"/>
      <c r="AT128" s="4"/>
      <c r="AU128" s="5"/>
      <c r="AV128" s="5"/>
      <c r="AW128" s="5"/>
      <c r="AX128" s="5"/>
      <c r="AY128" s="5"/>
      <c r="AZ128" s="5"/>
      <c r="BA128" s="5"/>
      <c r="BB128" s="5"/>
      <c r="BC128" s="4"/>
      <c r="BD128" s="4"/>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4"/>
      <c r="GI128" s="4"/>
      <c r="GJ128" s="5"/>
      <c r="GK128" s="5"/>
      <c r="GL128" s="5"/>
      <c r="GM128" s="5"/>
      <c r="GN128" s="5"/>
      <c r="GO128" s="5"/>
      <c r="GP128" s="5"/>
      <c r="GQ128" s="5"/>
      <c r="GR128" s="5"/>
      <c r="GS128" s="5"/>
    </row>
    <row r="129" spans="1:201"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4"/>
      <c r="AR129" s="4"/>
      <c r="AS129" s="5"/>
      <c r="AT129" s="4"/>
      <c r="AU129" s="5"/>
      <c r="AV129" s="5"/>
      <c r="AW129" s="5"/>
      <c r="AX129" s="5"/>
      <c r="AY129" s="5"/>
      <c r="AZ129" s="5"/>
      <c r="BA129" s="5"/>
      <c r="BB129" s="5"/>
      <c r="BC129" s="4"/>
      <c r="BD129" s="4"/>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4"/>
      <c r="GI129" s="4"/>
      <c r="GJ129" s="5"/>
      <c r="GK129" s="5"/>
      <c r="GL129" s="5"/>
      <c r="GM129" s="5"/>
      <c r="GN129" s="5"/>
      <c r="GO129" s="5"/>
      <c r="GP129" s="5"/>
      <c r="GQ129" s="5"/>
      <c r="GR129" s="5"/>
      <c r="GS129" s="5"/>
    </row>
    <row r="130" spans="1:201"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4"/>
      <c r="AR130" s="4"/>
      <c r="AS130" s="5"/>
      <c r="AT130" s="4"/>
      <c r="AU130" s="5"/>
      <c r="AV130" s="5"/>
      <c r="AW130" s="5"/>
      <c r="AX130" s="5"/>
      <c r="AY130" s="5"/>
      <c r="AZ130" s="5"/>
      <c r="BA130" s="5"/>
      <c r="BB130" s="5"/>
      <c r="BC130" s="4"/>
      <c r="BD130" s="4"/>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4"/>
      <c r="GI130" s="4"/>
      <c r="GJ130" s="5"/>
      <c r="GK130" s="5"/>
      <c r="GL130" s="5"/>
      <c r="GM130" s="5"/>
      <c r="GN130" s="5"/>
      <c r="GO130" s="5"/>
      <c r="GP130" s="5"/>
      <c r="GQ130" s="5"/>
      <c r="GR130" s="5"/>
      <c r="GS130" s="5"/>
    </row>
    <row r="131" spans="1:201"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4"/>
      <c r="AR131" s="4"/>
      <c r="AS131" s="5"/>
      <c r="AT131" s="4"/>
      <c r="AU131" s="5"/>
      <c r="AV131" s="5"/>
      <c r="AW131" s="5"/>
      <c r="AX131" s="5"/>
      <c r="AY131" s="5"/>
      <c r="AZ131" s="5"/>
      <c r="BA131" s="5"/>
      <c r="BB131" s="5"/>
      <c r="BC131" s="4"/>
      <c r="BD131" s="4"/>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4"/>
      <c r="GI131" s="4"/>
      <c r="GJ131" s="5"/>
      <c r="GK131" s="5"/>
      <c r="GL131" s="5"/>
      <c r="GM131" s="5"/>
      <c r="GN131" s="5"/>
      <c r="GO131" s="5"/>
      <c r="GP131" s="5"/>
      <c r="GQ131" s="5"/>
      <c r="GR131" s="5"/>
      <c r="GS131" s="5"/>
    </row>
    <row r="132" spans="1:201"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4"/>
      <c r="AR132" s="4"/>
      <c r="AS132" s="5"/>
      <c r="AT132" s="4"/>
      <c r="AU132" s="5"/>
      <c r="AV132" s="5"/>
      <c r="AW132" s="5"/>
      <c r="AX132" s="5"/>
      <c r="AY132" s="5"/>
      <c r="AZ132" s="5"/>
      <c r="BA132" s="5"/>
      <c r="BB132" s="5"/>
      <c r="BC132" s="4"/>
      <c r="BD132" s="4"/>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4"/>
      <c r="GI132" s="4"/>
      <c r="GJ132" s="5"/>
      <c r="GK132" s="5"/>
      <c r="GL132" s="5"/>
      <c r="GM132" s="5"/>
      <c r="GN132" s="5"/>
      <c r="GO132" s="5"/>
      <c r="GP132" s="5"/>
      <c r="GQ132" s="5"/>
      <c r="GR132" s="5"/>
      <c r="GS132" s="5"/>
    </row>
    <row r="133" spans="1:201"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4"/>
      <c r="AR133" s="4"/>
      <c r="AS133" s="5"/>
      <c r="AT133" s="4"/>
      <c r="AU133" s="5"/>
      <c r="AV133" s="5"/>
      <c r="AW133" s="5"/>
      <c r="AX133" s="5"/>
      <c r="AY133" s="5"/>
      <c r="AZ133" s="5"/>
      <c r="BA133" s="5"/>
      <c r="BB133" s="5"/>
      <c r="BC133" s="4"/>
      <c r="BD133" s="4"/>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4"/>
      <c r="GI133" s="4"/>
      <c r="GJ133" s="5"/>
      <c r="GK133" s="5"/>
      <c r="GL133" s="5"/>
      <c r="GM133" s="5"/>
      <c r="GN133" s="5"/>
      <c r="GO133" s="5"/>
      <c r="GP133" s="5"/>
      <c r="GQ133" s="5"/>
      <c r="GR133" s="5"/>
      <c r="GS133" s="5"/>
    </row>
    <row r="134" spans="1:201"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4"/>
      <c r="AR134" s="4"/>
      <c r="AS134" s="5"/>
      <c r="AT134" s="4"/>
      <c r="AU134" s="5"/>
      <c r="AV134" s="5"/>
      <c r="AW134" s="5"/>
      <c r="AX134" s="5"/>
      <c r="AY134" s="5"/>
      <c r="AZ134" s="5"/>
      <c r="BA134" s="5"/>
      <c r="BB134" s="5"/>
      <c r="BC134" s="4"/>
      <c r="BD134" s="4"/>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4"/>
      <c r="GI134" s="4"/>
      <c r="GJ134" s="5"/>
      <c r="GK134" s="5"/>
      <c r="GL134" s="5"/>
      <c r="GM134" s="5"/>
      <c r="GN134" s="5"/>
      <c r="GO134" s="5"/>
      <c r="GP134" s="5"/>
      <c r="GQ134" s="5"/>
      <c r="GR134" s="5"/>
      <c r="GS134" s="5"/>
    </row>
    <row r="135" spans="1:201"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4"/>
      <c r="AR135" s="4"/>
      <c r="AS135" s="5"/>
      <c r="AT135" s="4"/>
      <c r="AU135" s="5"/>
      <c r="AV135" s="5"/>
      <c r="AW135" s="5"/>
      <c r="AX135" s="5"/>
      <c r="AY135" s="5"/>
      <c r="AZ135" s="5"/>
      <c r="BA135" s="5"/>
      <c r="BB135" s="5"/>
      <c r="BC135" s="4"/>
      <c r="BD135" s="4"/>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4"/>
      <c r="GI135" s="4"/>
      <c r="GJ135" s="5"/>
      <c r="GK135" s="5"/>
      <c r="GL135" s="5"/>
      <c r="GM135" s="5"/>
      <c r="GN135" s="5"/>
      <c r="GO135" s="5"/>
      <c r="GP135" s="5"/>
      <c r="GQ135" s="5"/>
      <c r="GR135" s="5"/>
      <c r="GS135" s="5"/>
    </row>
    <row r="136" spans="1:201"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4"/>
      <c r="AR136" s="4"/>
      <c r="AS136" s="5"/>
      <c r="AT136" s="4"/>
      <c r="AU136" s="5"/>
      <c r="AV136" s="5"/>
      <c r="AW136" s="5"/>
      <c r="AX136" s="5"/>
      <c r="AY136" s="5"/>
      <c r="AZ136" s="5"/>
      <c r="BA136" s="5"/>
      <c r="BB136" s="5"/>
      <c r="BC136" s="4"/>
      <c r="BD136" s="4"/>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4"/>
      <c r="GI136" s="4"/>
      <c r="GJ136" s="5"/>
      <c r="GK136" s="5"/>
      <c r="GL136" s="5"/>
      <c r="GM136" s="5"/>
      <c r="GN136" s="5"/>
      <c r="GO136" s="5"/>
      <c r="GP136" s="5"/>
      <c r="GQ136" s="5"/>
      <c r="GR136" s="5"/>
      <c r="GS136" s="5"/>
    </row>
    <row r="137" spans="1:201"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4"/>
      <c r="AR137" s="4"/>
      <c r="AS137" s="5"/>
      <c r="AT137" s="4"/>
      <c r="AU137" s="5"/>
      <c r="AV137" s="5"/>
      <c r="AW137" s="5"/>
      <c r="AX137" s="5"/>
      <c r="AY137" s="5"/>
      <c r="AZ137" s="5"/>
      <c r="BA137" s="5"/>
      <c r="BB137" s="5"/>
      <c r="BC137" s="4"/>
      <c r="BD137" s="4"/>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4"/>
      <c r="GI137" s="4"/>
      <c r="GJ137" s="5"/>
      <c r="GK137" s="5"/>
      <c r="GL137" s="5"/>
      <c r="GM137" s="5"/>
      <c r="GN137" s="5"/>
      <c r="GO137" s="5"/>
      <c r="GP137" s="5"/>
      <c r="GQ137" s="5"/>
      <c r="GR137" s="5"/>
      <c r="GS137" s="5"/>
    </row>
    <row r="138" spans="1:201"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4"/>
      <c r="AR138" s="4"/>
      <c r="AS138" s="5"/>
      <c r="AT138" s="4"/>
      <c r="AU138" s="5"/>
      <c r="AV138" s="5"/>
      <c r="AW138" s="5"/>
      <c r="AX138" s="5"/>
      <c r="AY138" s="5"/>
      <c r="AZ138" s="5"/>
      <c r="BA138" s="5"/>
      <c r="BB138" s="5"/>
      <c r="BC138" s="4"/>
      <c r="BD138" s="4"/>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4"/>
      <c r="GI138" s="4"/>
      <c r="GJ138" s="5"/>
      <c r="GK138" s="5"/>
      <c r="GL138" s="5"/>
      <c r="GM138" s="5"/>
      <c r="GN138" s="5"/>
      <c r="GO138" s="5"/>
      <c r="GP138" s="5"/>
      <c r="GQ138" s="5"/>
      <c r="GR138" s="5"/>
      <c r="GS138" s="5"/>
    </row>
    <row r="139" spans="1:201"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4"/>
      <c r="AR139" s="4"/>
      <c r="AS139" s="5"/>
      <c r="AT139" s="4"/>
      <c r="AU139" s="5"/>
      <c r="AV139" s="5"/>
      <c r="AW139" s="5"/>
      <c r="AX139" s="5"/>
      <c r="AY139" s="5"/>
      <c r="AZ139" s="5"/>
      <c r="BA139" s="5"/>
      <c r="BB139" s="5"/>
      <c r="BC139" s="4"/>
      <c r="BD139" s="4"/>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4"/>
      <c r="GI139" s="4"/>
      <c r="GJ139" s="5"/>
      <c r="GK139" s="5"/>
      <c r="GL139" s="5"/>
      <c r="GM139" s="5"/>
      <c r="GN139" s="5"/>
      <c r="GO139" s="5"/>
      <c r="GP139" s="5"/>
      <c r="GQ139" s="5"/>
      <c r="GR139" s="5"/>
      <c r="GS139" s="5"/>
    </row>
    <row r="140" spans="1:201"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4"/>
      <c r="AR140" s="4"/>
      <c r="AS140" s="5"/>
      <c r="AT140" s="4"/>
      <c r="AU140" s="5"/>
      <c r="AV140" s="5"/>
      <c r="AW140" s="5"/>
      <c r="AX140" s="5"/>
      <c r="AY140" s="5"/>
      <c r="AZ140" s="5"/>
      <c r="BA140" s="5"/>
      <c r="BB140" s="5"/>
      <c r="BC140" s="4"/>
      <c r="BD140" s="4"/>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4"/>
      <c r="GI140" s="4"/>
      <c r="GJ140" s="5"/>
      <c r="GK140" s="5"/>
      <c r="GL140" s="5"/>
      <c r="GM140" s="5"/>
      <c r="GN140" s="5"/>
      <c r="GO140" s="5"/>
      <c r="GP140" s="5"/>
      <c r="GQ140" s="5"/>
      <c r="GR140" s="5"/>
      <c r="GS140" s="5"/>
    </row>
    <row r="141" spans="1:201"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4"/>
      <c r="AR141" s="4"/>
      <c r="AS141" s="5"/>
      <c r="AT141" s="4"/>
      <c r="AU141" s="5"/>
      <c r="AV141" s="5"/>
      <c r="AW141" s="5"/>
      <c r="AX141" s="5"/>
      <c r="AY141" s="5"/>
      <c r="AZ141" s="5"/>
      <c r="BA141" s="5"/>
      <c r="BB141" s="5"/>
      <c r="BC141" s="4"/>
      <c r="BD141" s="4"/>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4"/>
      <c r="GI141" s="4"/>
      <c r="GJ141" s="5"/>
      <c r="GK141" s="5"/>
      <c r="GL141" s="5"/>
      <c r="GM141" s="5"/>
      <c r="GN141" s="5"/>
      <c r="GO141" s="5"/>
      <c r="GP141" s="5"/>
      <c r="GQ141" s="5"/>
      <c r="GR141" s="5"/>
      <c r="GS141" s="5"/>
    </row>
    <row r="142" spans="1:201"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4"/>
      <c r="AR142" s="4"/>
      <c r="AS142" s="5"/>
      <c r="AT142" s="4"/>
      <c r="AU142" s="5"/>
      <c r="AV142" s="5"/>
      <c r="AW142" s="5"/>
      <c r="AX142" s="5"/>
      <c r="AY142" s="5"/>
      <c r="AZ142" s="5"/>
      <c r="BA142" s="5"/>
      <c r="BB142" s="5"/>
      <c r="BC142" s="4"/>
      <c r="BD142" s="4"/>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4"/>
      <c r="GI142" s="4"/>
      <c r="GJ142" s="5"/>
      <c r="GK142" s="5"/>
      <c r="GL142" s="5"/>
      <c r="GM142" s="5"/>
      <c r="GN142" s="5"/>
      <c r="GO142" s="5"/>
      <c r="GP142" s="5"/>
      <c r="GQ142" s="5"/>
      <c r="GR142" s="5"/>
      <c r="GS142" s="5"/>
    </row>
    <row r="143" spans="1:201"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4"/>
      <c r="AR143" s="4"/>
      <c r="AS143" s="5"/>
      <c r="AT143" s="4"/>
      <c r="AU143" s="5"/>
      <c r="AV143" s="5"/>
      <c r="AW143" s="5"/>
      <c r="AX143" s="5"/>
      <c r="AY143" s="5"/>
      <c r="AZ143" s="5"/>
      <c r="BA143" s="5"/>
      <c r="BB143" s="5"/>
      <c r="BC143" s="4"/>
      <c r="BD143" s="4"/>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4"/>
      <c r="GI143" s="4"/>
      <c r="GJ143" s="5"/>
      <c r="GK143" s="5"/>
      <c r="GL143" s="5"/>
      <c r="GM143" s="5"/>
      <c r="GN143" s="5"/>
      <c r="GO143" s="5"/>
      <c r="GP143" s="5"/>
      <c r="GQ143" s="5"/>
      <c r="GR143" s="5"/>
      <c r="GS143" s="5"/>
    </row>
    <row r="144" spans="1:201"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4"/>
      <c r="AR144" s="4"/>
      <c r="AS144" s="5"/>
      <c r="AT144" s="4"/>
      <c r="AU144" s="5"/>
      <c r="AV144" s="5"/>
      <c r="AW144" s="5"/>
      <c r="AX144" s="5"/>
      <c r="AY144" s="5"/>
      <c r="AZ144" s="5"/>
      <c r="BA144" s="5"/>
      <c r="BB144" s="5"/>
      <c r="BC144" s="4"/>
      <c r="BD144" s="4"/>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4"/>
      <c r="GI144" s="4"/>
      <c r="GJ144" s="5"/>
      <c r="GK144" s="5"/>
      <c r="GL144" s="5"/>
      <c r="GM144" s="5"/>
      <c r="GN144" s="5"/>
      <c r="GO144" s="5"/>
      <c r="GP144" s="5"/>
      <c r="GQ144" s="5"/>
      <c r="GR144" s="5"/>
      <c r="GS144" s="5"/>
    </row>
    <row r="145" spans="1:201"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4"/>
      <c r="AR145" s="4"/>
      <c r="AS145" s="5"/>
      <c r="AT145" s="4"/>
      <c r="AU145" s="5"/>
      <c r="AV145" s="5"/>
      <c r="AW145" s="5"/>
      <c r="AX145" s="5"/>
      <c r="AY145" s="5"/>
      <c r="AZ145" s="5"/>
      <c r="BA145" s="5"/>
      <c r="BB145" s="5"/>
      <c r="BC145" s="4"/>
      <c r="BD145" s="4"/>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4"/>
      <c r="GI145" s="4"/>
      <c r="GJ145" s="5"/>
      <c r="GK145" s="5"/>
      <c r="GL145" s="5"/>
      <c r="GM145" s="5"/>
      <c r="GN145" s="5"/>
      <c r="GO145" s="5"/>
      <c r="GP145" s="5"/>
      <c r="GQ145" s="5"/>
      <c r="GR145" s="5"/>
      <c r="GS145" s="5"/>
    </row>
    <row r="146" spans="1:201"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4"/>
      <c r="AR146" s="4"/>
      <c r="AS146" s="5"/>
      <c r="AT146" s="4"/>
      <c r="AU146" s="5"/>
      <c r="AV146" s="5"/>
      <c r="AW146" s="5"/>
      <c r="AX146" s="5"/>
      <c r="AY146" s="5"/>
      <c r="AZ146" s="5"/>
      <c r="BA146" s="5"/>
      <c r="BB146" s="5"/>
      <c r="BC146" s="4"/>
      <c r="BD146" s="4"/>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4"/>
      <c r="GI146" s="4"/>
      <c r="GJ146" s="5"/>
      <c r="GK146" s="5"/>
      <c r="GL146" s="5"/>
      <c r="GM146" s="5"/>
      <c r="GN146" s="5"/>
      <c r="GO146" s="5"/>
      <c r="GP146" s="5"/>
      <c r="GQ146" s="5"/>
      <c r="GR146" s="5"/>
      <c r="GS146" s="5"/>
    </row>
    <row r="147" spans="1:201"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4"/>
      <c r="AR147" s="4"/>
      <c r="AS147" s="5"/>
      <c r="AT147" s="4"/>
      <c r="AU147" s="5"/>
      <c r="AV147" s="5"/>
      <c r="AW147" s="5"/>
      <c r="AX147" s="5"/>
      <c r="AY147" s="5"/>
      <c r="AZ147" s="5"/>
      <c r="BA147" s="5"/>
      <c r="BB147" s="5"/>
      <c r="BC147" s="4"/>
      <c r="BD147" s="4"/>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4"/>
      <c r="GI147" s="4"/>
      <c r="GJ147" s="5"/>
      <c r="GK147" s="5"/>
      <c r="GL147" s="5"/>
      <c r="GM147" s="5"/>
      <c r="GN147" s="5"/>
      <c r="GO147" s="5"/>
      <c r="GP147" s="5"/>
      <c r="GQ147" s="5"/>
      <c r="GR147" s="5"/>
      <c r="GS147" s="5"/>
    </row>
    <row r="148" spans="1:201"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4"/>
      <c r="AR148" s="4"/>
      <c r="AS148" s="5"/>
      <c r="AT148" s="4"/>
      <c r="AU148" s="5"/>
      <c r="AV148" s="5"/>
      <c r="AW148" s="5"/>
      <c r="AX148" s="5"/>
      <c r="AY148" s="5"/>
      <c r="AZ148" s="5"/>
      <c r="BA148" s="5"/>
      <c r="BB148" s="5"/>
      <c r="BC148" s="4"/>
      <c r="BD148" s="4"/>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4"/>
      <c r="GI148" s="4"/>
      <c r="GJ148" s="5"/>
      <c r="GK148" s="5"/>
      <c r="GL148" s="5"/>
      <c r="GM148" s="5"/>
      <c r="GN148" s="5"/>
      <c r="GO148" s="5"/>
      <c r="GP148" s="5"/>
      <c r="GQ148" s="5"/>
      <c r="GR148" s="5"/>
      <c r="GS148" s="5"/>
    </row>
    <row r="149" spans="1:201"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4"/>
      <c r="AR149" s="4"/>
      <c r="AS149" s="5"/>
      <c r="AT149" s="4"/>
      <c r="AU149" s="5"/>
      <c r="AV149" s="5"/>
      <c r="AW149" s="5"/>
      <c r="AX149" s="5"/>
      <c r="AY149" s="5"/>
      <c r="AZ149" s="5"/>
      <c r="BA149" s="5"/>
      <c r="BB149" s="5"/>
      <c r="BC149" s="4"/>
      <c r="BD149" s="4"/>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4"/>
      <c r="GI149" s="4"/>
      <c r="GJ149" s="5"/>
      <c r="GK149" s="5"/>
      <c r="GL149" s="5"/>
      <c r="GM149" s="5"/>
      <c r="GN149" s="5"/>
      <c r="GO149" s="5"/>
      <c r="GP149" s="5"/>
      <c r="GQ149" s="5"/>
      <c r="GR149" s="5"/>
      <c r="GS149" s="5"/>
    </row>
    <row r="150" spans="1:201"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4"/>
      <c r="AR150" s="4"/>
      <c r="AS150" s="5"/>
      <c r="AT150" s="4"/>
      <c r="AU150" s="5"/>
      <c r="AV150" s="5"/>
      <c r="AW150" s="5"/>
      <c r="AX150" s="5"/>
      <c r="AY150" s="5"/>
      <c r="AZ150" s="5"/>
      <c r="BA150" s="5"/>
      <c r="BB150" s="5"/>
      <c r="BC150" s="4"/>
      <c r="BD150" s="4"/>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4"/>
      <c r="GI150" s="4"/>
      <c r="GJ150" s="5"/>
      <c r="GK150" s="5"/>
      <c r="GL150" s="5"/>
      <c r="GM150" s="5"/>
      <c r="GN150" s="5"/>
      <c r="GO150" s="5"/>
      <c r="GP150" s="5"/>
      <c r="GQ150" s="5"/>
      <c r="GR150" s="5"/>
      <c r="GS150" s="5"/>
    </row>
    <row r="151" spans="1:201"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4"/>
      <c r="AR151" s="4"/>
      <c r="AS151" s="5"/>
      <c r="AT151" s="4"/>
      <c r="AU151" s="5"/>
      <c r="AV151" s="5"/>
      <c r="AW151" s="5"/>
      <c r="AX151" s="5"/>
      <c r="AY151" s="5"/>
      <c r="AZ151" s="5"/>
      <c r="BA151" s="5"/>
      <c r="BB151" s="5"/>
      <c r="BC151" s="4"/>
      <c r="BD151" s="4"/>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4"/>
      <c r="GI151" s="4"/>
      <c r="GJ151" s="5"/>
      <c r="GK151" s="5"/>
      <c r="GL151" s="5"/>
      <c r="GM151" s="5"/>
      <c r="GN151" s="5"/>
      <c r="GO151" s="5"/>
      <c r="GP151" s="5"/>
      <c r="GQ151" s="5"/>
      <c r="GR151" s="5"/>
      <c r="GS151" s="5"/>
    </row>
    <row r="152" spans="1:201"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4"/>
      <c r="AR152" s="4"/>
      <c r="AS152" s="5"/>
      <c r="AT152" s="4"/>
      <c r="AU152" s="5"/>
      <c r="AV152" s="5"/>
      <c r="AW152" s="5"/>
      <c r="AX152" s="5"/>
      <c r="AY152" s="5"/>
      <c r="AZ152" s="5"/>
      <c r="BA152" s="5"/>
      <c r="BB152" s="5"/>
      <c r="BC152" s="4"/>
      <c r="BD152" s="4"/>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4"/>
      <c r="GI152" s="4"/>
      <c r="GJ152" s="5"/>
      <c r="GK152" s="5"/>
      <c r="GL152" s="5"/>
      <c r="GM152" s="5"/>
      <c r="GN152" s="5"/>
      <c r="GO152" s="5"/>
      <c r="GP152" s="5"/>
      <c r="GQ152" s="5"/>
      <c r="GR152" s="5"/>
      <c r="GS152" s="5"/>
    </row>
    <row r="153" spans="1:201"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4"/>
      <c r="AR153" s="4"/>
      <c r="AS153" s="5"/>
      <c r="AT153" s="4"/>
      <c r="AU153" s="5"/>
      <c r="AV153" s="5"/>
      <c r="AW153" s="5"/>
      <c r="AX153" s="5"/>
      <c r="AY153" s="5"/>
      <c r="AZ153" s="5"/>
      <c r="BA153" s="5"/>
      <c r="BB153" s="5"/>
      <c r="BC153" s="4"/>
      <c r="BD153" s="4"/>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4"/>
      <c r="GI153" s="4"/>
      <c r="GJ153" s="5"/>
      <c r="GK153" s="5"/>
      <c r="GL153" s="5"/>
      <c r="GM153" s="5"/>
      <c r="GN153" s="5"/>
      <c r="GO153" s="5"/>
      <c r="GP153" s="5"/>
      <c r="GQ153" s="5"/>
      <c r="GR153" s="5"/>
      <c r="GS153" s="5"/>
    </row>
    <row r="154" spans="1:201"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4"/>
      <c r="AR154" s="4"/>
      <c r="AS154" s="5"/>
      <c r="AT154" s="4"/>
      <c r="AU154" s="5"/>
      <c r="AV154" s="5"/>
      <c r="AW154" s="5"/>
      <c r="AX154" s="5"/>
      <c r="AY154" s="5"/>
      <c r="AZ154" s="5"/>
      <c r="BA154" s="5"/>
      <c r="BB154" s="5"/>
      <c r="BC154" s="4"/>
      <c r="BD154" s="4"/>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4"/>
      <c r="GI154" s="4"/>
      <c r="GJ154" s="5"/>
      <c r="GK154" s="5"/>
      <c r="GL154" s="5"/>
      <c r="GM154" s="5"/>
      <c r="GN154" s="5"/>
      <c r="GO154" s="5"/>
      <c r="GP154" s="5"/>
      <c r="GQ154" s="5"/>
      <c r="GR154" s="5"/>
      <c r="GS154" s="5"/>
    </row>
    <row r="155" spans="1:201"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4"/>
      <c r="AR155" s="4"/>
      <c r="AS155" s="5"/>
      <c r="AT155" s="4"/>
      <c r="AU155" s="5"/>
      <c r="AV155" s="5"/>
      <c r="AW155" s="5"/>
      <c r="AX155" s="5"/>
      <c r="AY155" s="5"/>
      <c r="AZ155" s="5"/>
      <c r="BA155" s="5"/>
      <c r="BB155" s="5"/>
      <c r="BC155" s="4"/>
      <c r="BD155" s="4"/>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4"/>
      <c r="GI155" s="4"/>
      <c r="GJ155" s="5"/>
      <c r="GK155" s="5"/>
      <c r="GL155" s="5"/>
      <c r="GM155" s="5"/>
      <c r="GN155" s="5"/>
      <c r="GO155" s="5"/>
      <c r="GP155" s="5"/>
      <c r="GQ155" s="5"/>
      <c r="GR155" s="5"/>
      <c r="GS155" s="5"/>
    </row>
    <row r="156" spans="1:201"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4"/>
      <c r="AR156" s="4"/>
      <c r="AS156" s="5"/>
      <c r="AT156" s="4"/>
      <c r="AU156" s="5"/>
      <c r="AV156" s="5"/>
      <c r="AW156" s="5"/>
      <c r="AX156" s="5"/>
      <c r="AY156" s="5"/>
      <c r="AZ156" s="5"/>
      <c r="BA156" s="5"/>
      <c r="BB156" s="5"/>
      <c r="BC156" s="4"/>
      <c r="BD156" s="4"/>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4"/>
      <c r="GI156" s="4"/>
      <c r="GJ156" s="5"/>
      <c r="GK156" s="5"/>
      <c r="GL156" s="5"/>
      <c r="GM156" s="5"/>
      <c r="GN156" s="5"/>
      <c r="GO156" s="5"/>
      <c r="GP156" s="5"/>
      <c r="GQ156" s="5"/>
      <c r="GR156" s="5"/>
      <c r="GS156" s="5"/>
    </row>
    <row r="157" spans="1:201"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4"/>
      <c r="AR157" s="4"/>
      <c r="AS157" s="5"/>
      <c r="AT157" s="4"/>
      <c r="AU157" s="5"/>
      <c r="AV157" s="5"/>
      <c r="AW157" s="5"/>
      <c r="AX157" s="5"/>
      <c r="AY157" s="5"/>
      <c r="AZ157" s="5"/>
      <c r="BA157" s="5"/>
      <c r="BB157" s="5"/>
      <c r="BC157" s="4"/>
      <c r="BD157" s="4"/>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4"/>
      <c r="GI157" s="4"/>
      <c r="GJ157" s="5"/>
      <c r="GK157" s="5"/>
      <c r="GL157" s="5"/>
      <c r="GM157" s="5"/>
      <c r="GN157" s="5"/>
      <c r="GO157" s="5"/>
      <c r="GP157" s="5"/>
      <c r="GQ157" s="5"/>
      <c r="GR157" s="5"/>
      <c r="GS157" s="5"/>
    </row>
    <row r="158" spans="1:201"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4"/>
      <c r="AR158" s="4"/>
      <c r="AS158" s="5"/>
      <c r="AT158" s="4"/>
      <c r="AU158" s="5"/>
      <c r="AV158" s="5"/>
      <c r="AW158" s="5"/>
      <c r="AX158" s="5"/>
      <c r="AY158" s="5"/>
      <c r="AZ158" s="5"/>
      <c r="BA158" s="5"/>
      <c r="BB158" s="5"/>
      <c r="BC158" s="4"/>
      <c r="BD158" s="4"/>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4"/>
      <c r="GI158" s="4"/>
      <c r="GJ158" s="5"/>
      <c r="GK158" s="5"/>
      <c r="GL158" s="5"/>
      <c r="GM158" s="5"/>
      <c r="GN158" s="5"/>
      <c r="GO158" s="5"/>
      <c r="GP158" s="5"/>
      <c r="GQ158" s="5"/>
      <c r="GR158" s="5"/>
      <c r="GS158" s="5"/>
    </row>
    <row r="159" spans="1:201"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4"/>
      <c r="AR159" s="4"/>
      <c r="AS159" s="5"/>
      <c r="AT159" s="4"/>
      <c r="AU159" s="5"/>
      <c r="AV159" s="5"/>
      <c r="AW159" s="5"/>
      <c r="AX159" s="5"/>
      <c r="AY159" s="5"/>
      <c r="AZ159" s="5"/>
      <c r="BA159" s="5"/>
      <c r="BB159" s="5"/>
      <c r="BC159" s="4"/>
      <c r="BD159" s="4"/>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4"/>
      <c r="GI159" s="4"/>
      <c r="GJ159" s="5"/>
      <c r="GK159" s="5"/>
      <c r="GL159" s="5"/>
      <c r="GM159" s="5"/>
      <c r="GN159" s="5"/>
      <c r="GO159" s="5"/>
      <c r="GP159" s="5"/>
      <c r="GQ159" s="5"/>
      <c r="GR159" s="5"/>
      <c r="GS159" s="5"/>
    </row>
    <row r="160" spans="1:201"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4"/>
      <c r="AR160" s="4"/>
      <c r="AS160" s="5"/>
      <c r="AT160" s="4"/>
      <c r="AU160" s="5"/>
      <c r="AV160" s="5"/>
      <c r="AW160" s="5"/>
      <c r="AX160" s="5"/>
      <c r="AY160" s="5"/>
      <c r="AZ160" s="5"/>
      <c r="BA160" s="5"/>
      <c r="BB160" s="5"/>
      <c r="BC160" s="4"/>
      <c r="BD160" s="4"/>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4"/>
      <c r="GI160" s="4"/>
      <c r="GJ160" s="5"/>
      <c r="GK160" s="5"/>
      <c r="GL160" s="5"/>
      <c r="GM160" s="5"/>
      <c r="GN160" s="5"/>
      <c r="GO160" s="5"/>
      <c r="GP160" s="5"/>
      <c r="GQ160" s="5"/>
      <c r="GR160" s="5"/>
      <c r="GS160" s="5"/>
    </row>
    <row r="161" spans="1:201"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4"/>
      <c r="AR161" s="4"/>
      <c r="AS161" s="5"/>
      <c r="AT161" s="4"/>
      <c r="AU161" s="5"/>
      <c r="AV161" s="5"/>
      <c r="AW161" s="5"/>
      <c r="AX161" s="5"/>
      <c r="AY161" s="5"/>
      <c r="AZ161" s="5"/>
      <c r="BA161" s="5"/>
      <c r="BB161" s="5"/>
      <c r="BC161" s="4"/>
      <c r="BD161" s="4"/>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4"/>
      <c r="GI161" s="4"/>
      <c r="GJ161" s="5"/>
      <c r="GK161" s="5"/>
      <c r="GL161" s="5"/>
      <c r="GM161" s="5"/>
      <c r="GN161" s="5"/>
      <c r="GO161" s="5"/>
      <c r="GP161" s="5"/>
      <c r="GQ161" s="5"/>
      <c r="GR161" s="5"/>
      <c r="GS161" s="5"/>
    </row>
    <row r="162" spans="1:201"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4"/>
      <c r="AR162" s="4"/>
      <c r="AS162" s="5"/>
      <c r="AT162" s="4"/>
      <c r="AU162" s="5"/>
      <c r="AV162" s="5"/>
      <c r="AW162" s="5"/>
      <c r="AX162" s="5"/>
      <c r="AY162" s="5"/>
      <c r="AZ162" s="5"/>
      <c r="BA162" s="5"/>
      <c r="BB162" s="5"/>
      <c r="BC162" s="4"/>
      <c r="BD162" s="4"/>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4"/>
      <c r="GI162" s="4"/>
      <c r="GJ162" s="5"/>
      <c r="GK162" s="5"/>
      <c r="GL162" s="5"/>
      <c r="GM162" s="5"/>
      <c r="GN162" s="5"/>
      <c r="GO162" s="5"/>
      <c r="GP162" s="5"/>
      <c r="GQ162" s="5"/>
      <c r="GR162" s="5"/>
      <c r="GS162" s="5"/>
    </row>
    <row r="163" spans="1:201"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4"/>
      <c r="AR163" s="4"/>
      <c r="AS163" s="5"/>
      <c r="AT163" s="4"/>
      <c r="AU163" s="5"/>
      <c r="AV163" s="5"/>
      <c r="AW163" s="5"/>
      <c r="AX163" s="5"/>
      <c r="AY163" s="5"/>
      <c r="AZ163" s="5"/>
      <c r="BA163" s="5"/>
      <c r="BB163" s="5"/>
      <c r="BC163" s="4"/>
      <c r="BD163" s="4"/>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4"/>
      <c r="GI163" s="4"/>
      <c r="GJ163" s="5"/>
      <c r="GK163" s="5"/>
      <c r="GL163" s="5"/>
      <c r="GM163" s="5"/>
      <c r="GN163" s="5"/>
      <c r="GO163" s="5"/>
      <c r="GP163" s="5"/>
      <c r="GQ163" s="5"/>
      <c r="GR163" s="5"/>
      <c r="GS163" s="5"/>
    </row>
    <row r="164" spans="1:201"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4"/>
      <c r="AR164" s="4"/>
      <c r="AS164" s="5"/>
      <c r="AT164" s="4"/>
      <c r="AU164" s="5"/>
      <c r="AV164" s="5"/>
      <c r="AW164" s="5"/>
      <c r="AX164" s="5"/>
      <c r="AY164" s="5"/>
      <c r="AZ164" s="5"/>
      <c r="BA164" s="5"/>
      <c r="BB164" s="5"/>
      <c r="BC164" s="4"/>
      <c r="BD164" s="4"/>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4"/>
      <c r="GI164" s="4"/>
      <c r="GJ164" s="5"/>
      <c r="GK164" s="5"/>
      <c r="GL164" s="5"/>
      <c r="GM164" s="5"/>
      <c r="GN164" s="5"/>
      <c r="GO164" s="5"/>
      <c r="GP164" s="5"/>
      <c r="GQ164" s="5"/>
      <c r="GR164" s="5"/>
      <c r="GS164" s="5"/>
    </row>
    <row r="165" spans="1:201"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4"/>
      <c r="AR165" s="4"/>
      <c r="AS165" s="5"/>
      <c r="AT165" s="4"/>
      <c r="AU165" s="5"/>
      <c r="AV165" s="5"/>
      <c r="AW165" s="5"/>
      <c r="AX165" s="5"/>
      <c r="AY165" s="5"/>
      <c r="AZ165" s="5"/>
      <c r="BA165" s="5"/>
      <c r="BB165" s="5"/>
      <c r="BC165" s="4"/>
      <c r="BD165" s="4"/>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4"/>
      <c r="GI165" s="4"/>
      <c r="GJ165" s="5"/>
      <c r="GK165" s="5"/>
      <c r="GL165" s="5"/>
      <c r="GM165" s="5"/>
      <c r="GN165" s="5"/>
      <c r="GO165" s="5"/>
      <c r="GP165" s="5"/>
      <c r="GQ165" s="5"/>
      <c r="GR165" s="5"/>
      <c r="GS165" s="5"/>
    </row>
    <row r="166" spans="1:201"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4"/>
      <c r="AR166" s="4"/>
      <c r="AS166" s="5"/>
      <c r="AT166" s="4"/>
      <c r="AU166" s="5"/>
      <c r="AV166" s="5"/>
      <c r="AW166" s="5"/>
      <c r="AX166" s="5"/>
      <c r="AY166" s="5"/>
      <c r="AZ166" s="5"/>
      <c r="BA166" s="5"/>
      <c r="BB166" s="5"/>
      <c r="BC166" s="4"/>
      <c r="BD166" s="4"/>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4"/>
      <c r="GI166" s="4"/>
      <c r="GJ166" s="5"/>
      <c r="GK166" s="5"/>
      <c r="GL166" s="5"/>
      <c r="GM166" s="5"/>
      <c r="GN166" s="5"/>
      <c r="GO166" s="5"/>
      <c r="GP166" s="5"/>
      <c r="GQ166" s="5"/>
      <c r="GR166" s="5"/>
      <c r="GS166" s="5"/>
    </row>
    <row r="167" spans="1:201"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4"/>
      <c r="AR167" s="4"/>
      <c r="AS167" s="5"/>
      <c r="AT167" s="4"/>
      <c r="AU167" s="5"/>
      <c r="AV167" s="5"/>
      <c r="AW167" s="5"/>
      <c r="AX167" s="5"/>
      <c r="AY167" s="5"/>
      <c r="AZ167" s="5"/>
      <c r="BA167" s="5"/>
      <c r="BB167" s="5"/>
      <c r="BC167" s="4"/>
      <c r="BD167" s="4"/>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4"/>
      <c r="GI167" s="4"/>
      <c r="GJ167" s="5"/>
      <c r="GK167" s="5"/>
      <c r="GL167" s="5"/>
      <c r="GM167" s="5"/>
      <c r="GN167" s="5"/>
      <c r="GO167" s="5"/>
      <c r="GP167" s="5"/>
      <c r="GQ167" s="5"/>
      <c r="GR167" s="5"/>
      <c r="GS167" s="5"/>
    </row>
    <row r="168" spans="1:201"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4"/>
      <c r="AR168" s="4"/>
      <c r="AS168" s="5"/>
      <c r="AT168" s="4"/>
      <c r="AU168" s="5"/>
      <c r="AV168" s="5"/>
      <c r="AW168" s="5"/>
      <c r="AX168" s="5"/>
      <c r="AY168" s="5"/>
      <c r="AZ168" s="5"/>
      <c r="BA168" s="5"/>
      <c r="BB168" s="5"/>
      <c r="BC168" s="4"/>
      <c r="BD168" s="4"/>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4"/>
      <c r="GI168" s="4"/>
      <c r="GJ168" s="5"/>
      <c r="GK168" s="5"/>
      <c r="GL168" s="5"/>
      <c r="GM168" s="5"/>
      <c r="GN168" s="5"/>
      <c r="GO168" s="5"/>
      <c r="GP168" s="5"/>
      <c r="GQ168" s="5"/>
      <c r="GR168" s="5"/>
      <c r="GS168" s="5"/>
    </row>
    <row r="169" spans="1:201"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4"/>
      <c r="AR169" s="4"/>
      <c r="AS169" s="5"/>
      <c r="AT169" s="4"/>
      <c r="AU169" s="5"/>
      <c r="AV169" s="5"/>
      <c r="AW169" s="5"/>
      <c r="AX169" s="5"/>
      <c r="AY169" s="5"/>
      <c r="AZ169" s="5"/>
      <c r="BA169" s="5"/>
      <c r="BB169" s="5"/>
      <c r="BC169" s="4"/>
      <c r="BD169" s="4"/>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4"/>
      <c r="GI169" s="4"/>
      <c r="GJ169" s="5"/>
      <c r="GK169" s="5"/>
      <c r="GL169" s="5"/>
      <c r="GM169" s="5"/>
      <c r="GN169" s="5"/>
      <c r="GO169" s="5"/>
      <c r="GP169" s="5"/>
      <c r="GQ169" s="5"/>
      <c r="GR169" s="5"/>
      <c r="GS169" s="5"/>
    </row>
    <row r="170" spans="1:201"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4"/>
      <c r="AR170" s="4"/>
      <c r="AS170" s="5"/>
      <c r="AT170" s="4"/>
      <c r="AU170" s="5"/>
      <c r="AV170" s="5"/>
      <c r="AW170" s="5"/>
      <c r="AX170" s="5"/>
      <c r="AY170" s="5"/>
      <c r="AZ170" s="5"/>
      <c r="BA170" s="5"/>
      <c r="BB170" s="5"/>
      <c r="BC170" s="4"/>
      <c r="BD170" s="4"/>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4"/>
      <c r="GI170" s="4"/>
      <c r="GJ170" s="5"/>
      <c r="GK170" s="5"/>
      <c r="GL170" s="5"/>
      <c r="GM170" s="5"/>
      <c r="GN170" s="5"/>
      <c r="GO170" s="5"/>
      <c r="GP170" s="5"/>
      <c r="GQ170" s="5"/>
      <c r="GR170" s="5"/>
      <c r="GS170" s="5"/>
    </row>
    <row r="171" spans="1:201"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4"/>
      <c r="AR171" s="4"/>
      <c r="AS171" s="5"/>
      <c r="AT171" s="4"/>
      <c r="AU171" s="5"/>
      <c r="AV171" s="5"/>
      <c r="AW171" s="5"/>
      <c r="AX171" s="5"/>
      <c r="AY171" s="5"/>
      <c r="AZ171" s="5"/>
      <c r="BA171" s="5"/>
      <c r="BB171" s="5"/>
      <c r="BC171" s="4"/>
      <c r="BD171" s="4"/>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4"/>
      <c r="GI171" s="4"/>
      <c r="GJ171" s="5"/>
      <c r="GK171" s="5"/>
      <c r="GL171" s="5"/>
      <c r="GM171" s="5"/>
      <c r="GN171" s="5"/>
      <c r="GO171" s="5"/>
      <c r="GP171" s="5"/>
      <c r="GQ171" s="5"/>
      <c r="GR171" s="5"/>
      <c r="GS171" s="5"/>
    </row>
    <row r="172" spans="1:201"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4"/>
      <c r="AR172" s="4"/>
      <c r="AS172" s="5"/>
      <c r="AT172" s="4"/>
      <c r="AU172" s="5"/>
      <c r="AV172" s="5"/>
      <c r="AW172" s="5"/>
      <c r="AX172" s="5"/>
      <c r="AY172" s="5"/>
      <c r="AZ172" s="5"/>
      <c r="BA172" s="5"/>
      <c r="BB172" s="5"/>
      <c r="BC172" s="4"/>
      <c r="BD172" s="4"/>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4"/>
      <c r="GI172" s="4"/>
      <c r="GJ172" s="5"/>
      <c r="GK172" s="5"/>
      <c r="GL172" s="5"/>
      <c r="GM172" s="5"/>
      <c r="GN172" s="5"/>
      <c r="GO172" s="5"/>
      <c r="GP172" s="5"/>
      <c r="GQ172" s="5"/>
      <c r="GR172" s="5"/>
      <c r="GS172" s="5"/>
    </row>
    <row r="173" spans="1:201"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4"/>
      <c r="AR173" s="4"/>
      <c r="AS173" s="5"/>
      <c r="AT173" s="4"/>
      <c r="AU173" s="5"/>
      <c r="AV173" s="5"/>
      <c r="AW173" s="5"/>
      <c r="AX173" s="5"/>
      <c r="AY173" s="5"/>
      <c r="AZ173" s="5"/>
      <c r="BA173" s="5"/>
      <c r="BB173" s="5"/>
      <c r="BC173" s="4"/>
      <c r="BD173" s="4"/>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4"/>
      <c r="GI173" s="4"/>
      <c r="GJ173" s="5"/>
      <c r="GK173" s="5"/>
      <c r="GL173" s="5"/>
      <c r="GM173" s="5"/>
      <c r="GN173" s="5"/>
      <c r="GO173" s="5"/>
      <c r="GP173" s="5"/>
      <c r="GQ173" s="5"/>
      <c r="GR173" s="5"/>
      <c r="GS173" s="5"/>
    </row>
    <row r="174" spans="1:201"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4"/>
      <c r="AR174" s="4"/>
      <c r="AS174" s="5"/>
      <c r="AT174" s="4"/>
      <c r="AU174" s="5"/>
      <c r="AV174" s="5"/>
      <c r="AW174" s="5"/>
      <c r="AX174" s="5"/>
      <c r="AY174" s="5"/>
      <c r="AZ174" s="5"/>
      <c r="BA174" s="5"/>
      <c r="BB174" s="5"/>
      <c r="BC174" s="4"/>
      <c r="BD174" s="4"/>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4"/>
      <c r="GI174" s="4"/>
      <c r="GJ174" s="5"/>
      <c r="GK174" s="5"/>
      <c r="GL174" s="5"/>
      <c r="GM174" s="5"/>
      <c r="GN174" s="5"/>
      <c r="GO174" s="5"/>
      <c r="GP174" s="5"/>
      <c r="GQ174" s="5"/>
      <c r="GR174" s="5"/>
      <c r="GS174" s="5"/>
    </row>
    <row r="175" spans="1:201"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4"/>
      <c r="AR175" s="4"/>
      <c r="AS175" s="5"/>
      <c r="AT175" s="4"/>
      <c r="AU175" s="5"/>
      <c r="AV175" s="5"/>
      <c r="AW175" s="5"/>
      <c r="AX175" s="5"/>
      <c r="AY175" s="5"/>
      <c r="AZ175" s="5"/>
      <c r="BA175" s="5"/>
      <c r="BB175" s="5"/>
      <c r="BC175" s="4"/>
      <c r="BD175" s="4"/>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4"/>
      <c r="GI175" s="4"/>
      <c r="GJ175" s="5"/>
      <c r="GK175" s="5"/>
      <c r="GL175" s="5"/>
      <c r="GM175" s="5"/>
      <c r="GN175" s="5"/>
      <c r="GO175" s="5"/>
      <c r="GP175" s="5"/>
      <c r="GQ175" s="5"/>
      <c r="GR175" s="5"/>
      <c r="GS175" s="5"/>
    </row>
    <row r="176" spans="1:201"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4"/>
      <c r="AR176" s="4"/>
      <c r="AS176" s="5"/>
      <c r="AT176" s="4"/>
      <c r="AU176" s="5"/>
      <c r="AV176" s="5"/>
      <c r="AW176" s="5"/>
      <c r="AX176" s="5"/>
      <c r="AY176" s="5"/>
      <c r="AZ176" s="5"/>
      <c r="BA176" s="5"/>
      <c r="BB176" s="5"/>
      <c r="BC176" s="4"/>
      <c r="BD176" s="4"/>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4"/>
      <c r="GI176" s="4"/>
      <c r="GJ176" s="5"/>
      <c r="GK176" s="5"/>
      <c r="GL176" s="5"/>
      <c r="GM176" s="5"/>
      <c r="GN176" s="5"/>
      <c r="GO176" s="5"/>
      <c r="GP176" s="5"/>
      <c r="GQ176" s="5"/>
      <c r="GR176" s="5"/>
      <c r="GS176" s="5"/>
    </row>
    <row r="177" spans="1:201"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4"/>
      <c r="AR177" s="4"/>
      <c r="AS177" s="5"/>
      <c r="AT177" s="4"/>
      <c r="AU177" s="5"/>
      <c r="AV177" s="5"/>
      <c r="AW177" s="5"/>
      <c r="AX177" s="5"/>
      <c r="AY177" s="5"/>
      <c r="AZ177" s="5"/>
      <c r="BA177" s="5"/>
      <c r="BB177" s="5"/>
      <c r="BC177" s="4"/>
      <c r="BD177" s="4"/>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4"/>
      <c r="GI177" s="4"/>
      <c r="GJ177" s="5"/>
      <c r="GK177" s="5"/>
      <c r="GL177" s="5"/>
      <c r="GM177" s="5"/>
      <c r="GN177" s="5"/>
      <c r="GO177" s="5"/>
      <c r="GP177" s="5"/>
      <c r="GQ177" s="5"/>
      <c r="GR177" s="5"/>
      <c r="GS177" s="5"/>
    </row>
    <row r="178" spans="1:201"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4"/>
      <c r="AR178" s="4"/>
      <c r="AS178" s="5"/>
      <c r="AT178" s="4"/>
      <c r="AU178" s="5"/>
      <c r="AV178" s="5"/>
      <c r="AW178" s="5"/>
      <c r="AX178" s="5"/>
      <c r="AY178" s="5"/>
      <c r="AZ178" s="5"/>
      <c r="BA178" s="5"/>
      <c r="BB178" s="5"/>
      <c r="BC178" s="4"/>
      <c r="BD178" s="4"/>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4"/>
      <c r="GI178" s="4"/>
      <c r="GJ178" s="5"/>
      <c r="GK178" s="5"/>
      <c r="GL178" s="5"/>
      <c r="GM178" s="5"/>
      <c r="GN178" s="5"/>
      <c r="GO178" s="5"/>
      <c r="GP178" s="5"/>
      <c r="GQ178" s="5"/>
      <c r="GR178" s="5"/>
      <c r="GS178" s="5"/>
    </row>
    <row r="179" spans="1:201"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4"/>
      <c r="AR179" s="4"/>
      <c r="AS179" s="5"/>
      <c r="AT179" s="4"/>
      <c r="AU179" s="5"/>
      <c r="AV179" s="5"/>
      <c r="AW179" s="5"/>
      <c r="AX179" s="5"/>
      <c r="AY179" s="5"/>
      <c r="AZ179" s="5"/>
      <c r="BA179" s="5"/>
      <c r="BB179" s="5"/>
      <c r="BC179" s="4"/>
      <c r="BD179" s="4"/>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4"/>
      <c r="GI179" s="4"/>
      <c r="GJ179" s="5"/>
      <c r="GK179" s="5"/>
      <c r="GL179" s="5"/>
      <c r="GM179" s="5"/>
      <c r="GN179" s="5"/>
      <c r="GO179" s="5"/>
      <c r="GP179" s="5"/>
      <c r="GQ179" s="5"/>
      <c r="GR179" s="5"/>
      <c r="GS179" s="5"/>
    </row>
    <row r="180" spans="1:201"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4"/>
      <c r="AR180" s="4"/>
      <c r="AS180" s="5"/>
      <c r="AT180" s="4"/>
      <c r="AU180" s="5"/>
      <c r="AV180" s="5"/>
      <c r="AW180" s="5"/>
      <c r="AX180" s="5"/>
      <c r="AY180" s="5"/>
      <c r="AZ180" s="5"/>
      <c r="BA180" s="5"/>
      <c r="BB180" s="5"/>
      <c r="BC180" s="4"/>
      <c r="BD180" s="4"/>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4"/>
      <c r="GI180" s="4"/>
      <c r="GJ180" s="5"/>
      <c r="GK180" s="5"/>
      <c r="GL180" s="5"/>
      <c r="GM180" s="5"/>
      <c r="GN180" s="5"/>
      <c r="GO180" s="5"/>
      <c r="GP180" s="5"/>
      <c r="GQ180" s="5"/>
      <c r="GR180" s="5"/>
      <c r="GS180" s="5"/>
    </row>
    <row r="181" spans="1:201"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4"/>
      <c r="AR181" s="4"/>
      <c r="AS181" s="5"/>
      <c r="AT181" s="4"/>
      <c r="AU181" s="5"/>
      <c r="AV181" s="5"/>
      <c r="AW181" s="5"/>
      <c r="AX181" s="5"/>
      <c r="AY181" s="5"/>
      <c r="AZ181" s="5"/>
      <c r="BA181" s="5"/>
      <c r="BB181" s="5"/>
      <c r="BC181" s="4"/>
      <c r="BD181" s="4"/>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4"/>
      <c r="GI181" s="4"/>
      <c r="GJ181" s="5"/>
      <c r="GK181" s="5"/>
      <c r="GL181" s="5"/>
      <c r="GM181" s="5"/>
      <c r="GN181" s="5"/>
      <c r="GO181" s="5"/>
      <c r="GP181" s="5"/>
      <c r="GQ181" s="5"/>
      <c r="GR181" s="5"/>
      <c r="GS181" s="5"/>
    </row>
    <row r="182" spans="1:201"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4"/>
      <c r="AR182" s="4"/>
      <c r="AS182" s="5"/>
      <c r="AT182" s="4"/>
      <c r="AU182" s="5"/>
      <c r="AV182" s="5"/>
      <c r="AW182" s="5"/>
      <c r="AX182" s="5"/>
      <c r="AY182" s="5"/>
      <c r="AZ182" s="5"/>
      <c r="BA182" s="5"/>
      <c r="BB182" s="5"/>
      <c r="BC182" s="4"/>
      <c r="BD182" s="4"/>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4"/>
      <c r="GI182" s="4"/>
      <c r="GJ182" s="5"/>
      <c r="GK182" s="5"/>
      <c r="GL182" s="5"/>
      <c r="GM182" s="5"/>
      <c r="GN182" s="5"/>
      <c r="GO182" s="5"/>
      <c r="GP182" s="5"/>
      <c r="GQ182" s="5"/>
      <c r="GR182" s="5"/>
      <c r="GS182" s="5"/>
    </row>
    <row r="183" spans="1:201"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4"/>
      <c r="AR183" s="4"/>
      <c r="AS183" s="5"/>
      <c r="AT183" s="4"/>
      <c r="AU183" s="5"/>
      <c r="AV183" s="5"/>
      <c r="AW183" s="5"/>
      <c r="AX183" s="5"/>
      <c r="AY183" s="5"/>
      <c r="AZ183" s="5"/>
      <c r="BA183" s="5"/>
      <c r="BB183" s="5"/>
      <c r="BC183" s="4"/>
      <c r="BD183" s="4"/>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4"/>
      <c r="GI183" s="4"/>
      <c r="GJ183" s="5"/>
      <c r="GK183" s="5"/>
      <c r="GL183" s="5"/>
      <c r="GM183" s="5"/>
      <c r="GN183" s="5"/>
      <c r="GO183" s="5"/>
      <c r="GP183" s="5"/>
      <c r="GQ183" s="5"/>
      <c r="GR183" s="5"/>
      <c r="GS183" s="5"/>
    </row>
    <row r="184" spans="1:201"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4"/>
      <c r="AR184" s="4"/>
      <c r="AS184" s="5"/>
      <c r="AT184" s="4"/>
      <c r="AU184" s="5"/>
      <c r="AV184" s="5"/>
      <c r="AW184" s="5"/>
      <c r="AX184" s="5"/>
      <c r="AY184" s="5"/>
      <c r="AZ184" s="5"/>
      <c r="BA184" s="5"/>
      <c r="BB184" s="5"/>
      <c r="BC184" s="4"/>
      <c r="BD184" s="4"/>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4"/>
      <c r="GI184" s="4"/>
      <c r="GJ184" s="5"/>
      <c r="GK184" s="5"/>
      <c r="GL184" s="5"/>
      <c r="GM184" s="5"/>
      <c r="GN184" s="5"/>
      <c r="GO184" s="5"/>
      <c r="GP184" s="5"/>
      <c r="GQ184" s="5"/>
      <c r="GR184" s="5"/>
      <c r="GS184" s="5"/>
    </row>
    <row r="185" spans="1:201"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4"/>
      <c r="AR185" s="4"/>
      <c r="AS185" s="5"/>
      <c r="AT185" s="4"/>
      <c r="AU185" s="5"/>
      <c r="AV185" s="5"/>
      <c r="AW185" s="5"/>
      <c r="AX185" s="5"/>
      <c r="AY185" s="5"/>
      <c r="AZ185" s="5"/>
      <c r="BA185" s="5"/>
      <c r="BB185" s="5"/>
      <c r="BC185" s="4"/>
      <c r="BD185" s="4"/>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4"/>
      <c r="GI185" s="4"/>
      <c r="GJ185" s="5"/>
      <c r="GK185" s="5"/>
      <c r="GL185" s="5"/>
      <c r="GM185" s="5"/>
      <c r="GN185" s="5"/>
      <c r="GO185" s="5"/>
      <c r="GP185" s="5"/>
      <c r="GQ185" s="5"/>
      <c r="GR185" s="5"/>
      <c r="GS185" s="5"/>
    </row>
    <row r="186" spans="1:201"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4"/>
      <c r="AR186" s="4"/>
      <c r="AS186" s="5"/>
      <c r="AT186" s="4"/>
      <c r="AU186" s="5"/>
      <c r="AV186" s="5"/>
      <c r="AW186" s="5"/>
      <c r="AX186" s="5"/>
      <c r="AY186" s="5"/>
      <c r="AZ186" s="5"/>
      <c r="BA186" s="5"/>
      <c r="BB186" s="5"/>
      <c r="BC186" s="4"/>
      <c r="BD186" s="4"/>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4"/>
      <c r="GI186" s="4"/>
      <c r="GJ186" s="5"/>
      <c r="GK186" s="5"/>
      <c r="GL186" s="5"/>
      <c r="GM186" s="5"/>
      <c r="GN186" s="5"/>
      <c r="GO186" s="5"/>
      <c r="GP186" s="5"/>
      <c r="GQ186" s="5"/>
      <c r="GR186" s="5"/>
      <c r="GS186" s="5"/>
    </row>
    <row r="187" spans="1:201"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4"/>
      <c r="AR187" s="4"/>
      <c r="AS187" s="5"/>
      <c r="AT187" s="4"/>
      <c r="AU187" s="5"/>
      <c r="AV187" s="5"/>
      <c r="AW187" s="5"/>
      <c r="AX187" s="5"/>
      <c r="AY187" s="5"/>
      <c r="AZ187" s="5"/>
      <c r="BA187" s="5"/>
      <c r="BB187" s="5"/>
      <c r="BC187" s="4"/>
      <c r="BD187" s="4"/>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4"/>
      <c r="GI187" s="4"/>
      <c r="GJ187" s="5"/>
      <c r="GK187" s="5"/>
      <c r="GL187" s="5"/>
      <c r="GM187" s="5"/>
      <c r="GN187" s="5"/>
      <c r="GO187" s="5"/>
      <c r="GP187" s="5"/>
      <c r="GQ187" s="5"/>
      <c r="GR187" s="5"/>
      <c r="GS187" s="5"/>
    </row>
    <row r="188" spans="1:201"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4"/>
      <c r="AR188" s="4"/>
      <c r="AS188" s="5"/>
      <c r="AT188" s="4"/>
      <c r="AU188" s="5"/>
      <c r="AV188" s="5"/>
      <c r="AW188" s="5"/>
      <c r="AX188" s="5"/>
      <c r="AY188" s="5"/>
      <c r="AZ188" s="5"/>
      <c r="BA188" s="5"/>
      <c r="BB188" s="5"/>
      <c r="BC188" s="4"/>
      <c r="BD188" s="4"/>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4"/>
      <c r="GI188" s="4"/>
      <c r="GJ188" s="5"/>
      <c r="GK188" s="5"/>
      <c r="GL188" s="5"/>
      <c r="GM188" s="5"/>
      <c r="GN188" s="5"/>
      <c r="GO188" s="5"/>
      <c r="GP188" s="5"/>
      <c r="GQ188" s="5"/>
      <c r="GR188" s="5"/>
      <c r="GS188" s="5"/>
    </row>
    <row r="189" spans="1:201"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4"/>
      <c r="AR189" s="4"/>
      <c r="AS189" s="5"/>
      <c r="AT189" s="4"/>
      <c r="AU189" s="5"/>
      <c r="AV189" s="5"/>
      <c r="AW189" s="5"/>
      <c r="AX189" s="5"/>
      <c r="AY189" s="5"/>
      <c r="AZ189" s="5"/>
      <c r="BA189" s="5"/>
      <c r="BB189" s="5"/>
      <c r="BC189" s="4"/>
      <c r="BD189" s="4"/>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4"/>
      <c r="GI189" s="4"/>
      <c r="GJ189" s="5"/>
      <c r="GK189" s="5"/>
      <c r="GL189" s="5"/>
      <c r="GM189" s="5"/>
      <c r="GN189" s="5"/>
      <c r="GO189" s="5"/>
      <c r="GP189" s="5"/>
      <c r="GQ189" s="5"/>
      <c r="GR189" s="5"/>
      <c r="GS189" s="5"/>
    </row>
    <row r="190" spans="1:201"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4"/>
      <c r="AR190" s="4"/>
      <c r="AS190" s="5"/>
      <c r="AT190" s="4"/>
      <c r="AU190" s="5"/>
      <c r="AV190" s="5"/>
      <c r="AW190" s="5"/>
      <c r="AX190" s="5"/>
      <c r="AY190" s="5"/>
      <c r="AZ190" s="5"/>
      <c r="BA190" s="5"/>
      <c r="BB190" s="5"/>
      <c r="BC190" s="4"/>
      <c r="BD190" s="4"/>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4"/>
      <c r="GI190" s="4"/>
      <c r="GJ190" s="5"/>
      <c r="GK190" s="5"/>
      <c r="GL190" s="5"/>
      <c r="GM190" s="5"/>
      <c r="GN190" s="5"/>
      <c r="GO190" s="5"/>
      <c r="GP190" s="5"/>
      <c r="GQ190" s="5"/>
      <c r="GR190" s="5"/>
      <c r="GS190" s="5"/>
    </row>
    <row r="191" spans="1:201"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4"/>
      <c r="AR191" s="4"/>
      <c r="AS191" s="5"/>
      <c r="AT191" s="4"/>
      <c r="AU191" s="5"/>
      <c r="AV191" s="5"/>
      <c r="AW191" s="5"/>
      <c r="AX191" s="5"/>
      <c r="AY191" s="5"/>
      <c r="AZ191" s="5"/>
      <c r="BA191" s="5"/>
      <c r="BB191" s="5"/>
      <c r="BC191" s="4"/>
      <c r="BD191" s="4"/>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4"/>
      <c r="GI191" s="4"/>
      <c r="GJ191" s="5"/>
      <c r="GK191" s="5"/>
      <c r="GL191" s="5"/>
      <c r="GM191" s="5"/>
      <c r="GN191" s="5"/>
      <c r="GO191" s="5"/>
      <c r="GP191" s="5"/>
      <c r="GQ191" s="5"/>
      <c r="GR191" s="5"/>
      <c r="GS191" s="5"/>
    </row>
    <row r="192" spans="1:201"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4"/>
      <c r="AR192" s="4"/>
      <c r="AS192" s="5"/>
      <c r="AT192" s="4"/>
      <c r="AU192" s="5"/>
      <c r="AV192" s="5"/>
      <c r="AW192" s="5"/>
      <c r="AX192" s="5"/>
      <c r="AY192" s="5"/>
      <c r="AZ192" s="5"/>
      <c r="BA192" s="5"/>
      <c r="BB192" s="5"/>
      <c r="BC192" s="4"/>
      <c r="BD192" s="4"/>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4"/>
      <c r="GI192" s="4"/>
      <c r="GJ192" s="5"/>
      <c r="GK192" s="5"/>
      <c r="GL192" s="5"/>
      <c r="GM192" s="5"/>
      <c r="GN192" s="5"/>
      <c r="GO192" s="5"/>
      <c r="GP192" s="5"/>
      <c r="GQ192" s="5"/>
      <c r="GR192" s="5"/>
      <c r="GS192" s="5"/>
    </row>
    <row r="193" spans="1:201"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4"/>
      <c r="AR193" s="4"/>
      <c r="AS193" s="5"/>
      <c r="AT193" s="4"/>
      <c r="AU193" s="5"/>
      <c r="AV193" s="5"/>
      <c r="AW193" s="5"/>
      <c r="AX193" s="5"/>
      <c r="AY193" s="5"/>
      <c r="AZ193" s="5"/>
      <c r="BA193" s="5"/>
      <c r="BB193" s="5"/>
      <c r="BC193" s="4"/>
      <c r="BD193" s="4"/>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4"/>
      <c r="GI193" s="4"/>
      <c r="GJ193" s="5"/>
      <c r="GK193" s="5"/>
      <c r="GL193" s="5"/>
      <c r="GM193" s="5"/>
      <c r="GN193" s="5"/>
      <c r="GO193" s="5"/>
      <c r="GP193" s="5"/>
      <c r="GQ193" s="5"/>
      <c r="GR193" s="5"/>
      <c r="GS193" s="5"/>
    </row>
    <row r="194" spans="1:201"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4"/>
      <c r="AR194" s="4"/>
      <c r="AS194" s="5"/>
      <c r="AT194" s="4"/>
      <c r="AU194" s="5"/>
      <c r="AV194" s="5"/>
      <c r="AW194" s="5"/>
      <c r="AX194" s="5"/>
      <c r="AY194" s="5"/>
      <c r="AZ194" s="5"/>
      <c r="BA194" s="5"/>
      <c r="BB194" s="5"/>
      <c r="BC194" s="4"/>
      <c r="BD194" s="4"/>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4"/>
      <c r="GI194" s="4"/>
      <c r="GJ194" s="5"/>
      <c r="GK194" s="5"/>
      <c r="GL194" s="5"/>
      <c r="GM194" s="5"/>
      <c r="GN194" s="5"/>
      <c r="GO194" s="5"/>
      <c r="GP194" s="5"/>
      <c r="GQ194" s="5"/>
      <c r="GR194" s="5"/>
      <c r="GS194" s="5"/>
    </row>
    <row r="195" spans="1:201"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4"/>
      <c r="AR195" s="4"/>
      <c r="AS195" s="5"/>
      <c r="AT195" s="4"/>
      <c r="AU195" s="5"/>
      <c r="AV195" s="5"/>
      <c r="AW195" s="5"/>
      <c r="AX195" s="5"/>
      <c r="AY195" s="5"/>
      <c r="AZ195" s="5"/>
      <c r="BA195" s="5"/>
      <c r="BB195" s="5"/>
      <c r="BC195" s="4"/>
      <c r="BD195" s="4"/>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4"/>
      <c r="GI195" s="4"/>
      <c r="GJ195" s="5"/>
      <c r="GK195" s="5"/>
      <c r="GL195" s="5"/>
      <c r="GM195" s="5"/>
      <c r="GN195" s="5"/>
      <c r="GO195" s="5"/>
      <c r="GP195" s="5"/>
      <c r="GQ195" s="5"/>
      <c r="GR195" s="5"/>
      <c r="GS195" s="5"/>
    </row>
    <row r="196" spans="1:201"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4"/>
      <c r="AR196" s="4"/>
      <c r="AS196" s="5"/>
      <c r="AT196" s="4"/>
      <c r="AU196" s="5"/>
      <c r="AV196" s="5"/>
      <c r="AW196" s="5"/>
      <c r="AX196" s="5"/>
      <c r="AY196" s="5"/>
      <c r="AZ196" s="5"/>
      <c r="BA196" s="5"/>
      <c r="BB196" s="5"/>
      <c r="BC196" s="4"/>
      <c r="BD196" s="4"/>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4"/>
      <c r="GI196" s="4"/>
      <c r="GJ196" s="5"/>
      <c r="GK196" s="5"/>
      <c r="GL196" s="5"/>
      <c r="GM196" s="5"/>
      <c r="GN196" s="5"/>
      <c r="GO196" s="5"/>
      <c r="GP196" s="5"/>
      <c r="GQ196" s="5"/>
      <c r="GR196" s="5"/>
      <c r="GS196" s="5"/>
    </row>
    <row r="197" spans="1:201"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4"/>
      <c r="AR197" s="4"/>
      <c r="AS197" s="5"/>
      <c r="AT197" s="4"/>
      <c r="AU197" s="5"/>
      <c r="AV197" s="5"/>
      <c r="AW197" s="5"/>
      <c r="AX197" s="5"/>
      <c r="AY197" s="5"/>
      <c r="AZ197" s="5"/>
      <c r="BA197" s="5"/>
      <c r="BB197" s="5"/>
      <c r="BC197" s="4"/>
      <c r="BD197" s="4"/>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4"/>
      <c r="GI197" s="4"/>
      <c r="GJ197" s="5"/>
      <c r="GK197" s="5"/>
      <c r="GL197" s="5"/>
      <c r="GM197" s="5"/>
      <c r="GN197" s="5"/>
      <c r="GO197" s="5"/>
      <c r="GP197" s="5"/>
      <c r="GQ197" s="5"/>
      <c r="GR197" s="5"/>
      <c r="GS197" s="5"/>
    </row>
    <row r="198" spans="1:201"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4"/>
      <c r="AR198" s="4"/>
      <c r="AS198" s="5"/>
      <c r="AT198" s="4"/>
      <c r="AU198" s="5"/>
      <c r="AV198" s="5"/>
      <c r="AW198" s="5"/>
      <c r="AX198" s="5"/>
      <c r="AY198" s="5"/>
      <c r="AZ198" s="5"/>
      <c r="BA198" s="5"/>
      <c r="BB198" s="5"/>
      <c r="BC198" s="4"/>
      <c r="BD198" s="4"/>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4"/>
      <c r="GI198" s="4"/>
      <c r="GJ198" s="5"/>
      <c r="GK198" s="5"/>
      <c r="GL198" s="5"/>
      <c r="GM198" s="5"/>
      <c r="GN198" s="5"/>
      <c r="GO198" s="5"/>
      <c r="GP198" s="5"/>
      <c r="GQ198" s="5"/>
      <c r="GR198" s="5"/>
      <c r="GS198" s="5"/>
    </row>
    <row r="199" spans="1:201"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4"/>
      <c r="AR199" s="4"/>
      <c r="AS199" s="5"/>
      <c r="AT199" s="4"/>
      <c r="AU199" s="5"/>
      <c r="AV199" s="5"/>
      <c r="AW199" s="5"/>
      <c r="AX199" s="5"/>
      <c r="AY199" s="5"/>
      <c r="AZ199" s="5"/>
      <c r="BA199" s="5"/>
      <c r="BB199" s="5"/>
      <c r="BC199" s="4"/>
      <c r="BD199" s="4"/>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4"/>
      <c r="GI199" s="4"/>
      <c r="GJ199" s="5"/>
      <c r="GK199" s="5"/>
      <c r="GL199" s="5"/>
      <c r="GM199" s="5"/>
      <c r="GN199" s="5"/>
      <c r="GO199" s="5"/>
      <c r="GP199" s="5"/>
      <c r="GQ199" s="5"/>
      <c r="GR199" s="5"/>
      <c r="GS199" s="5"/>
    </row>
    <row r="200" spans="1:201"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4"/>
      <c r="AR200" s="4"/>
      <c r="AS200" s="5"/>
      <c r="AT200" s="4"/>
      <c r="AU200" s="5"/>
      <c r="AV200" s="5"/>
      <c r="AW200" s="5"/>
      <c r="AX200" s="5"/>
      <c r="AY200" s="5"/>
      <c r="AZ200" s="5"/>
      <c r="BA200" s="5"/>
      <c r="BB200" s="5"/>
      <c r="BC200" s="4"/>
      <c r="BD200" s="4"/>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4"/>
      <c r="GI200" s="4"/>
      <c r="GJ200" s="5"/>
      <c r="GK200" s="5"/>
      <c r="GL200" s="5"/>
      <c r="GM200" s="5"/>
      <c r="GN200" s="5"/>
      <c r="GO200" s="5"/>
      <c r="GP200" s="5"/>
      <c r="GQ200" s="5"/>
      <c r="GR200" s="5"/>
      <c r="GS200" s="5"/>
    </row>
    <row r="201" spans="1:201"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4"/>
      <c r="AR201" s="4"/>
      <c r="AS201" s="5"/>
      <c r="AT201" s="4"/>
      <c r="AU201" s="5"/>
      <c r="AV201" s="5"/>
      <c r="AW201" s="5"/>
      <c r="AX201" s="5"/>
      <c r="AY201" s="5"/>
      <c r="AZ201" s="5"/>
      <c r="BA201" s="5"/>
      <c r="BB201" s="5"/>
      <c r="BC201" s="4"/>
      <c r="BD201" s="4"/>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4"/>
      <c r="GI201" s="4"/>
      <c r="GJ201" s="5"/>
      <c r="GK201" s="5"/>
      <c r="GL201" s="5"/>
      <c r="GM201" s="5"/>
      <c r="GN201" s="5"/>
      <c r="GO201" s="5"/>
      <c r="GP201" s="5"/>
      <c r="GQ201" s="5"/>
      <c r="GR201" s="5"/>
      <c r="GS201" s="5"/>
    </row>
    <row r="202" spans="1:201"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4"/>
      <c r="AR202" s="4"/>
      <c r="AS202" s="5"/>
      <c r="AT202" s="4"/>
      <c r="AU202" s="5"/>
      <c r="AV202" s="5"/>
      <c r="AW202" s="5"/>
      <c r="AX202" s="5"/>
      <c r="AY202" s="5"/>
      <c r="AZ202" s="5"/>
      <c r="BA202" s="5"/>
      <c r="BB202" s="5"/>
      <c r="BC202" s="4"/>
      <c r="BD202" s="4"/>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4"/>
      <c r="GI202" s="4"/>
      <c r="GJ202" s="5"/>
      <c r="GK202" s="5"/>
      <c r="GL202" s="5"/>
      <c r="GM202" s="5"/>
      <c r="GN202" s="5"/>
      <c r="GO202" s="5"/>
      <c r="GP202" s="5"/>
      <c r="GQ202" s="5"/>
      <c r="GR202" s="5"/>
      <c r="GS202" s="5"/>
    </row>
    <row r="203" spans="1:201"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4"/>
      <c r="AR203" s="4"/>
      <c r="AS203" s="5"/>
      <c r="AT203" s="4"/>
      <c r="AU203" s="5"/>
      <c r="AV203" s="5"/>
      <c r="AW203" s="5"/>
      <c r="AX203" s="5"/>
      <c r="AY203" s="5"/>
      <c r="AZ203" s="5"/>
      <c r="BA203" s="5"/>
      <c r="BB203" s="5"/>
      <c r="BC203" s="4"/>
      <c r="BD203" s="4"/>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4"/>
      <c r="GI203" s="4"/>
      <c r="GJ203" s="5"/>
      <c r="GK203" s="5"/>
      <c r="GL203" s="5"/>
      <c r="GM203" s="5"/>
      <c r="GN203" s="5"/>
      <c r="GO203" s="5"/>
      <c r="GP203" s="5"/>
      <c r="GQ203" s="5"/>
      <c r="GR203" s="5"/>
      <c r="GS203" s="5"/>
    </row>
    <row r="204" spans="1:201"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4"/>
      <c r="AR204" s="4"/>
      <c r="AS204" s="5"/>
      <c r="AT204" s="4"/>
      <c r="AU204" s="5"/>
      <c r="AV204" s="5"/>
      <c r="AW204" s="5"/>
      <c r="AX204" s="5"/>
      <c r="AY204" s="5"/>
      <c r="AZ204" s="5"/>
      <c r="BA204" s="5"/>
      <c r="BB204" s="5"/>
      <c r="BC204" s="4"/>
      <c r="BD204" s="4"/>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4"/>
      <c r="GI204" s="4"/>
      <c r="GJ204" s="5"/>
      <c r="GK204" s="5"/>
      <c r="GL204" s="5"/>
      <c r="GM204" s="5"/>
      <c r="GN204" s="5"/>
      <c r="GO204" s="5"/>
      <c r="GP204" s="5"/>
      <c r="GQ204" s="5"/>
      <c r="GR204" s="5"/>
      <c r="GS204" s="5"/>
    </row>
    <row r="205" spans="1:201"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4"/>
      <c r="AR205" s="4"/>
      <c r="AS205" s="5"/>
      <c r="AT205" s="4"/>
      <c r="AU205" s="5"/>
      <c r="AV205" s="5"/>
      <c r="AW205" s="5"/>
      <c r="AX205" s="5"/>
      <c r="AY205" s="5"/>
      <c r="AZ205" s="5"/>
      <c r="BA205" s="5"/>
      <c r="BB205" s="5"/>
      <c r="BC205" s="4"/>
      <c r="BD205" s="4"/>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4"/>
      <c r="GI205" s="4"/>
      <c r="GJ205" s="5"/>
      <c r="GK205" s="5"/>
      <c r="GL205" s="5"/>
      <c r="GM205" s="5"/>
      <c r="GN205" s="5"/>
      <c r="GO205" s="5"/>
      <c r="GP205" s="5"/>
      <c r="GQ205" s="5"/>
      <c r="GR205" s="5"/>
      <c r="GS205" s="5"/>
    </row>
    <row r="206" spans="1:201"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4"/>
      <c r="AR206" s="4"/>
      <c r="AS206" s="5"/>
      <c r="AT206" s="4"/>
      <c r="AU206" s="5"/>
      <c r="AV206" s="5"/>
      <c r="AW206" s="5"/>
      <c r="AX206" s="5"/>
      <c r="AY206" s="5"/>
      <c r="AZ206" s="5"/>
      <c r="BA206" s="5"/>
      <c r="BB206" s="5"/>
      <c r="BC206" s="4"/>
      <c r="BD206" s="4"/>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4"/>
      <c r="GI206" s="4"/>
      <c r="GJ206" s="5"/>
      <c r="GK206" s="5"/>
      <c r="GL206" s="5"/>
      <c r="GM206" s="5"/>
      <c r="GN206" s="5"/>
      <c r="GO206" s="5"/>
      <c r="GP206" s="5"/>
      <c r="GQ206" s="5"/>
      <c r="GR206" s="5"/>
      <c r="GS206" s="5"/>
    </row>
    <row r="207" spans="1:201"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4"/>
      <c r="AR207" s="4"/>
      <c r="AS207" s="5"/>
      <c r="AT207" s="4"/>
      <c r="AU207" s="5"/>
      <c r="AV207" s="5"/>
      <c r="AW207" s="5"/>
      <c r="AX207" s="5"/>
      <c r="AY207" s="5"/>
      <c r="AZ207" s="5"/>
      <c r="BA207" s="5"/>
      <c r="BB207" s="5"/>
      <c r="BC207" s="4"/>
      <c r="BD207" s="4"/>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4"/>
      <c r="GI207" s="4"/>
      <c r="GJ207" s="5"/>
      <c r="GK207" s="5"/>
      <c r="GL207" s="5"/>
      <c r="GM207" s="5"/>
      <c r="GN207" s="5"/>
      <c r="GO207" s="5"/>
      <c r="GP207" s="5"/>
      <c r="GQ207" s="5"/>
      <c r="GR207" s="5"/>
      <c r="GS207" s="5"/>
    </row>
    <row r="208" spans="1:201"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4"/>
      <c r="AR208" s="4"/>
      <c r="AS208" s="5"/>
      <c r="AT208" s="4"/>
      <c r="AU208" s="5"/>
      <c r="AV208" s="5"/>
      <c r="AW208" s="5"/>
      <c r="AX208" s="5"/>
      <c r="AY208" s="5"/>
      <c r="AZ208" s="5"/>
      <c r="BA208" s="5"/>
      <c r="BB208" s="5"/>
      <c r="BC208" s="4"/>
      <c r="BD208" s="4"/>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4"/>
      <c r="GI208" s="4"/>
      <c r="GJ208" s="5"/>
      <c r="GK208" s="5"/>
      <c r="GL208" s="5"/>
      <c r="GM208" s="5"/>
      <c r="GN208" s="5"/>
      <c r="GO208" s="5"/>
      <c r="GP208" s="5"/>
      <c r="GQ208" s="5"/>
      <c r="GR208" s="5"/>
      <c r="GS208" s="5"/>
    </row>
    <row r="209" spans="1:201"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4"/>
      <c r="AR209" s="4"/>
      <c r="AS209" s="5"/>
      <c r="AT209" s="4"/>
      <c r="AU209" s="5"/>
      <c r="AV209" s="5"/>
      <c r="AW209" s="5"/>
      <c r="AX209" s="5"/>
      <c r="AY209" s="5"/>
      <c r="AZ209" s="5"/>
      <c r="BA209" s="5"/>
      <c r="BB209" s="5"/>
      <c r="BC209" s="4"/>
      <c r="BD209" s="4"/>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4"/>
      <c r="GI209" s="4"/>
      <c r="GJ209" s="5"/>
      <c r="GK209" s="5"/>
      <c r="GL209" s="5"/>
      <c r="GM209" s="5"/>
      <c r="GN209" s="5"/>
      <c r="GO209" s="5"/>
      <c r="GP209" s="5"/>
      <c r="GQ209" s="5"/>
      <c r="GR209" s="5"/>
      <c r="GS209" s="5"/>
    </row>
    <row r="210" spans="1:201"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4"/>
      <c r="AR210" s="4"/>
      <c r="AS210" s="5"/>
      <c r="AT210" s="4"/>
      <c r="AU210" s="5"/>
      <c r="AV210" s="5"/>
      <c r="AW210" s="5"/>
      <c r="AX210" s="5"/>
      <c r="AY210" s="5"/>
      <c r="AZ210" s="5"/>
      <c r="BA210" s="5"/>
      <c r="BB210" s="5"/>
      <c r="BC210" s="4"/>
      <c r="BD210" s="4"/>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4"/>
      <c r="GI210" s="4"/>
      <c r="GJ210" s="5"/>
      <c r="GK210" s="5"/>
      <c r="GL210" s="5"/>
      <c r="GM210" s="5"/>
      <c r="GN210" s="5"/>
      <c r="GO210" s="5"/>
      <c r="GP210" s="5"/>
      <c r="GQ210" s="5"/>
      <c r="GR210" s="5"/>
      <c r="GS210" s="5"/>
    </row>
    <row r="211" spans="1:201"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4"/>
      <c r="AR211" s="4"/>
      <c r="AS211" s="5"/>
      <c r="AT211" s="4"/>
      <c r="AU211" s="5"/>
      <c r="AV211" s="5"/>
      <c r="AW211" s="5"/>
      <c r="AX211" s="5"/>
      <c r="AY211" s="5"/>
      <c r="AZ211" s="5"/>
      <c r="BA211" s="5"/>
      <c r="BB211" s="5"/>
      <c r="BC211" s="4"/>
      <c r="BD211" s="4"/>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4"/>
      <c r="GI211" s="4"/>
      <c r="GJ211" s="5"/>
      <c r="GK211" s="5"/>
      <c r="GL211" s="5"/>
      <c r="GM211" s="5"/>
      <c r="GN211" s="5"/>
      <c r="GO211" s="5"/>
      <c r="GP211" s="5"/>
      <c r="GQ211" s="5"/>
      <c r="GR211" s="5"/>
      <c r="GS211" s="5"/>
    </row>
    <row r="212" spans="1:201"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4"/>
      <c r="AR212" s="4"/>
      <c r="AS212" s="5"/>
      <c r="AT212" s="4"/>
      <c r="AU212" s="5"/>
      <c r="AV212" s="5"/>
      <c r="AW212" s="5"/>
      <c r="AX212" s="5"/>
      <c r="AY212" s="5"/>
      <c r="AZ212" s="5"/>
      <c r="BA212" s="5"/>
      <c r="BB212" s="5"/>
      <c r="BC212" s="4"/>
      <c r="BD212" s="4"/>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4"/>
      <c r="GI212" s="4"/>
      <c r="GJ212" s="5"/>
      <c r="GK212" s="5"/>
      <c r="GL212" s="5"/>
      <c r="GM212" s="5"/>
      <c r="GN212" s="5"/>
      <c r="GO212" s="5"/>
      <c r="GP212" s="5"/>
      <c r="GQ212" s="5"/>
      <c r="GR212" s="5"/>
      <c r="GS212" s="5"/>
    </row>
    <row r="213" spans="1:201"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4"/>
      <c r="AR213" s="4"/>
      <c r="AS213" s="5"/>
      <c r="AT213" s="4"/>
      <c r="AU213" s="5"/>
      <c r="AV213" s="5"/>
      <c r="AW213" s="5"/>
      <c r="AX213" s="5"/>
      <c r="AY213" s="5"/>
      <c r="AZ213" s="5"/>
      <c r="BA213" s="5"/>
      <c r="BB213" s="5"/>
      <c r="BC213" s="4"/>
      <c r="BD213" s="4"/>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4"/>
      <c r="GI213" s="4"/>
      <c r="GJ213" s="5"/>
      <c r="GK213" s="5"/>
      <c r="GL213" s="5"/>
      <c r="GM213" s="5"/>
      <c r="GN213" s="5"/>
      <c r="GO213" s="5"/>
      <c r="GP213" s="5"/>
      <c r="GQ213" s="5"/>
      <c r="GR213" s="5"/>
      <c r="GS213" s="5"/>
    </row>
    <row r="214" spans="1:201"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4"/>
      <c r="AR214" s="4"/>
      <c r="AS214" s="5"/>
      <c r="AT214" s="4"/>
      <c r="AU214" s="5"/>
      <c r="AV214" s="5"/>
      <c r="AW214" s="5"/>
      <c r="AX214" s="5"/>
      <c r="AY214" s="5"/>
      <c r="AZ214" s="5"/>
      <c r="BA214" s="5"/>
      <c r="BB214" s="5"/>
      <c r="BC214" s="4"/>
      <c r="BD214" s="4"/>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4"/>
      <c r="GI214" s="4"/>
      <c r="GJ214" s="5"/>
      <c r="GK214" s="5"/>
      <c r="GL214" s="5"/>
      <c r="GM214" s="5"/>
      <c r="GN214" s="5"/>
      <c r="GO214" s="5"/>
      <c r="GP214" s="5"/>
      <c r="GQ214" s="5"/>
      <c r="GR214" s="5"/>
      <c r="GS214" s="5"/>
    </row>
    <row r="215" spans="1:201"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4"/>
      <c r="AR215" s="4"/>
      <c r="AS215" s="5"/>
      <c r="AT215" s="4"/>
      <c r="AU215" s="5"/>
      <c r="AV215" s="5"/>
      <c r="AW215" s="5"/>
      <c r="AX215" s="5"/>
      <c r="AY215" s="5"/>
      <c r="AZ215" s="5"/>
      <c r="BA215" s="5"/>
      <c r="BB215" s="5"/>
      <c r="BC215" s="4"/>
      <c r="BD215" s="4"/>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4"/>
      <c r="GI215" s="4"/>
      <c r="GJ215" s="5"/>
      <c r="GK215" s="5"/>
      <c r="GL215" s="5"/>
      <c r="GM215" s="5"/>
      <c r="GN215" s="5"/>
      <c r="GO215" s="5"/>
      <c r="GP215" s="5"/>
      <c r="GQ215" s="5"/>
      <c r="GR215" s="5"/>
      <c r="GS215" s="5"/>
    </row>
    <row r="216" spans="1:201"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4"/>
      <c r="AR216" s="4"/>
      <c r="AS216" s="5"/>
      <c r="AT216" s="4"/>
      <c r="AU216" s="5"/>
      <c r="AV216" s="5"/>
      <c r="AW216" s="5"/>
      <c r="AX216" s="5"/>
      <c r="AY216" s="5"/>
      <c r="AZ216" s="5"/>
      <c r="BA216" s="5"/>
      <c r="BB216" s="5"/>
      <c r="BC216" s="4"/>
      <c r="BD216" s="4"/>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4"/>
      <c r="GI216" s="4"/>
      <c r="GJ216" s="5"/>
      <c r="GK216" s="5"/>
      <c r="GL216" s="5"/>
      <c r="GM216" s="5"/>
      <c r="GN216" s="5"/>
      <c r="GO216" s="5"/>
      <c r="GP216" s="5"/>
      <c r="GQ216" s="5"/>
      <c r="GR216" s="5"/>
      <c r="GS216" s="5"/>
    </row>
    <row r="217" spans="1:201"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4"/>
      <c r="AR217" s="4"/>
      <c r="AS217" s="5"/>
      <c r="AT217" s="4"/>
      <c r="AU217" s="5"/>
      <c r="AV217" s="5"/>
      <c r="AW217" s="5"/>
      <c r="AX217" s="5"/>
      <c r="AY217" s="5"/>
      <c r="AZ217" s="5"/>
      <c r="BA217" s="5"/>
      <c r="BB217" s="5"/>
      <c r="BC217" s="4"/>
      <c r="BD217" s="4"/>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4"/>
      <c r="GI217" s="4"/>
      <c r="GJ217" s="5"/>
      <c r="GK217" s="5"/>
      <c r="GL217" s="5"/>
      <c r="GM217" s="5"/>
      <c r="GN217" s="5"/>
      <c r="GO217" s="5"/>
      <c r="GP217" s="5"/>
      <c r="GQ217" s="5"/>
      <c r="GR217" s="5"/>
      <c r="GS217" s="5"/>
    </row>
    <row r="218" spans="1:201"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4"/>
      <c r="AR218" s="4"/>
      <c r="AS218" s="5"/>
      <c r="AT218" s="4"/>
      <c r="AU218" s="5"/>
      <c r="AV218" s="5"/>
      <c r="AW218" s="5"/>
      <c r="AX218" s="5"/>
      <c r="AY218" s="5"/>
      <c r="AZ218" s="5"/>
      <c r="BA218" s="5"/>
      <c r="BB218" s="5"/>
      <c r="BC218" s="4"/>
      <c r="BD218" s="4"/>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4"/>
      <c r="GI218" s="4"/>
      <c r="GJ218" s="5"/>
      <c r="GK218" s="5"/>
      <c r="GL218" s="5"/>
      <c r="GM218" s="5"/>
      <c r="GN218" s="5"/>
      <c r="GO218" s="5"/>
      <c r="GP218" s="5"/>
      <c r="GQ218" s="5"/>
      <c r="GR218" s="5"/>
      <c r="GS218" s="5"/>
    </row>
    <row r="219" spans="1:201"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4"/>
      <c r="AR219" s="4"/>
      <c r="AS219" s="5"/>
      <c r="AT219" s="4"/>
      <c r="AU219" s="5"/>
      <c r="AV219" s="5"/>
      <c r="AW219" s="5"/>
      <c r="AX219" s="5"/>
      <c r="AY219" s="5"/>
      <c r="AZ219" s="5"/>
      <c r="BA219" s="5"/>
      <c r="BB219" s="5"/>
      <c r="BC219" s="4"/>
      <c r="BD219" s="4"/>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4"/>
      <c r="GI219" s="4"/>
      <c r="GJ219" s="5"/>
      <c r="GK219" s="5"/>
      <c r="GL219" s="5"/>
      <c r="GM219" s="5"/>
      <c r="GN219" s="5"/>
      <c r="GO219" s="5"/>
      <c r="GP219" s="5"/>
      <c r="GQ219" s="5"/>
      <c r="GR219" s="5"/>
      <c r="GS219" s="5"/>
    </row>
    <row r="220" spans="1:201"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4"/>
      <c r="AR220" s="4"/>
      <c r="AS220" s="5"/>
      <c r="AT220" s="4"/>
      <c r="AU220" s="5"/>
      <c r="AV220" s="5"/>
      <c r="AW220" s="5"/>
      <c r="AX220" s="5"/>
      <c r="AY220" s="5"/>
      <c r="AZ220" s="5"/>
      <c r="BA220" s="5"/>
      <c r="BB220" s="5"/>
      <c r="BC220" s="4"/>
      <c r="BD220" s="4"/>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4"/>
      <c r="GI220" s="4"/>
      <c r="GJ220" s="5"/>
      <c r="GK220" s="5"/>
      <c r="GL220" s="5"/>
      <c r="GM220" s="5"/>
      <c r="GN220" s="5"/>
      <c r="GO220" s="5"/>
      <c r="GP220" s="5"/>
      <c r="GQ220" s="5"/>
      <c r="GR220" s="5"/>
      <c r="GS220" s="5"/>
    </row>
    <row r="221" spans="1:201"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4"/>
      <c r="AR221" s="4"/>
      <c r="AS221" s="5"/>
      <c r="AT221" s="4"/>
      <c r="AU221" s="5"/>
      <c r="AV221" s="5"/>
      <c r="AW221" s="5"/>
      <c r="AX221" s="5"/>
      <c r="AY221" s="5"/>
      <c r="AZ221" s="5"/>
      <c r="BA221" s="5"/>
      <c r="BB221" s="5"/>
      <c r="BC221" s="4"/>
      <c r="BD221" s="4"/>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4"/>
      <c r="GI221" s="4"/>
      <c r="GJ221" s="5"/>
      <c r="GK221" s="5"/>
      <c r="GL221" s="5"/>
      <c r="GM221" s="5"/>
      <c r="GN221" s="5"/>
      <c r="GO221" s="5"/>
      <c r="GP221" s="5"/>
      <c r="GQ221" s="5"/>
      <c r="GR221" s="5"/>
      <c r="GS221" s="5"/>
    </row>
    <row r="222" spans="1:201"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4"/>
      <c r="AR222" s="4"/>
      <c r="AS222" s="5"/>
      <c r="AT222" s="4"/>
      <c r="AU222" s="5"/>
      <c r="AV222" s="5"/>
      <c r="AW222" s="5"/>
      <c r="AX222" s="5"/>
      <c r="AY222" s="5"/>
      <c r="AZ222" s="5"/>
      <c r="BA222" s="5"/>
      <c r="BB222" s="5"/>
      <c r="BC222" s="4"/>
      <c r="BD222" s="4"/>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4"/>
      <c r="GI222" s="4"/>
      <c r="GJ222" s="5"/>
      <c r="GK222" s="5"/>
      <c r="GL222" s="5"/>
      <c r="GM222" s="5"/>
      <c r="GN222" s="5"/>
      <c r="GO222" s="5"/>
      <c r="GP222" s="5"/>
      <c r="GQ222" s="5"/>
      <c r="GR222" s="5"/>
      <c r="GS222" s="5"/>
    </row>
    <row r="223" spans="1:201"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4"/>
      <c r="AR223" s="4"/>
      <c r="AS223" s="5"/>
      <c r="AT223" s="4"/>
      <c r="AU223" s="5"/>
      <c r="AV223" s="5"/>
      <c r="AW223" s="5"/>
      <c r="AX223" s="5"/>
      <c r="AY223" s="5"/>
      <c r="AZ223" s="5"/>
      <c r="BA223" s="5"/>
      <c r="BB223" s="5"/>
      <c r="BC223" s="4"/>
      <c r="BD223" s="4"/>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4"/>
      <c r="GI223" s="4"/>
      <c r="GJ223" s="5"/>
      <c r="GK223" s="5"/>
      <c r="GL223" s="5"/>
      <c r="GM223" s="5"/>
      <c r="GN223" s="5"/>
      <c r="GO223" s="5"/>
      <c r="GP223" s="5"/>
      <c r="GQ223" s="5"/>
      <c r="GR223" s="5"/>
      <c r="GS223" s="5"/>
    </row>
    <row r="224" spans="1:201"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4"/>
      <c r="AR224" s="4"/>
      <c r="AS224" s="5"/>
      <c r="AT224" s="4"/>
      <c r="AU224" s="5"/>
      <c r="AV224" s="5"/>
      <c r="AW224" s="5"/>
      <c r="AX224" s="5"/>
      <c r="AY224" s="5"/>
      <c r="AZ224" s="5"/>
      <c r="BA224" s="5"/>
      <c r="BB224" s="5"/>
      <c r="BC224" s="4"/>
      <c r="BD224" s="4"/>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4"/>
      <c r="GI224" s="4"/>
      <c r="GJ224" s="5"/>
      <c r="GK224" s="5"/>
      <c r="GL224" s="5"/>
      <c r="GM224" s="5"/>
      <c r="GN224" s="5"/>
      <c r="GO224" s="5"/>
      <c r="GP224" s="5"/>
      <c r="GQ224" s="5"/>
      <c r="GR224" s="5"/>
      <c r="GS224" s="5"/>
    </row>
    <row r="225" spans="1:201"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4"/>
      <c r="AR225" s="4"/>
      <c r="AS225" s="5"/>
      <c r="AT225" s="4"/>
      <c r="AU225" s="5"/>
      <c r="AV225" s="5"/>
      <c r="AW225" s="5"/>
      <c r="AX225" s="5"/>
      <c r="AY225" s="5"/>
      <c r="AZ225" s="5"/>
      <c r="BA225" s="5"/>
      <c r="BB225" s="5"/>
      <c r="BC225" s="4"/>
      <c r="BD225" s="4"/>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4"/>
      <c r="GI225" s="4"/>
      <c r="GJ225" s="5"/>
      <c r="GK225" s="5"/>
      <c r="GL225" s="5"/>
      <c r="GM225" s="5"/>
      <c r="GN225" s="5"/>
      <c r="GO225" s="5"/>
      <c r="GP225" s="5"/>
      <c r="GQ225" s="5"/>
      <c r="GR225" s="5"/>
      <c r="GS225" s="5"/>
    </row>
    <row r="226" spans="1:201"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4"/>
      <c r="AR226" s="4"/>
      <c r="AS226" s="5"/>
      <c r="AT226" s="4"/>
      <c r="AU226" s="5"/>
      <c r="AV226" s="5"/>
      <c r="AW226" s="5"/>
      <c r="AX226" s="5"/>
      <c r="AY226" s="5"/>
      <c r="AZ226" s="5"/>
      <c r="BA226" s="5"/>
      <c r="BB226" s="5"/>
      <c r="BC226" s="4"/>
      <c r="BD226" s="4"/>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4"/>
      <c r="GI226" s="4"/>
      <c r="GJ226" s="5"/>
      <c r="GK226" s="5"/>
      <c r="GL226" s="5"/>
      <c r="GM226" s="5"/>
      <c r="GN226" s="5"/>
      <c r="GO226" s="5"/>
      <c r="GP226" s="5"/>
      <c r="GQ226" s="5"/>
      <c r="GR226" s="5"/>
      <c r="GS226" s="5"/>
    </row>
    <row r="227" spans="1:201"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4"/>
      <c r="AR227" s="4"/>
      <c r="AS227" s="5"/>
      <c r="AT227" s="4"/>
      <c r="AU227" s="5"/>
      <c r="AV227" s="5"/>
      <c r="AW227" s="5"/>
      <c r="AX227" s="5"/>
      <c r="AY227" s="5"/>
      <c r="AZ227" s="5"/>
      <c r="BA227" s="5"/>
      <c r="BB227" s="5"/>
      <c r="BC227" s="4"/>
      <c r="BD227" s="4"/>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4"/>
      <c r="GI227" s="4"/>
      <c r="GJ227" s="5"/>
      <c r="GK227" s="5"/>
      <c r="GL227" s="5"/>
      <c r="GM227" s="5"/>
      <c r="GN227" s="5"/>
      <c r="GO227" s="5"/>
      <c r="GP227" s="5"/>
      <c r="GQ227" s="5"/>
      <c r="GR227" s="5"/>
      <c r="GS227" s="5"/>
    </row>
    <row r="228" spans="1:201"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4"/>
      <c r="AR228" s="4"/>
      <c r="AS228" s="5"/>
      <c r="AT228" s="4"/>
      <c r="AU228" s="5"/>
      <c r="AV228" s="5"/>
      <c r="AW228" s="5"/>
      <c r="AX228" s="5"/>
      <c r="AY228" s="5"/>
      <c r="AZ228" s="5"/>
      <c r="BA228" s="5"/>
      <c r="BB228" s="5"/>
      <c r="BC228" s="4"/>
      <c r="BD228" s="4"/>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4"/>
      <c r="GI228" s="4"/>
      <c r="GJ228" s="5"/>
      <c r="GK228" s="5"/>
      <c r="GL228" s="5"/>
      <c r="GM228" s="5"/>
      <c r="GN228" s="5"/>
      <c r="GO228" s="5"/>
      <c r="GP228" s="5"/>
      <c r="GQ228" s="5"/>
      <c r="GR228" s="5"/>
      <c r="GS228" s="5"/>
    </row>
    <row r="229" spans="1:201"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4"/>
      <c r="AR229" s="4"/>
      <c r="AS229" s="5"/>
      <c r="AT229" s="4"/>
      <c r="AU229" s="5"/>
      <c r="AV229" s="5"/>
      <c r="AW229" s="5"/>
      <c r="AX229" s="5"/>
      <c r="AY229" s="5"/>
      <c r="AZ229" s="5"/>
      <c r="BA229" s="5"/>
      <c r="BB229" s="5"/>
      <c r="BC229" s="4"/>
      <c r="BD229" s="4"/>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4"/>
      <c r="GI229" s="4"/>
      <c r="GJ229" s="5"/>
      <c r="GK229" s="5"/>
      <c r="GL229" s="5"/>
      <c r="GM229" s="5"/>
      <c r="GN229" s="5"/>
      <c r="GO229" s="5"/>
      <c r="GP229" s="5"/>
      <c r="GQ229" s="5"/>
      <c r="GR229" s="5"/>
      <c r="GS229" s="5"/>
    </row>
    <row r="230" spans="1:201"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4"/>
      <c r="AR230" s="4"/>
      <c r="AS230" s="5"/>
      <c r="AT230" s="4"/>
      <c r="AU230" s="5"/>
      <c r="AV230" s="5"/>
      <c r="AW230" s="5"/>
      <c r="AX230" s="5"/>
      <c r="AY230" s="5"/>
      <c r="AZ230" s="5"/>
      <c r="BA230" s="5"/>
      <c r="BB230" s="5"/>
      <c r="BC230" s="4"/>
      <c r="BD230" s="4"/>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4"/>
      <c r="GI230" s="4"/>
      <c r="GJ230" s="5"/>
      <c r="GK230" s="5"/>
      <c r="GL230" s="5"/>
      <c r="GM230" s="5"/>
      <c r="GN230" s="5"/>
      <c r="GO230" s="5"/>
      <c r="GP230" s="5"/>
      <c r="GQ230" s="5"/>
      <c r="GR230" s="5"/>
      <c r="GS230" s="5"/>
    </row>
    <row r="231" spans="1:201"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4"/>
      <c r="AR231" s="4"/>
      <c r="AS231" s="5"/>
      <c r="AT231" s="4"/>
      <c r="AU231" s="5"/>
      <c r="AV231" s="5"/>
      <c r="AW231" s="5"/>
      <c r="AX231" s="5"/>
      <c r="AY231" s="5"/>
      <c r="AZ231" s="5"/>
      <c r="BA231" s="5"/>
      <c r="BB231" s="5"/>
      <c r="BC231" s="4"/>
      <c r="BD231" s="4"/>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4"/>
      <c r="GI231" s="4"/>
      <c r="GJ231" s="5"/>
      <c r="GK231" s="5"/>
      <c r="GL231" s="5"/>
      <c r="GM231" s="5"/>
      <c r="GN231" s="5"/>
      <c r="GO231" s="5"/>
      <c r="GP231" s="5"/>
      <c r="GQ231" s="5"/>
      <c r="GR231" s="5"/>
      <c r="GS231" s="5"/>
    </row>
    <row r="232" spans="1:201"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4"/>
      <c r="AR232" s="4"/>
      <c r="AS232" s="5"/>
      <c r="AT232" s="4"/>
      <c r="AU232" s="5"/>
      <c r="AV232" s="5"/>
      <c r="AW232" s="5"/>
      <c r="AX232" s="5"/>
      <c r="AY232" s="5"/>
      <c r="AZ232" s="5"/>
      <c r="BA232" s="5"/>
      <c r="BB232" s="5"/>
      <c r="BC232" s="4"/>
      <c r="BD232" s="4"/>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4"/>
      <c r="GI232" s="4"/>
      <c r="GJ232" s="5"/>
      <c r="GK232" s="5"/>
      <c r="GL232" s="5"/>
      <c r="GM232" s="5"/>
      <c r="GN232" s="5"/>
      <c r="GO232" s="5"/>
      <c r="GP232" s="5"/>
      <c r="GQ232" s="5"/>
      <c r="GR232" s="5"/>
      <c r="GS232" s="5"/>
    </row>
    <row r="233" spans="1:201"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4"/>
      <c r="AR233" s="4"/>
      <c r="AS233" s="5"/>
      <c r="AT233" s="4"/>
      <c r="AU233" s="5"/>
      <c r="AV233" s="5"/>
      <c r="AW233" s="5"/>
      <c r="AX233" s="5"/>
      <c r="AY233" s="5"/>
      <c r="AZ233" s="5"/>
      <c r="BA233" s="5"/>
      <c r="BB233" s="5"/>
      <c r="BC233" s="4"/>
      <c r="BD233" s="4"/>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4"/>
      <c r="GI233" s="4"/>
      <c r="GJ233" s="5"/>
      <c r="GK233" s="5"/>
      <c r="GL233" s="5"/>
      <c r="GM233" s="5"/>
      <c r="GN233" s="5"/>
      <c r="GO233" s="5"/>
      <c r="GP233" s="5"/>
      <c r="GQ233" s="5"/>
      <c r="GR233" s="5"/>
      <c r="GS233" s="5"/>
    </row>
    <row r="234" spans="1:201"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4"/>
      <c r="AR234" s="4"/>
      <c r="AS234" s="5"/>
      <c r="AT234" s="4"/>
      <c r="AU234" s="5"/>
      <c r="AV234" s="5"/>
      <c r="AW234" s="5"/>
      <c r="AX234" s="5"/>
      <c r="AY234" s="5"/>
      <c r="AZ234" s="5"/>
      <c r="BA234" s="5"/>
      <c r="BB234" s="5"/>
      <c r="BC234" s="4"/>
      <c r="BD234" s="4"/>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4"/>
      <c r="GI234" s="4"/>
      <c r="GJ234" s="5"/>
      <c r="GK234" s="5"/>
      <c r="GL234" s="5"/>
      <c r="GM234" s="5"/>
      <c r="GN234" s="5"/>
      <c r="GO234" s="5"/>
      <c r="GP234" s="5"/>
      <c r="GQ234" s="5"/>
      <c r="GR234" s="5"/>
      <c r="GS234" s="5"/>
    </row>
    <row r="235" spans="1:201"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4"/>
      <c r="AR235" s="4"/>
      <c r="AS235" s="5"/>
      <c r="AT235" s="4"/>
      <c r="AU235" s="5"/>
      <c r="AV235" s="5"/>
      <c r="AW235" s="5"/>
      <c r="AX235" s="5"/>
      <c r="AY235" s="5"/>
      <c r="AZ235" s="5"/>
      <c r="BA235" s="5"/>
      <c r="BB235" s="5"/>
      <c r="BC235" s="4"/>
      <c r="BD235" s="4"/>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4"/>
      <c r="GI235" s="4"/>
      <c r="GJ235" s="5"/>
      <c r="GK235" s="5"/>
      <c r="GL235" s="5"/>
      <c r="GM235" s="5"/>
      <c r="GN235" s="5"/>
      <c r="GO235" s="5"/>
      <c r="GP235" s="5"/>
      <c r="GQ235" s="5"/>
      <c r="GR235" s="5"/>
      <c r="GS235" s="5"/>
    </row>
    <row r="236" spans="1:201"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4"/>
      <c r="AR236" s="4"/>
      <c r="AS236" s="5"/>
      <c r="AT236" s="4"/>
      <c r="AU236" s="5"/>
      <c r="AV236" s="5"/>
      <c r="AW236" s="5"/>
      <c r="AX236" s="5"/>
      <c r="AY236" s="5"/>
      <c r="AZ236" s="5"/>
      <c r="BA236" s="5"/>
      <c r="BB236" s="5"/>
      <c r="BC236" s="4"/>
      <c r="BD236" s="4"/>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4"/>
      <c r="GI236" s="4"/>
      <c r="GJ236" s="5"/>
      <c r="GK236" s="5"/>
      <c r="GL236" s="5"/>
      <c r="GM236" s="5"/>
      <c r="GN236" s="5"/>
      <c r="GO236" s="5"/>
      <c r="GP236" s="5"/>
      <c r="GQ236" s="5"/>
      <c r="GR236" s="5"/>
      <c r="GS236" s="5"/>
    </row>
    <row r="237" spans="1:201"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4"/>
      <c r="AR237" s="4"/>
      <c r="AS237" s="5"/>
      <c r="AT237" s="4"/>
      <c r="AU237" s="5"/>
      <c r="AV237" s="5"/>
      <c r="AW237" s="5"/>
      <c r="AX237" s="5"/>
      <c r="AY237" s="5"/>
      <c r="AZ237" s="5"/>
      <c r="BA237" s="5"/>
      <c r="BB237" s="5"/>
      <c r="BC237" s="4"/>
      <c r="BD237" s="4"/>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4"/>
      <c r="GI237" s="4"/>
      <c r="GJ237" s="5"/>
      <c r="GK237" s="5"/>
      <c r="GL237" s="5"/>
      <c r="GM237" s="5"/>
      <c r="GN237" s="5"/>
      <c r="GO237" s="5"/>
      <c r="GP237" s="5"/>
      <c r="GQ237" s="5"/>
      <c r="GR237" s="5"/>
      <c r="GS237" s="5"/>
    </row>
    <row r="238" spans="1:201"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4"/>
      <c r="AR238" s="4"/>
      <c r="AS238" s="5"/>
      <c r="AT238" s="4"/>
      <c r="AU238" s="5"/>
      <c r="AV238" s="5"/>
      <c r="AW238" s="5"/>
      <c r="AX238" s="5"/>
      <c r="AY238" s="5"/>
      <c r="AZ238" s="5"/>
      <c r="BA238" s="5"/>
      <c r="BB238" s="5"/>
      <c r="BC238" s="4"/>
      <c r="BD238" s="4"/>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4"/>
      <c r="GI238" s="4"/>
      <c r="GJ238" s="5"/>
      <c r="GK238" s="5"/>
      <c r="GL238" s="5"/>
      <c r="GM238" s="5"/>
      <c r="GN238" s="5"/>
      <c r="GO238" s="5"/>
      <c r="GP238" s="5"/>
      <c r="GQ238" s="5"/>
      <c r="GR238" s="5"/>
      <c r="GS238" s="5"/>
    </row>
    <row r="239" spans="1:201"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4"/>
      <c r="AR239" s="4"/>
      <c r="AS239" s="5"/>
      <c r="AT239" s="4"/>
      <c r="AU239" s="5"/>
      <c r="AV239" s="5"/>
      <c r="AW239" s="5"/>
      <c r="AX239" s="5"/>
      <c r="AY239" s="5"/>
      <c r="AZ239" s="5"/>
      <c r="BA239" s="5"/>
      <c r="BB239" s="5"/>
      <c r="BC239" s="4"/>
      <c r="BD239" s="4"/>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4"/>
      <c r="GI239" s="4"/>
      <c r="GJ239" s="5"/>
      <c r="GK239" s="5"/>
      <c r="GL239" s="5"/>
      <c r="GM239" s="5"/>
      <c r="GN239" s="5"/>
      <c r="GO239" s="5"/>
      <c r="GP239" s="5"/>
      <c r="GQ239" s="5"/>
      <c r="GR239" s="5"/>
      <c r="GS239" s="5"/>
    </row>
    <row r="240" spans="1:201"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4"/>
      <c r="AR240" s="4"/>
      <c r="AS240" s="5"/>
      <c r="AT240" s="4"/>
      <c r="AU240" s="5"/>
      <c r="AV240" s="5"/>
      <c r="AW240" s="5"/>
      <c r="AX240" s="5"/>
      <c r="AY240" s="5"/>
      <c r="AZ240" s="5"/>
      <c r="BA240" s="5"/>
      <c r="BB240" s="5"/>
      <c r="BC240" s="4"/>
      <c r="BD240" s="4"/>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4"/>
      <c r="GI240" s="4"/>
      <c r="GJ240" s="5"/>
      <c r="GK240" s="5"/>
      <c r="GL240" s="5"/>
      <c r="GM240" s="5"/>
      <c r="GN240" s="5"/>
      <c r="GO240" s="5"/>
      <c r="GP240" s="5"/>
      <c r="GQ240" s="5"/>
      <c r="GR240" s="5"/>
      <c r="GS240" s="5"/>
    </row>
    <row r="241" spans="1:201"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4"/>
      <c r="AR241" s="4"/>
      <c r="AS241" s="5"/>
      <c r="AT241" s="4"/>
      <c r="AU241" s="5"/>
      <c r="AV241" s="5"/>
      <c r="AW241" s="5"/>
      <c r="AX241" s="5"/>
      <c r="AY241" s="5"/>
      <c r="AZ241" s="5"/>
      <c r="BA241" s="5"/>
      <c r="BB241" s="5"/>
      <c r="BC241" s="4"/>
      <c r="BD241" s="4"/>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4"/>
      <c r="GI241" s="4"/>
      <c r="GJ241" s="5"/>
      <c r="GK241" s="5"/>
      <c r="GL241" s="5"/>
      <c r="GM241" s="5"/>
      <c r="GN241" s="5"/>
      <c r="GO241" s="5"/>
      <c r="GP241" s="5"/>
      <c r="GQ241" s="5"/>
      <c r="GR241" s="5"/>
      <c r="GS241" s="5"/>
    </row>
    <row r="242" spans="1:201"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4"/>
      <c r="AR242" s="4"/>
      <c r="AS242" s="5"/>
      <c r="AT242" s="4"/>
      <c r="AU242" s="5"/>
      <c r="AV242" s="5"/>
      <c r="AW242" s="5"/>
      <c r="AX242" s="5"/>
      <c r="AY242" s="5"/>
      <c r="AZ242" s="5"/>
      <c r="BA242" s="5"/>
      <c r="BB242" s="5"/>
      <c r="BC242" s="4"/>
      <c r="BD242" s="4"/>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4"/>
      <c r="GI242" s="4"/>
      <c r="GJ242" s="5"/>
      <c r="GK242" s="5"/>
      <c r="GL242" s="5"/>
      <c r="GM242" s="5"/>
      <c r="GN242" s="5"/>
      <c r="GO242" s="5"/>
      <c r="GP242" s="5"/>
      <c r="GQ242" s="5"/>
      <c r="GR242" s="5"/>
      <c r="GS242" s="5"/>
    </row>
    <row r="243" spans="1:201"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4"/>
      <c r="AR243" s="4"/>
      <c r="AS243" s="5"/>
      <c r="AT243" s="4"/>
      <c r="AU243" s="5"/>
      <c r="AV243" s="5"/>
      <c r="AW243" s="5"/>
      <c r="AX243" s="5"/>
      <c r="AY243" s="5"/>
      <c r="AZ243" s="5"/>
      <c r="BA243" s="5"/>
      <c r="BB243" s="5"/>
      <c r="BC243" s="4"/>
      <c r="BD243" s="4"/>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4"/>
      <c r="GI243" s="4"/>
      <c r="GJ243" s="5"/>
      <c r="GK243" s="5"/>
      <c r="GL243" s="5"/>
      <c r="GM243" s="5"/>
      <c r="GN243" s="5"/>
      <c r="GO243" s="5"/>
      <c r="GP243" s="5"/>
      <c r="GQ243" s="5"/>
      <c r="GR243" s="5"/>
      <c r="GS243" s="5"/>
    </row>
    <row r="244" spans="1:201"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4"/>
      <c r="AR244" s="4"/>
      <c r="AS244" s="5"/>
      <c r="AT244" s="4"/>
      <c r="AU244" s="5"/>
      <c r="AV244" s="5"/>
      <c r="AW244" s="5"/>
      <c r="AX244" s="5"/>
      <c r="AY244" s="5"/>
      <c r="AZ244" s="5"/>
      <c r="BA244" s="5"/>
      <c r="BB244" s="5"/>
      <c r="BC244" s="4"/>
      <c r="BD244" s="4"/>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4"/>
      <c r="GI244" s="4"/>
      <c r="GJ244" s="5"/>
      <c r="GK244" s="5"/>
      <c r="GL244" s="5"/>
      <c r="GM244" s="5"/>
      <c r="GN244" s="5"/>
      <c r="GO244" s="5"/>
      <c r="GP244" s="5"/>
      <c r="GQ244" s="5"/>
      <c r="GR244" s="5"/>
      <c r="GS244" s="5"/>
    </row>
    <row r="245" spans="1:201"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4"/>
      <c r="AR245" s="4"/>
      <c r="AS245" s="5"/>
      <c r="AT245" s="4"/>
      <c r="AU245" s="5"/>
      <c r="AV245" s="5"/>
      <c r="AW245" s="5"/>
      <c r="AX245" s="5"/>
      <c r="AY245" s="5"/>
      <c r="AZ245" s="5"/>
      <c r="BA245" s="5"/>
      <c r="BB245" s="5"/>
      <c r="BC245" s="4"/>
      <c r="BD245" s="4"/>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4"/>
      <c r="GI245" s="4"/>
      <c r="GJ245" s="5"/>
      <c r="GK245" s="5"/>
      <c r="GL245" s="5"/>
      <c r="GM245" s="5"/>
      <c r="GN245" s="5"/>
      <c r="GO245" s="5"/>
      <c r="GP245" s="5"/>
      <c r="GQ245" s="5"/>
      <c r="GR245" s="5"/>
      <c r="GS245" s="5"/>
    </row>
    <row r="246" spans="1:201"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4"/>
      <c r="AR246" s="4"/>
      <c r="AS246" s="5"/>
      <c r="AT246" s="4"/>
      <c r="AU246" s="5"/>
      <c r="AV246" s="5"/>
      <c r="AW246" s="5"/>
      <c r="AX246" s="5"/>
      <c r="AY246" s="5"/>
      <c r="AZ246" s="5"/>
      <c r="BA246" s="5"/>
      <c r="BB246" s="5"/>
      <c r="BC246" s="4"/>
      <c r="BD246" s="4"/>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4"/>
      <c r="GI246" s="4"/>
      <c r="GJ246" s="5"/>
      <c r="GK246" s="5"/>
      <c r="GL246" s="5"/>
      <c r="GM246" s="5"/>
      <c r="GN246" s="5"/>
      <c r="GO246" s="5"/>
      <c r="GP246" s="5"/>
      <c r="GQ246" s="5"/>
      <c r="GR246" s="5"/>
      <c r="GS246" s="5"/>
    </row>
    <row r="247" spans="1:201"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4"/>
      <c r="AR247" s="4"/>
      <c r="AS247" s="5"/>
      <c r="AT247" s="4"/>
      <c r="AU247" s="5"/>
      <c r="AV247" s="5"/>
      <c r="AW247" s="5"/>
      <c r="AX247" s="5"/>
      <c r="AY247" s="5"/>
      <c r="AZ247" s="5"/>
      <c r="BA247" s="5"/>
      <c r="BB247" s="5"/>
      <c r="BC247" s="4"/>
      <c r="BD247" s="4"/>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4"/>
      <c r="GI247" s="4"/>
      <c r="GJ247" s="5"/>
      <c r="GK247" s="5"/>
      <c r="GL247" s="5"/>
      <c r="GM247" s="5"/>
      <c r="GN247" s="5"/>
      <c r="GO247" s="5"/>
      <c r="GP247" s="5"/>
      <c r="GQ247" s="5"/>
      <c r="GR247" s="5"/>
      <c r="GS247" s="5"/>
    </row>
    <row r="248" spans="1:201"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4"/>
      <c r="AR248" s="4"/>
      <c r="AS248" s="5"/>
      <c r="AT248" s="4"/>
      <c r="AU248" s="5"/>
      <c r="AV248" s="5"/>
      <c r="AW248" s="5"/>
      <c r="AX248" s="5"/>
      <c r="AY248" s="5"/>
      <c r="AZ248" s="5"/>
      <c r="BA248" s="5"/>
      <c r="BB248" s="5"/>
      <c r="BC248" s="4"/>
      <c r="BD248" s="4"/>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4"/>
      <c r="GI248" s="4"/>
      <c r="GJ248" s="5"/>
      <c r="GK248" s="5"/>
      <c r="GL248" s="5"/>
      <c r="GM248" s="5"/>
      <c r="GN248" s="5"/>
      <c r="GO248" s="5"/>
      <c r="GP248" s="5"/>
      <c r="GQ248" s="5"/>
      <c r="GR248" s="5"/>
      <c r="GS248" s="5"/>
    </row>
    <row r="249" spans="1:201"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4"/>
      <c r="AR249" s="4"/>
      <c r="AS249" s="5"/>
      <c r="AT249" s="4"/>
      <c r="AU249" s="5"/>
      <c r="AV249" s="5"/>
      <c r="AW249" s="5"/>
      <c r="AX249" s="5"/>
      <c r="AY249" s="5"/>
      <c r="AZ249" s="5"/>
      <c r="BA249" s="5"/>
      <c r="BB249" s="5"/>
      <c r="BC249" s="4"/>
      <c r="BD249" s="4"/>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4"/>
      <c r="GI249" s="4"/>
      <c r="GJ249" s="5"/>
      <c r="GK249" s="5"/>
      <c r="GL249" s="5"/>
      <c r="GM249" s="5"/>
      <c r="GN249" s="5"/>
      <c r="GO249" s="5"/>
      <c r="GP249" s="5"/>
      <c r="GQ249" s="5"/>
      <c r="GR249" s="5"/>
      <c r="GS249" s="5"/>
    </row>
    <row r="250" spans="1:201"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4"/>
      <c r="AR250" s="4"/>
      <c r="AS250" s="5"/>
      <c r="AT250" s="4"/>
      <c r="AU250" s="5"/>
      <c r="AV250" s="5"/>
      <c r="AW250" s="5"/>
      <c r="AX250" s="5"/>
      <c r="AY250" s="5"/>
      <c r="AZ250" s="5"/>
      <c r="BA250" s="5"/>
      <c r="BB250" s="5"/>
      <c r="BC250" s="4"/>
      <c r="BD250" s="4"/>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4"/>
      <c r="GI250" s="4"/>
      <c r="GJ250" s="5"/>
      <c r="GK250" s="5"/>
      <c r="GL250" s="5"/>
      <c r="GM250" s="5"/>
      <c r="GN250" s="5"/>
      <c r="GO250" s="5"/>
      <c r="GP250" s="5"/>
      <c r="GQ250" s="5"/>
      <c r="GR250" s="5"/>
      <c r="GS250" s="5"/>
    </row>
    <row r="251" spans="1:201"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4"/>
      <c r="AR251" s="4"/>
      <c r="AS251" s="5"/>
      <c r="AT251" s="4"/>
      <c r="AU251" s="5"/>
      <c r="AV251" s="5"/>
      <c r="AW251" s="5"/>
      <c r="AX251" s="5"/>
      <c r="AY251" s="5"/>
      <c r="AZ251" s="5"/>
      <c r="BA251" s="5"/>
      <c r="BB251" s="5"/>
      <c r="BC251" s="4"/>
      <c r="BD251" s="4"/>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4"/>
      <c r="GI251" s="4"/>
      <c r="GJ251" s="5"/>
      <c r="GK251" s="5"/>
      <c r="GL251" s="5"/>
      <c r="GM251" s="5"/>
      <c r="GN251" s="5"/>
      <c r="GO251" s="5"/>
      <c r="GP251" s="5"/>
      <c r="GQ251" s="5"/>
      <c r="GR251" s="5"/>
      <c r="GS251" s="5"/>
    </row>
    <row r="252" spans="1:201"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4"/>
      <c r="AR252" s="4"/>
      <c r="AS252" s="5"/>
      <c r="AT252" s="4"/>
      <c r="AU252" s="5"/>
      <c r="AV252" s="5"/>
      <c r="AW252" s="5"/>
      <c r="AX252" s="5"/>
      <c r="AY252" s="5"/>
      <c r="AZ252" s="5"/>
      <c r="BA252" s="5"/>
      <c r="BB252" s="5"/>
      <c r="BC252" s="4"/>
      <c r="BD252" s="4"/>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4"/>
      <c r="GI252" s="4"/>
      <c r="GJ252" s="5"/>
      <c r="GK252" s="5"/>
      <c r="GL252" s="5"/>
      <c r="GM252" s="5"/>
      <c r="GN252" s="5"/>
      <c r="GO252" s="5"/>
      <c r="GP252" s="5"/>
      <c r="GQ252" s="5"/>
      <c r="GR252" s="5"/>
      <c r="GS252" s="5"/>
    </row>
    <row r="253" spans="1:201"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4"/>
      <c r="AR253" s="4"/>
      <c r="AS253" s="5"/>
      <c r="AT253" s="4"/>
      <c r="AU253" s="5"/>
      <c r="AV253" s="5"/>
      <c r="AW253" s="5"/>
      <c r="AX253" s="5"/>
      <c r="AY253" s="5"/>
      <c r="AZ253" s="5"/>
      <c r="BA253" s="5"/>
      <c r="BB253" s="5"/>
      <c r="BC253" s="4"/>
      <c r="BD253" s="4"/>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4"/>
      <c r="GI253" s="4"/>
      <c r="GJ253" s="5"/>
      <c r="GK253" s="5"/>
      <c r="GL253" s="5"/>
      <c r="GM253" s="5"/>
      <c r="GN253" s="5"/>
      <c r="GO253" s="5"/>
      <c r="GP253" s="5"/>
      <c r="GQ253" s="5"/>
      <c r="GR253" s="5"/>
      <c r="GS253" s="5"/>
    </row>
    <row r="254" spans="1:201"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4"/>
      <c r="AR254" s="4"/>
      <c r="AS254" s="5"/>
      <c r="AT254" s="4"/>
      <c r="AU254" s="5"/>
      <c r="AV254" s="5"/>
      <c r="AW254" s="5"/>
      <c r="AX254" s="5"/>
      <c r="AY254" s="5"/>
      <c r="AZ254" s="5"/>
      <c r="BA254" s="5"/>
      <c r="BB254" s="5"/>
      <c r="BC254" s="4"/>
      <c r="BD254" s="4"/>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4"/>
      <c r="GI254" s="4"/>
      <c r="GJ254" s="5"/>
      <c r="GK254" s="5"/>
      <c r="GL254" s="5"/>
      <c r="GM254" s="5"/>
      <c r="GN254" s="5"/>
      <c r="GO254" s="5"/>
      <c r="GP254" s="5"/>
      <c r="GQ254" s="5"/>
      <c r="GR254" s="5"/>
      <c r="GS254" s="5"/>
    </row>
    <row r="255" spans="1:201"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4"/>
      <c r="AR255" s="4"/>
      <c r="AS255" s="5"/>
      <c r="AT255" s="4"/>
      <c r="AU255" s="5"/>
      <c r="AV255" s="5"/>
      <c r="AW255" s="5"/>
      <c r="AX255" s="5"/>
      <c r="AY255" s="5"/>
      <c r="AZ255" s="5"/>
      <c r="BA255" s="5"/>
      <c r="BB255" s="5"/>
      <c r="BC255" s="4"/>
      <c r="BD255" s="4"/>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4"/>
      <c r="GI255" s="4"/>
      <c r="GJ255" s="5"/>
      <c r="GK255" s="5"/>
      <c r="GL255" s="5"/>
      <c r="GM255" s="5"/>
      <c r="GN255" s="5"/>
      <c r="GO255" s="5"/>
      <c r="GP255" s="5"/>
      <c r="GQ255" s="5"/>
      <c r="GR255" s="5"/>
      <c r="GS255" s="5"/>
    </row>
    <row r="256" spans="1:201"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4"/>
      <c r="AR256" s="4"/>
      <c r="AS256" s="5"/>
      <c r="AT256" s="4"/>
      <c r="AU256" s="5"/>
      <c r="AV256" s="5"/>
      <c r="AW256" s="5"/>
      <c r="AX256" s="5"/>
      <c r="AY256" s="5"/>
      <c r="AZ256" s="5"/>
      <c r="BA256" s="5"/>
      <c r="BB256" s="5"/>
      <c r="BC256" s="4"/>
      <c r="BD256" s="4"/>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4"/>
      <c r="GI256" s="4"/>
      <c r="GJ256" s="5"/>
      <c r="GK256" s="5"/>
      <c r="GL256" s="5"/>
      <c r="GM256" s="5"/>
      <c r="GN256" s="5"/>
      <c r="GO256" s="5"/>
      <c r="GP256" s="5"/>
      <c r="GQ256" s="5"/>
      <c r="GR256" s="5"/>
      <c r="GS256" s="5"/>
    </row>
    <row r="257" spans="1:201"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4"/>
      <c r="AR257" s="4"/>
      <c r="AS257" s="5"/>
      <c r="AT257" s="4"/>
      <c r="AU257" s="5"/>
      <c r="AV257" s="5"/>
      <c r="AW257" s="5"/>
      <c r="AX257" s="5"/>
      <c r="AY257" s="5"/>
      <c r="AZ257" s="5"/>
      <c r="BA257" s="5"/>
      <c r="BB257" s="5"/>
      <c r="BC257" s="4"/>
      <c r="BD257" s="4"/>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4"/>
      <c r="GI257" s="4"/>
      <c r="GJ257" s="5"/>
      <c r="GK257" s="5"/>
      <c r="GL257" s="5"/>
      <c r="GM257" s="5"/>
      <c r="GN257" s="5"/>
      <c r="GO257" s="5"/>
      <c r="GP257" s="5"/>
      <c r="GQ257" s="5"/>
      <c r="GR257" s="5"/>
      <c r="GS257" s="5"/>
    </row>
    <row r="258" spans="1:201"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4"/>
      <c r="AR258" s="4"/>
      <c r="AS258" s="5"/>
      <c r="AT258" s="4"/>
      <c r="AU258" s="5"/>
      <c r="AV258" s="5"/>
      <c r="AW258" s="5"/>
      <c r="AX258" s="5"/>
      <c r="AY258" s="5"/>
      <c r="AZ258" s="5"/>
      <c r="BA258" s="5"/>
      <c r="BB258" s="5"/>
      <c r="BC258" s="4"/>
      <c r="BD258" s="4"/>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4"/>
      <c r="GI258" s="4"/>
      <c r="GJ258" s="5"/>
      <c r="GK258" s="5"/>
      <c r="GL258" s="5"/>
      <c r="GM258" s="5"/>
      <c r="GN258" s="5"/>
      <c r="GO258" s="5"/>
      <c r="GP258" s="5"/>
      <c r="GQ258" s="5"/>
      <c r="GR258" s="5"/>
      <c r="GS258" s="5"/>
    </row>
    <row r="259" spans="1:201"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4"/>
      <c r="AR259" s="4"/>
      <c r="AS259" s="5"/>
      <c r="AT259" s="4"/>
      <c r="AU259" s="5"/>
      <c r="AV259" s="5"/>
      <c r="AW259" s="5"/>
      <c r="AX259" s="5"/>
      <c r="AY259" s="5"/>
      <c r="AZ259" s="5"/>
      <c r="BA259" s="5"/>
      <c r="BB259" s="5"/>
      <c r="BC259" s="4"/>
      <c r="BD259" s="4"/>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4"/>
      <c r="GI259" s="4"/>
      <c r="GJ259" s="5"/>
      <c r="GK259" s="5"/>
      <c r="GL259" s="5"/>
      <c r="GM259" s="5"/>
      <c r="GN259" s="5"/>
      <c r="GO259" s="5"/>
      <c r="GP259" s="5"/>
      <c r="GQ259" s="5"/>
      <c r="GR259" s="5"/>
      <c r="GS259" s="5"/>
    </row>
    <row r="260" spans="1:201"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4"/>
      <c r="AR260" s="4"/>
      <c r="AS260" s="5"/>
      <c r="AT260" s="4"/>
      <c r="AU260" s="5"/>
      <c r="AV260" s="5"/>
      <c r="AW260" s="5"/>
      <c r="AX260" s="5"/>
      <c r="AY260" s="5"/>
      <c r="AZ260" s="5"/>
      <c r="BA260" s="5"/>
      <c r="BB260" s="5"/>
      <c r="BC260" s="4"/>
      <c r="BD260" s="4"/>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4"/>
      <c r="GI260" s="4"/>
      <c r="GJ260" s="5"/>
      <c r="GK260" s="5"/>
      <c r="GL260" s="5"/>
      <c r="GM260" s="5"/>
      <c r="GN260" s="5"/>
      <c r="GO260" s="5"/>
      <c r="GP260" s="5"/>
      <c r="GQ260" s="5"/>
      <c r="GR260" s="5"/>
      <c r="GS260" s="5"/>
    </row>
    <row r="261" spans="1:20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4"/>
      <c r="AR261" s="4"/>
      <c r="AS261" s="5"/>
      <c r="AT261" s="4"/>
      <c r="AU261" s="5"/>
      <c r="AV261" s="5"/>
      <c r="AW261" s="5"/>
      <c r="AX261" s="5"/>
      <c r="AY261" s="5"/>
      <c r="AZ261" s="5"/>
      <c r="BA261" s="5"/>
      <c r="BB261" s="5"/>
      <c r="BC261" s="4"/>
      <c r="BD261" s="4"/>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4"/>
      <c r="GI261" s="4"/>
      <c r="GJ261" s="5"/>
      <c r="GK261" s="5"/>
      <c r="GL261" s="5"/>
      <c r="GM261" s="5"/>
      <c r="GN261" s="5"/>
      <c r="GO261" s="5"/>
      <c r="GP261" s="5"/>
      <c r="GQ261" s="5"/>
      <c r="GR261" s="5"/>
      <c r="GS261" s="5"/>
    </row>
    <row r="262" spans="1:201"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4"/>
      <c r="AR262" s="4"/>
      <c r="AS262" s="5"/>
      <c r="AT262" s="4"/>
      <c r="AU262" s="5"/>
      <c r="AV262" s="5"/>
      <c r="AW262" s="5"/>
      <c r="AX262" s="5"/>
      <c r="AY262" s="5"/>
      <c r="AZ262" s="5"/>
      <c r="BA262" s="5"/>
      <c r="BB262" s="5"/>
      <c r="BC262" s="4"/>
      <c r="BD262" s="4"/>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4"/>
      <c r="GI262" s="4"/>
      <c r="GJ262" s="5"/>
      <c r="GK262" s="5"/>
      <c r="GL262" s="5"/>
      <c r="GM262" s="5"/>
      <c r="GN262" s="5"/>
      <c r="GO262" s="5"/>
      <c r="GP262" s="5"/>
      <c r="GQ262" s="5"/>
      <c r="GR262" s="5"/>
      <c r="GS262" s="5"/>
    </row>
    <row r="263" spans="1:201"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4"/>
      <c r="AR263" s="4"/>
      <c r="AS263" s="5"/>
      <c r="AT263" s="4"/>
      <c r="AU263" s="5"/>
      <c r="AV263" s="5"/>
      <c r="AW263" s="5"/>
      <c r="AX263" s="5"/>
      <c r="AY263" s="5"/>
      <c r="AZ263" s="5"/>
      <c r="BA263" s="5"/>
      <c r="BB263" s="5"/>
      <c r="BC263" s="4"/>
      <c r="BD263" s="4"/>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4"/>
      <c r="GI263" s="4"/>
      <c r="GJ263" s="5"/>
      <c r="GK263" s="5"/>
      <c r="GL263" s="5"/>
      <c r="GM263" s="5"/>
      <c r="GN263" s="5"/>
      <c r="GO263" s="5"/>
      <c r="GP263" s="5"/>
      <c r="GQ263" s="5"/>
      <c r="GR263" s="5"/>
      <c r="GS263" s="5"/>
    </row>
    <row r="264" spans="1:201"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4"/>
      <c r="AR264" s="4"/>
      <c r="AS264" s="5"/>
      <c r="AT264" s="4"/>
      <c r="AU264" s="5"/>
      <c r="AV264" s="5"/>
      <c r="AW264" s="5"/>
      <c r="AX264" s="5"/>
      <c r="AY264" s="5"/>
      <c r="AZ264" s="5"/>
      <c r="BA264" s="5"/>
      <c r="BB264" s="5"/>
      <c r="BC264" s="4"/>
      <c r="BD264" s="4"/>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4"/>
      <c r="GI264" s="4"/>
      <c r="GJ264" s="5"/>
      <c r="GK264" s="5"/>
      <c r="GL264" s="5"/>
      <c r="GM264" s="5"/>
      <c r="GN264" s="5"/>
      <c r="GO264" s="5"/>
      <c r="GP264" s="5"/>
      <c r="GQ264" s="5"/>
      <c r="GR264" s="5"/>
      <c r="GS264" s="5"/>
    </row>
    <row r="265" spans="1:201"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4"/>
      <c r="AR265" s="4"/>
      <c r="AS265" s="5"/>
      <c r="AT265" s="4"/>
      <c r="AU265" s="5"/>
      <c r="AV265" s="5"/>
      <c r="AW265" s="5"/>
      <c r="AX265" s="5"/>
      <c r="AY265" s="5"/>
      <c r="AZ265" s="5"/>
      <c r="BA265" s="5"/>
      <c r="BB265" s="5"/>
      <c r="BC265" s="4"/>
      <c r="BD265" s="4"/>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c r="FX265" s="5"/>
      <c r="FY265" s="5"/>
      <c r="FZ265" s="5"/>
      <c r="GA265" s="5"/>
      <c r="GB265" s="5"/>
      <c r="GC265" s="5"/>
      <c r="GD265" s="5"/>
      <c r="GE265" s="5"/>
      <c r="GF265" s="5"/>
      <c r="GG265" s="5"/>
      <c r="GH265" s="4"/>
      <c r="GI265" s="4"/>
      <c r="GJ265" s="5"/>
      <c r="GK265" s="5"/>
      <c r="GL265" s="5"/>
      <c r="GM265" s="5"/>
      <c r="GN265" s="5"/>
      <c r="GO265" s="5"/>
      <c r="GP265" s="5"/>
      <c r="GQ265" s="5"/>
      <c r="GR265" s="5"/>
      <c r="GS265" s="5"/>
    </row>
    <row r="266" spans="1:201"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4"/>
      <c r="AR266" s="4"/>
      <c r="AS266" s="5"/>
      <c r="AT266" s="4"/>
      <c r="AU266" s="5"/>
      <c r="AV266" s="5"/>
      <c r="AW266" s="5"/>
      <c r="AX266" s="5"/>
      <c r="AY266" s="5"/>
      <c r="AZ266" s="5"/>
      <c r="BA266" s="5"/>
      <c r="BB266" s="5"/>
      <c r="BC266" s="4"/>
      <c r="BD266" s="4"/>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c r="FX266" s="5"/>
      <c r="FY266" s="5"/>
      <c r="FZ266" s="5"/>
      <c r="GA266" s="5"/>
      <c r="GB266" s="5"/>
      <c r="GC266" s="5"/>
      <c r="GD266" s="5"/>
      <c r="GE266" s="5"/>
      <c r="GF266" s="5"/>
      <c r="GG266" s="5"/>
      <c r="GH266" s="4"/>
      <c r="GI266" s="4"/>
      <c r="GJ266" s="5"/>
      <c r="GK266" s="5"/>
      <c r="GL266" s="5"/>
      <c r="GM266" s="5"/>
      <c r="GN266" s="5"/>
      <c r="GO266" s="5"/>
      <c r="GP266" s="5"/>
      <c r="GQ266" s="5"/>
      <c r="GR266" s="5"/>
      <c r="GS266" s="5"/>
    </row>
    <row r="267" spans="1:201"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4"/>
      <c r="AR267" s="4"/>
      <c r="AS267" s="5"/>
      <c r="AT267" s="4"/>
      <c r="AU267" s="5"/>
      <c r="AV267" s="5"/>
      <c r="AW267" s="5"/>
      <c r="AX267" s="5"/>
      <c r="AY267" s="5"/>
      <c r="AZ267" s="5"/>
      <c r="BA267" s="5"/>
      <c r="BB267" s="5"/>
      <c r="BC267" s="4"/>
      <c r="BD267" s="4"/>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c r="FX267" s="5"/>
      <c r="FY267" s="5"/>
      <c r="FZ267" s="5"/>
      <c r="GA267" s="5"/>
      <c r="GB267" s="5"/>
      <c r="GC267" s="5"/>
      <c r="GD267" s="5"/>
      <c r="GE267" s="5"/>
      <c r="GF267" s="5"/>
      <c r="GG267" s="5"/>
      <c r="GH267" s="4"/>
      <c r="GI267" s="4"/>
      <c r="GJ267" s="5"/>
      <c r="GK267" s="5"/>
      <c r="GL267" s="5"/>
      <c r="GM267" s="5"/>
      <c r="GN267" s="5"/>
      <c r="GO267" s="5"/>
      <c r="GP267" s="5"/>
      <c r="GQ267" s="5"/>
      <c r="GR267" s="5"/>
      <c r="GS267" s="5"/>
    </row>
    <row r="268" spans="1:201"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4"/>
      <c r="AR268" s="4"/>
      <c r="AS268" s="5"/>
      <c r="AT268" s="4"/>
      <c r="AU268" s="5"/>
      <c r="AV268" s="5"/>
      <c r="AW268" s="5"/>
      <c r="AX268" s="5"/>
      <c r="AY268" s="5"/>
      <c r="AZ268" s="5"/>
      <c r="BA268" s="5"/>
      <c r="BB268" s="5"/>
      <c r="BC268" s="4"/>
      <c r="BD268" s="4"/>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c r="FX268" s="5"/>
      <c r="FY268" s="5"/>
      <c r="FZ268" s="5"/>
      <c r="GA268" s="5"/>
      <c r="GB268" s="5"/>
      <c r="GC268" s="5"/>
      <c r="GD268" s="5"/>
      <c r="GE268" s="5"/>
      <c r="GF268" s="5"/>
      <c r="GG268" s="5"/>
      <c r="GH268" s="4"/>
      <c r="GI268" s="4"/>
      <c r="GJ268" s="5"/>
      <c r="GK268" s="5"/>
      <c r="GL268" s="5"/>
      <c r="GM268" s="5"/>
      <c r="GN268" s="5"/>
      <c r="GO268" s="5"/>
      <c r="GP268" s="5"/>
      <c r="GQ268" s="5"/>
      <c r="GR268" s="5"/>
      <c r="GS268" s="5"/>
    </row>
    <row r="269" spans="1:201"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4"/>
      <c r="AR269" s="4"/>
      <c r="AS269" s="5"/>
      <c r="AT269" s="4"/>
      <c r="AU269" s="5"/>
      <c r="AV269" s="5"/>
      <c r="AW269" s="5"/>
      <c r="AX269" s="5"/>
      <c r="AY269" s="5"/>
      <c r="AZ269" s="5"/>
      <c r="BA269" s="5"/>
      <c r="BB269" s="5"/>
      <c r="BC269" s="4"/>
      <c r="BD269" s="4"/>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5"/>
      <c r="GG269" s="5"/>
      <c r="GH269" s="4"/>
      <c r="GI269" s="4"/>
      <c r="GJ269" s="5"/>
      <c r="GK269" s="5"/>
      <c r="GL269" s="5"/>
      <c r="GM269" s="5"/>
      <c r="GN269" s="5"/>
      <c r="GO269" s="5"/>
      <c r="GP269" s="5"/>
      <c r="GQ269" s="5"/>
      <c r="GR269" s="5"/>
      <c r="GS269" s="5"/>
    </row>
    <row r="270" spans="1:201"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4"/>
      <c r="AR270" s="4"/>
      <c r="AS270" s="5"/>
      <c r="AT270" s="4"/>
      <c r="AU270" s="5"/>
      <c r="AV270" s="5"/>
      <c r="AW270" s="5"/>
      <c r="AX270" s="5"/>
      <c r="AY270" s="5"/>
      <c r="AZ270" s="5"/>
      <c r="BA270" s="5"/>
      <c r="BB270" s="5"/>
      <c r="BC270" s="4"/>
      <c r="BD270" s="4"/>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
      <c r="GF270" s="5"/>
      <c r="GG270" s="5"/>
      <c r="GH270" s="4"/>
      <c r="GI270" s="4"/>
      <c r="GJ270" s="5"/>
      <c r="GK270" s="5"/>
      <c r="GL270" s="5"/>
      <c r="GM270" s="5"/>
      <c r="GN270" s="5"/>
      <c r="GO270" s="5"/>
      <c r="GP270" s="5"/>
      <c r="GQ270" s="5"/>
      <c r="GR270" s="5"/>
      <c r="GS270" s="5"/>
    </row>
    <row r="271" spans="1:201"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4"/>
      <c r="AR271" s="4"/>
      <c r="AS271" s="5"/>
      <c r="AT271" s="4"/>
      <c r="AU271" s="5"/>
      <c r="AV271" s="5"/>
      <c r="AW271" s="5"/>
      <c r="AX271" s="5"/>
      <c r="AY271" s="5"/>
      <c r="AZ271" s="5"/>
      <c r="BA271" s="5"/>
      <c r="BB271" s="5"/>
      <c r="BC271" s="4"/>
      <c r="BD271" s="4"/>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
      <c r="GF271" s="5"/>
      <c r="GG271" s="5"/>
      <c r="GH271" s="4"/>
      <c r="GI271" s="4"/>
      <c r="GJ271" s="5"/>
      <c r="GK271" s="5"/>
      <c r="GL271" s="5"/>
      <c r="GM271" s="5"/>
      <c r="GN271" s="5"/>
      <c r="GO271" s="5"/>
      <c r="GP271" s="5"/>
      <c r="GQ271" s="5"/>
      <c r="GR271" s="5"/>
      <c r="GS271" s="5"/>
    </row>
    <row r="272" spans="1:201"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4"/>
      <c r="AR272" s="4"/>
      <c r="AS272" s="5"/>
      <c r="AT272" s="4"/>
      <c r="AU272" s="5"/>
      <c r="AV272" s="5"/>
      <c r="AW272" s="5"/>
      <c r="AX272" s="5"/>
      <c r="AY272" s="5"/>
      <c r="AZ272" s="5"/>
      <c r="BA272" s="5"/>
      <c r="BB272" s="5"/>
      <c r="BC272" s="4"/>
      <c r="BD272" s="4"/>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c r="FX272" s="5"/>
      <c r="FY272" s="5"/>
      <c r="FZ272" s="5"/>
      <c r="GA272" s="5"/>
      <c r="GB272" s="5"/>
      <c r="GC272" s="5"/>
      <c r="GD272" s="5"/>
      <c r="GE272" s="5"/>
      <c r="GF272" s="5"/>
      <c r="GG272" s="5"/>
      <c r="GH272" s="4"/>
      <c r="GI272" s="4"/>
      <c r="GJ272" s="5"/>
      <c r="GK272" s="5"/>
      <c r="GL272" s="5"/>
      <c r="GM272" s="5"/>
      <c r="GN272" s="5"/>
      <c r="GO272" s="5"/>
      <c r="GP272" s="5"/>
      <c r="GQ272" s="5"/>
      <c r="GR272" s="5"/>
      <c r="GS272" s="5"/>
    </row>
    <row r="273" spans="1:201"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4"/>
      <c r="AR273" s="4"/>
      <c r="AS273" s="5"/>
      <c r="AT273" s="4"/>
      <c r="AU273" s="5"/>
      <c r="AV273" s="5"/>
      <c r="AW273" s="5"/>
      <c r="AX273" s="5"/>
      <c r="AY273" s="5"/>
      <c r="AZ273" s="5"/>
      <c r="BA273" s="5"/>
      <c r="BB273" s="5"/>
      <c r="BC273" s="4"/>
      <c r="BD273" s="4"/>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c r="FX273" s="5"/>
      <c r="FY273" s="5"/>
      <c r="FZ273" s="5"/>
      <c r="GA273" s="5"/>
      <c r="GB273" s="5"/>
      <c r="GC273" s="5"/>
      <c r="GD273" s="5"/>
      <c r="GE273" s="5"/>
      <c r="GF273" s="5"/>
      <c r="GG273" s="5"/>
      <c r="GH273" s="4"/>
      <c r="GI273" s="4"/>
      <c r="GJ273" s="5"/>
      <c r="GK273" s="5"/>
      <c r="GL273" s="5"/>
      <c r="GM273" s="5"/>
      <c r="GN273" s="5"/>
      <c r="GO273" s="5"/>
      <c r="GP273" s="5"/>
      <c r="GQ273" s="5"/>
      <c r="GR273" s="5"/>
      <c r="GS273" s="5"/>
    </row>
    <row r="274" spans="1:201"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4"/>
      <c r="AR274" s="4"/>
      <c r="AS274" s="5"/>
      <c r="AT274" s="4"/>
      <c r="AU274" s="5"/>
      <c r="AV274" s="5"/>
      <c r="AW274" s="5"/>
      <c r="AX274" s="5"/>
      <c r="AY274" s="5"/>
      <c r="AZ274" s="5"/>
      <c r="BA274" s="5"/>
      <c r="BB274" s="5"/>
      <c r="BC274" s="4"/>
      <c r="BD274" s="4"/>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c r="FX274" s="5"/>
      <c r="FY274" s="5"/>
      <c r="FZ274" s="5"/>
      <c r="GA274" s="5"/>
      <c r="GB274" s="5"/>
      <c r="GC274" s="5"/>
      <c r="GD274" s="5"/>
      <c r="GE274" s="5"/>
      <c r="GF274" s="5"/>
      <c r="GG274" s="5"/>
      <c r="GH274" s="4"/>
      <c r="GI274" s="4"/>
      <c r="GJ274" s="5"/>
      <c r="GK274" s="5"/>
      <c r="GL274" s="5"/>
      <c r="GM274" s="5"/>
      <c r="GN274" s="5"/>
      <c r="GO274" s="5"/>
      <c r="GP274" s="5"/>
      <c r="GQ274" s="5"/>
      <c r="GR274" s="5"/>
      <c r="GS274" s="5"/>
    </row>
    <row r="275" spans="1:201"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4"/>
      <c r="AR275" s="4"/>
      <c r="AS275" s="5"/>
      <c r="AT275" s="4"/>
      <c r="AU275" s="5"/>
      <c r="AV275" s="5"/>
      <c r="AW275" s="5"/>
      <c r="AX275" s="5"/>
      <c r="AY275" s="5"/>
      <c r="AZ275" s="5"/>
      <c r="BA275" s="5"/>
      <c r="BB275" s="5"/>
      <c r="BC275" s="4"/>
      <c r="BD275" s="4"/>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5"/>
      <c r="GG275" s="5"/>
      <c r="GH275" s="4"/>
      <c r="GI275" s="4"/>
      <c r="GJ275" s="5"/>
      <c r="GK275" s="5"/>
      <c r="GL275" s="5"/>
      <c r="GM275" s="5"/>
      <c r="GN275" s="5"/>
      <c r="GO275" s="5"/>
      <c r="GP275" s="5"/>
      <c r="GQ275" s="5"/>
      <c r="GR275" s="5"/>
      <c r="GS275" s="5"/>
    </row>
    <row r="276" spans="1:201"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4"/>
      <c r="AR276" s="4"/>
      <c r="AS276" s="5"/>
      <c r="AT276" s="4"/>
      <c r="AU276" s="5"/>
      <c r="AV276" s="5"/>
      <c r="AW276" s="5"/>
      <c r="AX276" s="5"/>
      <c r="AY276" s="5"/>
      <c r="AZ276" s="5"/>
      <c r="BA276" s="5"/>
      <c r="BB276" s="5"/>
      <c r="BC276" s="4"/>
      <c r="BD276" s="4"/>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
      <c r="GF276" s="5"/>
      <c r="GG276" s="5"/>
      <c r="GH276" s="4"/>
      <c r="GI276" s="4"/>
      <c r="GJ276" s="5"/>
      <c r="GK276" s="5"/>
      <c r="GL276" s="5"/>
      <c r="GM276" s="5"/>
      <c r="GN276" s="5"/>
      <c r="GO276" s="5"/>
      <c r="GP276" s="5"/>
      <c r="GQ276" s="5"/>
      <c r="GR276" s="5"/>
      <c r="GS276" s="5"/>
    </row>
    <row r="277" spans="1:201"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4"/>
      <c r="AR277" s="4"/>
      <c r="AS277" s="5"/>
      <c r="AT277" s="4"/>
      <c r="AU277" s="5"/>
      <c r="AV277" s="5"/>
      <c r="AW277" s="5"/>
      <c r="AX277" s="5"/>
      <c r="AY277" s="5"/>
      <c r="AZ277" s="5"/>
      <c r="BA277" s="5"/>
      <c r="BB277" s="5"/>
      <c r="BC277" s="4"/>
      <c r="BD277" s="4"/>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5"/>
      <c r="GG277" s="5"/>
      <c r="GH277" s="4"/>
      <c r="GI277" s="4"/>
      <c r="GJ277" s="5"/>
      <c r="GK277" s="5"/>
      <c r="GL277" s="5"/>
      <c r="GM277" s="5"/>
      <c r="GN277" s="5"/>
      <c r="GO277" s="5"/>
      <c r="GP277" s="5"/>
      <c r="GQ277" s="5"/>
      <c r="GR277" s="5"/>
      <c r="GS277" s="5"/>
    </row>
    <row r="278" spans="1:201"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4"/>
      <c r="AR278" s="4"/>
      <c r="AS278" s="5"/>
      <c r="AT278" s="4"/>
      <c r="AU278" s="5"/>
      <c r="AV278" s="5"/>
      <c r="AW278" s="5"/>
      <c r="AX278" s="5"/>
      <c r="AY278" s="5"/>
      <c r="AZ278" s="5"/>
      <c r="BA278" s="5"/>
      <c r="BB278" s="5"/>
      <c r="BC278" s="4"/>
      <c r="BD278" s="4"/>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c r="FX278" s="5"/>
      <c r="FY278" s="5"/>
      <c r="FZ278" s="5"/>
      <c r="GA278" s="5"/>
      <c r="GB278" s="5"/>
      <c r="GC278" s="5"/>
      <c r="GD278" s="5"/>
      <c r="GE278" s="5"/>
      <c r="GF278" s="5"/>
      <c r="GG278" s="5"/>
      <c r="GH278" s="4"/>
      <c r="GI278" s="4"/>
      <c r="GJ278" s="5"/>
      <c r="GK278" s="5"/>
      <c r="GL278" s="5"/>
      <c r="GM278" s="5"/>
      <c r="GN278" s="5"/>
      <c r="GO278" s="5"/>
      <c r="GP278" s="5"/>
      <c r="GQ278" s="5"/>
      <c r="GR278" s="5"/>
      <c r="GS278" s="5"/>
    </row>
    <row r="279" spans="1:201"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4"/>
      <c r="AR279" s="4"/>
      <c r="AS279" s="5"/>
      <c r="AT279" s="4"/>
      <c r="AU279" s="5"/>
      <c r="AV279" s="5"/>
      <c r="AW279" s="5"/>
      <c r="AX279" s="5"/>
      <c r="AY279" s="5"/>
      <c r="AZ279" s="5"/>
      <c r="BA279" s="5"/>
      <c r="BB279" s="5"/>
      <c r="BC279" s="4"/>
      <c r="BD279" s="4"/>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5"/>
      <c r="FU279" s="5"/>
      <c r="FV279" s="5"/>
      <c r="FW279" s="5"/>
      <c r="FX279" s="5"/>
      <c r="FY279" s="5"/>
      <c r="FZ279" s="5"/>
      <c r="GA279" s="5"/>
      <c r="GB279" s="5"/>
      <c r="GC279" s="5"/>
      <c r="GD279" s="5"/>
      <c r="GE279" s="5"/>
      <c r="GF279" s="5"/>
      <c r="GG279" s="5"/>
      <c r="GH279" s="4"/>
      <c r="GI279" s="4"/>
      <c r="GJ279" s="5"/>
      <c r="GK279" s="5"/>
      <c r="GL279" s="5"/>
      <c r="GM279" s="5"/>
      <c r="GN279" s="5"/>
      <c r="GO279" s="5"/>
      <c r="GP279" s="5"/>
      <c r="GQ279" s="5"/>
      <c r="GR279" s="5"/>
      <c r="GS279" s="5"/>
    </row>
    <row r="280" spans="1:201"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4"/>
      <c r="AR280" s="4"/>
      <c r="AS280" s="5"/>
      <c r="AT280" s="4"/>
      <c r="AU280" s="5"/>
      <c r="AV280" s="5"/>
      <c r="AW280" s="5"/>
      <c r="AX280" s="5"/>
      <c r="AY280" s="5"/>
      <c r="AZ280" s="5"/>
      <c r="BA280" s="5"/>
      <c r="BB280" s="5"/>
      <c r="BC280" s="4"/>
      <c r="BD280" s="4"/>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c r="FX280" s="5"/>
      <c r="FY280" s="5"/>
      <c r="FZ280" s="5"/>
      <c r="GA280" s="5"/>
      <c r="GB280" s="5"/>
      <c r="GC280" s="5"/>
      <c r="GD280" s="5"/>
      <c r="GE280" s="5"/>
      <c r="GF280" s="5"/>
      <c r="GG280" s="5"/>
      <c r="GH280" s="4"/>
      <c r="GI280" s="4"/>
      <c r="GJ280" s="5"/>
      <c r="GK280" s="5"/>
      <c r="GL280" s="5"/>
      <c r="GM280" s="5"/>
      <c r="GN280" s="5"/>
      <c r="GO280" s="5"/>
      <c r="GP280" s="5"/>
      <c r="GQ280" s="5"/>
      <c r="GR280" s="5"/>
      <c r="GS280" s="5"/>
    </row>
    <row r="281" spans="1:201"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4"/>
      <c r="AR281" s="4"/>
      <c r="AS281" s="5"/>
      <c r="AT281" s="4"/>
      <c r="AU281" s="5"/>
      <c r="AV281" s="5"/>
      <c r="AW281" s="5"/>
      <c r="AX281" s="5"/>
      <c r="AY281" s="5"/>
      <c r="AZ281" s="5"/>
      <c r="BA281" s="5"/>
      <c r="BB281" s="5"/>
      <c r="BC281" s="4"/>
      <c r="BD281" s="4"/>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5"/>
      <c r="GG281" s="5"/>
      <c r="GH281" s="4"/>
      <c r="GI281" s="4"/>
      <c r="GJ281" s="5"/>
      <c r="GK281" s="5"/>
      <c r="GL281" s="5"/>
      <c r="GM281" s="5"/>
      <c r="GN281" s="5"/>
      <c r="GO281" s="5"/>
      <c r="GP281" s="5"/>
      <c r="GQ281" s="5"/>
      <c r="GR281" s="5"/>
      <c r="GS281" s="5"/>
    </row>
    <row r="282" spans="1:201"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4"/>
      <c r="AR282" s="4"/>
      <c r="AS282" s="5"/>
      <c r="AT282" s="4"/>
      <c r="AU282" s="5"/>
      <c r="AV282" s="5"/>
      <c r="AW282" s="5"/>
      <c r="AX282" s="5"/>
      <c r="AY282" s="5"/>
      <c r="AZ282" s="5"/>
      <c r="BA282" s="5"/>
      <c r="BB282" s="5"/>
      <c r="BC282" s="4"/>
      <c r="BD282" s="4"/>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
      <c r="GF282" s="5"/>
      <c r="GG282" s="5"/>
      <c r="GH282" s="4"/>
      <c r="GI282" s="4"/>
      <c r="GJ282" s="5"/>
      <c r="GK282" s="5"/>
      <c r="GL282" s="5"/>
      <c r="GM282" s="5"/>
      <c r="GN282" s="5"/>
      <c r="GO282" s="5"/>
      <c r="GP282" s="5"/>
      <c r="GQ282" s="5"/>
      <c r="GR282" s="5"/>
      <c r="GS282" s="5"/>
    </row>
    <row r="283" spans="1:201"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4"/>
      <c r="AR283" s="4"/>
      <c r="AS283" s="5"/>
      <c r="AT283" s="4"/>
      <c r="AU283" s="5"/>
      <c r="AV283" s="5"/>
      <c r="AW283" s="5"/>
      <c r="AX283" s="5"/>
      <c r="AY283" s="5"/>
      <c r="AZ283" s="5"/>
      <c r="BA283" s="5"/>
      <c r="BB283" s="5"/>
      <c r="BC283" s="4"/>
      <c r="BD283" s="4"/>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
      <c r="GF283" s="5"/>
      <c r="GG283" s="5"/>
      <c r="GH283" s="4"/>
      <c r="GI283" s="4"/>
      <c r="GJ283" s="5"/>
      <c r="GK283" s="5"/>
      <c r="GL283" s="5"/>
      <c r="GM283" s="5"/>
      <c r="GN283" s="5"/>
      <c r="GO283" s="5"/>
      <c r="GP283" s="5"/>
      <c r="GQ283" s="5"/>
      <c r="GR283" s="5"/>
      <c r="GS283" s="5"/>
    </row>
    <row r="284" spans="1:201"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4"/>
      <c r="AR284" s="4"/>
      <c r="AS284" s="5"/>
      <c r="AT284" s="4"/>
      <c r="AU284" s="5"/>
      <c r="AV284" s="5"/>
      <c r="AW284" s="5"/>
      <c r="AX284" s="5"/>
      <c r="AY284" s="5"/>
      <c r="AZ284" s="5"/>
      <c r="BA284" s="5"/>
      <c r="BB284" s="5"/>
      <c r="BC284" s="4"/>
      <c r="BD284" s="4"/>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
      <c r="GF284" s="5"/>
      <c r="GG284" s="5"/>
      <c r="GH284" s="4"/>
      <c r="GI284" s="4"/>
      <c r="GJ284" s="5"/>
      <c r="GK284" s="5"/>
      <c r="GL284" s="5"/>
      <c r="GM284" s="5"/>
      <c r="GN284" s="5"/>
      <c r="GO284" s="5"/>
      <c r="GP284" s="5"/>
      <c r="GQ284" s="5"/>
      <c r="GR284" s="5"/>
      <c r="GS284" s="5"/>
    </row>
    <row r="285" spans="1:201"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4"/>
      <c r="AR285" s="4"/>
      <c r="AS285" s="5"/>
      <c r="AT285" s="4"/>
      <c r="AU285" s="5"/>
      <c r="AV285" s="5"/>
      <c r="AW285" s="5"/>
      <c r="AX285" s="5"/>
      <c r="AY285" s="5"/>
      <c r="AZ285" s="5"/>
      <c r="BA285" s="5"/>
      <c r="BB285" s="5"/>
      <c r="BC285" s="4"/>
      <c r="BD285" s="4"/>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
      <c r="GF285" s="5"/>
      <c r="GG285" s="5"/>
      <c r="GH285" s="4"/>
      <c r="GI285" s="4"/>
      <c r="GJ285" s="5"/>
      <c r="GK285" s="5"/>
      <c r="GL285" s="5"/>
      <c r="GM285" s="5"/>
      <c r="GN285" s="5"/>
      <c r="GO285" s="5"/>
      <c r="GP285" s="5"/>
      <c r="GQ285" s="5"/>
      <c r="GR285" s="5"/>
      <c r="GS285" s="5"/>
    </row>
    <row r="286" spans="1:201"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4"/>
      <c r="AR286" s="4"/>
      <c r="AS286" s="5"/>
      <c r="AT286" s="4"/>
      <c r="AU286" s="5"/>
      <c r="AV286" s="5"/>
      <c r="AW286" s="5"/>
      <c r="AX286" s="5"/>
      <c r="AY286" s="5"/>
      <c r="AZ286" s="5"/>
      <c r="BA286" s="5"/>
      <c r="BB286" s="5"/>
      <c r="BC286" s="4"/>
      <c r="BD286" s="4"/>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
      <c r="GF286" s="5"/>
      <c r="GG286" s="5"/>
      <c r="GH286" s="4"/>
      <c r="GI286" s="4"/>
      <c r="GJ286" s="5"/>
      <c r="GK286" s="5"/>
      <c r="GL286" s="5"/>
      <c r="GM286" s="5"/>
      <c r="GN286" s="5"/>
      <c r="GO286" s="5"/>
      <c r="GP286" s="5"/>
      <c r="GQ286" s="5"/>
      <c r="GR286" s="5"/>
      <c r="GS286" s="5"/>
    </row>
    <row r="287" spans="1:201"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4"/>
      <c r="AR287" s="4"/>
      <c r="AS287" s="5"/>
      <c r="AT287" s="4"/>
      <c r="AU287" s="5"/>
      <c r="AV287" s="5"/>
      <c r="AW287" s="5"/>
      <c r="AX287" s="5"/>
      <c r="AY287" s="5"/>
      <c r="AZ287" s="5"/>
      <c r="BA287" s="5"/>
      <c r="BB287" s="5"/>
      <c r="BC287" s="4"/>
      <c r="BD287" s="4"/>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
      <c r="GF287" s="5"/>
      <c r="GG287" s="5"/>
      <c r="GH287" s="4"/>
      <c r="GI287" s="4"/>
      <c r="GJ287" s="5"/>
      <c r="GK287" s="5"/>
      <c r="GL287" s="5"/>
      <c r="GM287" s="5"/>
      <c r="GN287" s="5"/>
      <c r="GO287" s="5"/>
      <c r="GP287" s="5"/>
      <c r="GQ287" s="5"/>
      <c r="GR287" s="5"/>
      <c r="GS287" s="5"/>
    </row>
    <row r="288" spans="1:201"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4"/>
      <c r="AR288" s="4"/>
      <c r="AS288" s="5"/>
      <c r="AT288" s="4"/>
      <c r="AU288" s="5"/>
      <c r="AV288" s="5"/>
      <c r="AW288" s="5"/>
      <c r="AX288" s="5"/>
      <c r="AY288" s="5"/>
      <c r="AZ288" s="5"/>
      <c r="BA288" s="5"/>
      <c r="BB288" s="5"/>
      <c r="BC288" s="4"/>
      <c r="BD288" s="4"/>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5"/>
      <c r="GG288" s="5"/>
      <c r="GH288" s="4"/>
      <c r="GI288" s="4"/>
      <c r="GJ288" s="5"/>
      <c r="GK288" s="5"/>
      <c r="GL288" s="5"/>
      <c r="GM288" s="5"/>
      <c r="GN288" s="5"/>
      <c r="GO288" s="5"/>
      <c r="GP288" s="5"/>
      <c r="GQ288" s="5"/>
      <c r="GR288" s="5"/>
      <c r="GS288" s="5"/>
    </row>
    <row r="289" spans="1:201"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4"/>
      <c r="AR289" s="4"/>
      <c r="AS289" s="5"/>
      <c r="AT289" s="4"/>
      <c r="AU289" s="5"/>
      <c r="AV289" s="5"/>
      <c r="AW289" s="5"/>
      <c r="AX289" s="5"/>
      <c r="AY289" s="5"/>
      <c r="AZ289" s="5"/>
      <c r="BA289" s="5"/>
      <c r="BB289" s="5"/>
      <c r="BC289" s="4"/>
      <c r="BD289" s="4"/>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5"/>
      <c r="GG289" s="5"/>
      <c r="GH289" s="4"/>
      <c r="GI289" s="4"/>
      <c r="GJ289" s="5"/>
      <c r="GK289" s="5"/>
      <c r="GL289" s="5"/>
      <c r="GM289" s="5"/>
      <c r="GN289" s="5"/>
      <c r="GO289" s="5"/>
      <c r="GP289" s="5"/>
      <c r="GQ289" s="5"/>
      <c r="GR289" s="5"/>
      <c r="GS289" s="5"/>
    </row>
    <row r="290" spans="1:201"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4"/>
      <c r="AR290" s="4"/>
      <c r="AS290" s="5"/>
      <c r="AT290" s="4"/>
      <c r="AU290" s="5"/>
      <c r="AV290" s="5"/>
      <c r="AW290" s="5"/>
      <c r="AX290" s="5"/>
      <c r="AY290" s="5"/>
      <c r="AZ290" s="5"/>
      <c r="BA290" s="5"/>
      <c r="BB290" s="5"/>
      <c r="BC290" s="4"/>
      <c r="BD290" s="4"/>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
      <c r="GF290" s="5"/>
      <c r="GG290" s="5"/>
      <c r="GH290" s="4"/>
      <c r="GI290" s="4"/>
      <c r="GJ290" s="5"/>
      <c r="GK290" s="5"/>
      <c r="GL290" s="5"/>
      <c r="GM290" s="5"/>
      <c r="GN290" s="5"/>
      <c r="GO290" s="5"/>
      <c r="GP290" s="5"/>
      <c r="GQ290" s="5"/>
      <c r="GR290" s="5"/>
      <c r="GS290" s="5"/>
    </row>
    <row r="291" spans="1:201"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4"/>
      <c r="AR291" s="4"/>
      <c r="AS291" s="5"/>
      <c r="AT291" s="4"/>
      <c r="AU291" s="5"/>
      <c r="AV291" s="5"/>
      <c r="AW291" s="5"/>
      <c r="AX291" s="5"/>
      <c r="AY291" s="5"/>
      <c r="AZ291" s="5"/>
      <c r="BA291" s="5"/>
      <c r="BB291" s="5"/>
      <c r="BC291" s="4"/>
      <c r="BD291" s="4"/>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
      <c r="GF291" s="5"/>
      <c r="GG291" s="5"/>
      <c r="GH291" s="4"/>
      <c r="GI291" s="4"/>
      <c r="GJ291" s="5"/>
      <c r="GK291" s="5"/>
      <c r="GL291" s="5"/>
      <c r="GM291" s="5"/>
      <c r="GN291" s="5"/>
      <c r="GO291" s="5"/>
      <c r="GP291" s="5"/>
      <c r="GQ291" s="5"/>
      <c r="GR291" s="5"/>
      <c r="GS291" s="5"/>
    </row>
    <row r="292" spans="1:201"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4"/>
      <c r="AR292" s="4"/>
      <c r="AS292" s="5"/>
      <c r="AT292" s="4"/>
      <c r="AU292" s="5"/>
      <c r="AV292" s="5"/>
      <c r="AW292" s="5"/>
      <c r="AX292" s="5"/>
      <c r="AY292" s="5"/>
      <c r="AZ292" s="5"/>
      <c r="BA292" s="5"/>
      <c r="BB292" s="5"/>
      <c r="BC292" s="4"/>
      <c r="BD292" s="4"/>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4"/>
      <c r="GI292" s="4"/>
      <c r="GJ292" s="5"/>
      <c r="GK292" s="5"/>
      <c r="GL292" s="5"/>
      <c r="GM292" s="5"/>
      <c r="GN292" s="5"/>
      <c r="GO292" s="5"/>
      <c r="GP292" s="5"/>
      <c r="GQ292" s="5"/>
      <c r="GR292" s="5"/>
      <c r="GS292" s="5"/>
    </row>
    <row r="293" spans="1:201"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4"/>
      <c r="AR293" s="4"/>
      <c r="AS293" s="5"/>
      <c r="AT293" s="4"/>
      <c r="AU293" s="5"/>
      <c r="AV293" s="5"/>
      <c r="AW293" s="5"/>
      <c r="AX293" s="5"/>
      <c r="AY293" s="5"/>
      <c r="AZ293" s="5"/>
      <c r="BA293" s="5"/>
      <c r="BB293" s="5"/>
      <c r="BC293" s="4"/>
      <c r="BD293" s="4"/>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
      <c r="GF293" s="5"/>
      <c r="GG293" s="5"/>
      <c r="GH293" s="4"/>
      <c r="GI293" s="4"/>
      <c r="GJ293" s="5"/>
      <c r="GK293" s="5"/>
      <c r="GL293" s="5"/>
      <c r="GM293" s="5"/>
      <c r="GN293" s="5"/>
      <c r="GO293" s="5"/>
      <c r="GP293" s="5"/>
      <c r="GQ293" s="5"/>
      <c r="GR293" s="5"/>
      <c r="GS293" s="5"/>
    </row>
    <row r="294" spans="1:201"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4"/>
      <c r="AR294" s="4"/>
      <c r="AS294" s="5"/>
      <c r="AT294" s="4"/>
      <c r="AU294" s="5"/>
      <c r="AV294" s="5"/>
      <c r="AW294" s="5"/>
      <c r="AX294" s="5"/>
      <c r="AY294" s="5"/>
      <c r="AZ294" s="5"/>
      <c r="BA294" s="5"/>
      <c r="BB294" s="5"/>
      <c r="BC294" s="4"/>
      <c r="BD294" s="4"/>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4"/>
      <c r="GI294" s="4"/>
      <c r="GJ294" s="5"/>
      <c r="GK294" s="5"/>
      <c r="GL294" s="5"/>
      <c r="GM294" s="5"/>
      <c r="GN294" s="5"/>
      <c r="GO294" s="5"/>
      <c r="GP294" s="5"/>
      <c r="GQ294" s="5"/>
      <c r="GR294" s="5"/>
      <c r="GS294" s="5"/>
    </row>
    <row r="295" spans="1:201"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4"/>
      <c r="AR295" s="4"/>
      <c r="AS295" s="5"/>
      <c r="AT295" s="4"/>
      <c r="AU295" s="5"/>
      <c r="AV295" s="5"/>
      <c r="AW295" s="5"/>
      <c r="AX295" s="5"/>
      <c r="AY295" s="5"/>
      <c r="AZ295" s="5"/>
      <c r="BA295" s="5"/>
      <c r="BB295" s="5"/>
      <c r="BC295" s="4"/>
      <c r="BD295" s="4"/>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5"/>
      <c r="GG295" s="5"/>
      <c r="GH295" s="4"/>
      <c r="GI295" s="4"/>
      <c r="GJ295" s="5"/>
      <c r="GK295" s="5"/>
      <c r="GL295" s="5"/>
      <c r="GM295" s="5"/>
      <c r="GN295" s="5"/>
      <c r="GO295" s="5"/>
      <c r="GP295" s="5"/>
      <c r="GQ295" s="5"/>
      <c r="GR295" s="5"/>
      <c r="GS295" s="5"/>
    </row>
    <row r="296" spans="1:201"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4"/>
      <c r="AR296" s="4"/>
      <c r="AS296" s="5"/>
      <c r="AT296" s="4"/>
      <c r="AU296" s="5"/>
      <c r="AV296" s="5"/>
      <c r="AW296" s="5"/>
      <c r="AX296" s="5"/>
      <c r="AY296" s="5"/>
      <c r="AZ296" s="5"/>
      <c r="BA296" s="5"/>
      <c r="BB296" s="5"/>
      <c r="BC296" s="4"/>
      <c r="BD296" s="4"/>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
      <c r="GF296" s="5"/>
      <c r="GG296" s="5"/>
      <c r="GH296" s="4"/>
      <c r="GI296" s="4"/>
      <c r="GJ296" s="5"/>
      <c r="GK296" s="5"/>
      <c r="GL296" s="5"/>
      <c r="GM296" s="5"/>
      <c r="GN296" s="5"/>
      <c r="GO296" s="5"/>
      <c r="GP296" s="5"/>
      <c r="GQ296" s="5"/>
      <c r="GR296" s="5"/>
      <c r="GS296" s="5"/>
    </row>
    <row r="297" spans="1:201"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4"/>
      <c r="AR297" s="4"/>
      <c r="AS297" s="5"/>
      <c r="AT297" s="4"/>
      <c r="AU297" s="5"/>
      <c r="AV297" s="5"/>
      <c r="AW297" s="5"/>
      <c r="AX297" s="5"/>
      <c r="AY297" s="5"/>
      <c r="AZ297" s="5"/>
      <c r="BA297" s="5"/>
      <c r="BB297" s="5"/>
      <c r="BC297" s="4"/>
      <c r="BD297" s="4"/>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5"/>
      <c r="GG297" s="5"/>
      <c r="GH297" s="4"/>
      <c r="GI297" s="4"/>
      <c r="GJ297" s="5"/>
      <c r="GK297" s="5"/>
      <c r="GL297" s="5"/>
      <c r="GM297" s="5"/>
      <c r="GN297" s="5"/>
      <c r="GO297" s="5"/>
      <c r="GP297" s="5"/>
      <c r="GQ297" s="5"/>
      <c r="GR297" s="5"/>
      <c r="GS297" s="5"/>
    </row>
    <row r="298" spans="1:201"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4"/>
      <c r="AR298" s="4"/>
      <c r="AS298" s="5"/>
      <c r="AT298" s="4"/>
      <c r="AU298" s="5"/>
      <c r="AV298" s="5"/>
      <c r="AW298" s="5"/>
      <c r="AX298" s="5"/>
      <c r="AY298" s="5"/>
      <c r="AZ298" s="5"/>
      <c r="BA298" s="5"/>
      <c r="BB298" s="5"/>
      <c r="BC298" s="4"/>
      <c r="BD298" s="4"/>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c r="FX298" s="5"/>
      <c r="FY298" s="5"/>
      <c r="FZ298" s="5"/>
      <c r="GA298" s="5"/>
      <c r="GB298" s="5"/>
      <c r="GC298" s="5"/>
      <c r="GD298" s="5"/>
      <c r="GE298" s="5"/>
      <c r="GF298" s="5"/>
      <c r="GG298" s="5"/>
      <c r="GH298" s="4"/>
      <c r="GI298" s="4"/>
      <c r="GJ298" s="5"/>
      <c r="GK298" s="5"/>
      <c r="GL298" s="5"/>
      <c r="GM298" s="5"/>
      <c r="GN298" s="5"/>
      <c r="GO298" s="5"/>
      <c r="GP298" s="5"/>
      <c r="GQ298" s="5"/>
      <c r="GR298" s="5"/>
      <c r="GS298" s="5"/>
    </row>
    <row r="299" spans="1:201"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4"/>
      <c r="AR299" s="4"/>
      <c r="AS299" s="5"/>
      <c r="AT299" s="4"/>
      <c r="AU299" s="5"/>
      <c r="AV299" s="5"/>
      <c r="AW299" s="5"/>
      <c r="AX299" s="5"/>
      <c r="AY299" s="5"/>
      <c r="AZ299" s="5"/>
      <c r="BA299" s="5"/>
      <c r="BB299" s="5"/>
      <c r="BC299" s="4"/>
      <c r="BD299" s="4"/>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
      <c r="GF299" s="5"/>
      <c r="GG299" s="5"/>
      <c r="GH299" s="4"/>
      <c r="GI299" s="4"/>
      <c r="GJ299" s="5"/>
      <c r="GK299" s="5"/>
      <c r="GL299" s="5"/>
      <c r="GM299" s="5"/>
      <c r="GN299" s="5"/>
      <c r="GO299" s="5"/>
      <c r="GP299" s="5"/>
      <c r="GQ299" s="5"/>
      <c r="GR299" s="5"/>
      <c r="GS299" s="5"/>
    </row>
    <row r="300" spans="1:201"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4"/>
      <c r="AR300" s="4"/>
      <c r="AS300" s="5"/>
      <c r="AT300" s="4"/>
      <c r="AU300" s="5"/>
      <c r="AV300" s="5"/>
      <c r="AW300" s="5"/>
      <c r="AX300" s="5"/>
      <c r="AY300" s="5"/>
      <c r="AZ300" s="5"/>
      <c r="BA300" s="5"/>
      <c r="BB300" s="5"/>
      <c r="BC300" s="4"/>
      <c r="BD300" s="4"/>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c r="FX300" s="5"/>
      <c r="FY300" s="5"/>
      <c r="FZ300" s="5"/>
      <c r="GA300" s="5"/>
      <c r="GB300" s="5"/>
      <c r="GC300" s="5"/>
      <c r="GD300" s="5"/>
      <c r="GE300" s="5"/>
      <c r="GF300" s="5"/>
      <c r="GG300" s="5"/>
      <c r="GH300" s="4"/>
      <c r="GI300" s="4"/>
      <c r="GJ300" s="5"/>
      <c r="GK300" s="5"/>
      <c r="GL300" s="5"/>
      <c r="GM300" s="5"/>
      <c r="GN300" s="5"/>
      <c r="GO300" s="5"/>
      <c r="GP300" s="5"/>
      <c r="GQ300" s="5"/>
      <c r="GR300" s="5"/>
      <c r="GS300" s="5"/>
    </row>
    <row r="301" spans="1:201"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4"/>
      <c r="AR301" s="4"/>
      <c r="AS301" s="5"/>
      <c r="AT301" s="4"/>
      <c r="AU301" s="5"/>
      <c r="AV301" s="5"/>
      <c r="AW301" s="5"/>
      <c r="AX301" s="5"/>
      <c r="AY301" s="5"/>
      <c r="AZ301" s="5"/>
      <c r="BA301" s="5"/>
      <c r="BB301" s="5"/>
      <c r="BC301" s="4"/>
      <c r="BD301" s="4"/>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
      <c r="GF301" s="5"/>
      <c r="GG301" s="5"/>
      <c r="GH301" s="4"/>
      <c r="GI301" s="4"/>
      <c r="GJ301" s="5"/>
      <c r="GK301" s="5"/>
      <c r="GL301" s="5"/>
      <c r="GM301" s="5"/>
      <c r="GN301" s="5"/>
      <c r="GO301" s="5"/>
      <c r="GP301" s="5"/>
      <c r="GQ301" s="5"/>
      <c r="GR301" s="5"/>
      <c r="GS301" s="5"/>
    </row>
    <row r="302" spans="1:201"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4"/>
      <c r="AR302" s="4"/>
      <c r="AS302" s="5"/>
      <c r="AT302" s="4"/>
      <c r="AU302" s="5"/>
      <c r="AV302" s="5"/>
      <c r="AW302" s="5"/>
      <c r="AX302" s="5"/>
      <c r="AY302" s="5"/>
      <c r="AZ302" s="5"/>
      <c r="BA302" s="5"/>
      <c r="BB302" s="5"/>
      <c r="BC302" s="4"/>
      <c r="BD302" s="4"/>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
      <c r="GF302" s="5"/>
      <c r="GG302" s="5"/>
      <c r="GH302" s="4"/>
      <c r="GI302" s="4"/>
      <c r="GJ302" s="5"/>
      <c r="GK302" s="5"/>
      <c r="GL302" s="5"/>
      <c r="GM302" s="5"/>
      <c r="GN302" s="5"/>
      <c r="GO302" s="5"/>
      <c r="GP302" s="5"/>
      <c r="GQ302" s="5"/>
      <c r="GR302" s="5"/>
      <c r="GS302" s="5"/>
    </row>
    <row r="303" spans="1:201"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4"/>
      <c r="AR303" s="4"/>
      <c r="AS303" s="5"/>
      <c r="AT303" s="4"/>
      <c r="AU303" s="5"/>
      <c r="AV303" s="5"/>
      <c r="AW303" s="5"/>
      <c r="AX303" s="5"/>
      <c r="AY303" s="5"/>
      <c r="AZ303" s="5"/>
      <c r="BA303" s="5"/>
      <c r="BB303" s="5"/>
      <c r="BC303" s="4"/>
      <c r="BD303" s="4"/>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5"/>
      <c r="GG303" s="5"/>
      <c r="GH303" s="4"/>
      <c r="GI303" s="4"/>
      <c r="GJ303" s="5"/>
      <c r="GK303" s="5"/>
      <c r="GL303" s="5"/>
      <c r="GM303" s="5"/>
      <c r="GN303" s="5"/>
      <c r="GO303" s="5"/>
      <c r="GP303" s="5"/>
      <c r="GQ303" s="5"/>
      <c r="GR303" s="5"/>
      <c r="GS303" s="5"/>
    </row>
    <row r="304" spans="1:201"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4"/>
      <c r="AR304" s="4"/>
      <c r="AS304" s="5"/>
      <c r="AT304" s="4"/>
      <c r="AU304" s="5"/>
      <c r="AV304" s="5"/>
      <c r="AW304" s="5"/>
      <c r="AX304" s="5"/>
      <c r="AY304" s="5"/>
      <c r="AZ304" s="5"/>
      <c r="BA304" s="5"/>
      <c r="BB304" s="5"/>
      <c r="BC304" s="4"/>
      <c r="BD304" s="4"/>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
      <c r="GF304" s="5"/>
      <c r="GG304" s="5"/>
      <c r="GH304" s="4"/>
      <c r="GI304" s="4"/>
      <c r="GJ304" s="5"/>
      <c r="GK304" s="5"/>
      <c r="GL304" s="5"/>
      <c r="GM304" s="5"/>
      <c r="GN304" s="5"/>
      <c r="GO304" s="5"/>
      <c r="GP304" s="5"/>
      <c r="GQ304" s="5"/>
      <c r="GR304" s="5"/>
      <c r="GS304" s="5"/>
    </row>
    <row r="305" spans="1:201"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4"/>
      <c r="AR305" s="4"/>
      <c r="AS305" s="5"/>
      <c r="AT305" s="4"/>
      <c r="AU305" s="5"/>
      <c r="AV305" s="5"/>
      <c r="AW305" s="5"/>
      <c r="AX305" s="5"/>
      <c r="AY305" s="5"/>
      <c r="AZ305" s="5"/>
      <c r="BA305" s="5"/>
      <c r="BB305" s="5"/>
      <c r="BC305" s="4"/>
      <c r="BD305" s="4"/>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c r="FX305" s="5"/>
      <c r="FY305" s="5"/>
      <c r="FZ305" s="5"/>
      <c r="GA305" s="5"/>
      <c r="GB305" s="5"/>
      <c r="GC305" s="5"/>
      <c r="GD305" s="5"/>
      <c r="GE305" s="5"/>
      <c r="GF305" s="5"/>
      <c r="GG305" s="5"/>
      <c r="GH305" s="4"/>
      <c r="GI305" s="4"/>
      <c r="GJ305" s="5"/>
      <c r="GK305" s="5"/>
      <c r="GL305" s="5"/>
      <c r="GM305" s="5"/>
      <c r="GN305" s="5"/>
      <c r="GO305" s="5"/>
      <c r="GP305" s="5"/>
      <c r="GQ305" s="5"/>
      <c r="GR305" s="5"/>
      <c r="GS305" s="5"/>
    </row>
    <row r="306" spans="1:201"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4"/>
      <c r="AR306" s="4"/>
      <c r="AS306" s="5"/>
      <c r="AT306" s="4"/>
      <c r="AU306" s="5"/>
      <c r="AV306" s="5"/>
      <c r="AW306" s="5"/>
      <c r="AX306" s="5"/>
      <c r="AY306" s="5"/>
      <c r="AZ306" s="5"/>
      <c r="BA306" s="5"/>
      <c r="BB306" s="5"/>
      <c r="BC306" s="4"/>
      <c r="BD306" s="4"/>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5"/>
      <c r="FU306" s="5"/>
      <c r="FV306" s="5"/>
      <c r="FW306" s="5"/>
      <c r="FX306" s="5"/>
      <c r="FY306" s="5"/>
      <c r="FZ306" s="5"/>
      <c r="GA306" s="5"/>
      <c r="GB306" s="5"/>
      <c r="GC306" s="5"/>
      <c r="GD306" s="5"/>
      <c r="GE306" s="5"/>
      <c r="GF306" s="5"/>
      <c r="GG306" s="5"/>
      <c r="GH306" s="4"/>
      <c r="GI306" s="4"/>
      <c r="GJ306" s="5"/>
      <c r="GK306" s="5"/>
      <c r="GL306" s="5"/>
      <c r="GM306" s="5"/>
      <c r="GN306" s="5"/>
      <c r="GO306" s="5"/>
      <c r="GP306" s="5"/>
      <c r="GQ306" s="5"/>
      <c r="GR306" s="5"/>
      <c r="GS306" s="5"/>
    </row>
    <row r="307" spans="1:201"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4"/>
      <c r="AR307" s="4"/>
      <c r="AS307" s="5"/>
      <c r="AT307" s="4"/>
      <c r="AU307" s="5"/>
      <c r="AV307" s="5"/>
      <c r="AW307" s="5"/>
      <c r="AX307" s="5"/>
      <c r="AY307" s="5"/>
      <c r="AZ307" s="5"/>
      <c r="BA307" s="5"/>
      <c r="BB307" s="5"/>
      <c r="BC307" s="4"/>
      <c r="BD307" s="4"/>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c r="FX307" s="5"/>
      <c r="FY307" s="5"/>
      <c r="FZ307" s="5"/>
      <c r="GA307" s="5"/>
      <c r="GB307" s="5"/>
      <c r="GC307" s="5"/>
      <c r="GD307" s="5"/>
      <c r="GE307" s="5"/>
      <c r="GF307" s="5"/>
      <c r="GG307" s="5"/>
      <c r="GH307" s="4"/>
      <c r="GI307" s="4"/>
      <c r="GJ307" s="5"/>
      <c r="GK307" s="5"/>
      <c r="GL307" s="5"/>
      <c r="GM307" s="5"/>
      <c r="GN307" s="5"/>
      <c r="GO307" s="5"/>
      <c r="GP307" s="5"/>
      <c r="GQ307" s="5"/>
      <c r="GR307" s="5"/>
      <c r="GS307" s="5"/>
    </row>
    <row r="308" spans="1:201"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4"/>
      <c r="AR308" s="4"/>
      <c r="AS308" s="5"/>
      <c r="AT308" s="4"/>
      <c r="AU308" s="5"/>
      <c r="AV308" s="5"/>
      <c r="AW308" s="5"/>
      <c r="AX308" s="5"/>
      <c r="AY308" s="5"/>
      <c r="AZ308" s="5"/>
      <c r="BA308" s="5"/>
      <c r="BB308" s="5"/>
      <c r="BC308" s="4"/>
      <c r="BD308" s="4"/>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c r="FX308" s="5"/>
      <c r="FY308" s="5"/>
      <c r="FZ308" s="5"/>
      <c r="GA308" s="5"/>
      <c r="GB308" s="5"/>
      <c r="GC308" s="5"/>
      <c r="GD308" s="5"/>
      <c r="GE308" s="5"/>
      <c r="GF308" s="5"/>
      <c r="GG308" s="5"/>
      <c r="GH308" s="4"/>
      <c r="GI308" s="4"/>
      <c r="GJ308" s="5"/>
      <c r="GK308" s="5"/>
      <c r="GL308" s="5"/>
      <c r="GM308" s="5"/>
      <c r="GN308" s="5"/>
      <c r="GO308" s="5"/>
      <c r="GP308" s="5"/>
      <c r="GQ308" s="5"/>
      <c r="GR308" s="5"/>
      <c r="GS308" s="5"/>
    </row>
    <row r="309" spans="1:201"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4"/>
      <c r="AR309" s="4"/>
      <c r="AS309" s="5"/>
      <c r="AT309" s="4"/>
      <c r="AU309" s="5"/>
      <c r="AV309" s="5"/>
      <c r="AW309" s="5"/>
      <c r="AX309" s="5"/>
      <c r="AY309" s="5"/>
      <c r="AZ309" s="5"/>
      <c r="BA309" s="5"/>
      <c r="BB309" s="5"/>
      <c r="BC309" s="4"/>
      <c r="BD309" s="4"/>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5"/>
      <c r="FU309" s="5"/>
      <c r="FV309" s="5"/>
      <c r="FW309" s="5"/>
      <c r="FX309" s="5"/>
      <c r="FY309" s="5"/>
      <c r="FZ309" s="5"/>
      <c r="GA309" s="5"/>
      <c r="GB309" s="5"/>
      <c r="GC309" s="5"/>
      <c r="GD309" s="5"/>
      <c r="GE309" s="5"/>
      <c r="GF309" s="5"/>
      <c r="GG309" s="5"/>
      <c r="GH309" s="4"/>
      <c r="GI309" s="4"/>
      <c r="GJ309" s="5"/>
      <c r="GK309" s="5"/>
      <c r="GL309" s="5"/>
      <c r="GM309" s="5"/>
      <c r="GN309" s="5"/>
      <c r="GO309" s="5"/>
      <c r="GP309" s="5"/>
      <c r="GQ309" s="5"/>
      <c r="GR309" s="5"/>
      <c r="GS309" s="5"/>
    </row>
    <row r="310" spans="1:201"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4"/>
      <c r="AR310" s="4"/>
      <c r="AS310" s="5"/>
      <c r="AT310" s="4"/>
      <c r="AU310" s="5"/>
      <c r="AV310" s="5"/>
      <c r="AW310" s="5"/>
      <c r="AX310" s="5"/>
      <c r="AY310" s="5"/>
      <c r="AZ310" s="5"/>
      <c r="BA310" s="5"/>
      <c r="BB310" s="5"/>
      <c r="BC310" s="4"/>
      <c r="BD310" s="4"/>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c r="FX310" s="5"/>
      <c r="FY310" s="5"/>
      <c r="FZ310" s="5"/>
      <c r="GA310" s="5"/>
      <c r="GB310" s="5"/>
      <c r="GC310" s="5"/>
      <c r="GD310" s="5"/>
      <c r="GE310" s="5"/>
      <c r="GF310" s="5"/>
      <c r="GG310" s="5"/>
      <c r="GH310" s="4"/>
      <c r="GI310" s="4"/>
      <c r="GJ310" s="5"/>
      <c r="GK310" s="5"/>
      <c r="GL310" s="5"/>
      <c r="GM310" s="5"/>
      <c r="GN310" s="5"/>
      <c r="GO310" s="5"/>
      <c r="GP310" s="5"/>
      <c r="GQ310" s="5"/>
      <c r="GR310" s="5"/>
      <c r="GS310" s="5"/>
    </row>
    <row r="311" spans="1:201"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4"/>
      <c r="AR311" s="4"/>
      <c r="AS311" s="5"/>
      <c r="AT311" s="4"/>
      <c r="AU311" s="5"/>
      <c r="AV311" s="5"/>
      <c r="AW311" s="5"/>
      <c r="AX311" s="5"/>
      <c r="AY311" s="5"/>
      <c r="AZ311" s="5"/>
      <c r="BA311" s="5"/>
      <c r="BB311" s="5"/>
      <c r="BC311" s="4"/>
      <c r="BD311" s="4"/>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c r="FX311" s="5"/>
      <c r="FY311" s="5"/>
      <c r="FZ311" s="5"/>
      <c r="GA311" s="5"/>
      <c r="GB311" s="5"/>
      <c r="GC311" s="5"/>
      <c r="GD311" s="5"/>
      <c r="GE311" s="5"/>
      <c r="GF311" s="5"/>
      <c r="GG311" s="5"/>
      <c r="GH311" s="4"/>
      <c r="GI311" s="4"/>
      <c r="GJ311" s="5"/>
      <c r="GK311" s="5"/>
      <c r="GL311" s="5"/>
      <c r="GM311" s="5"/>
      <c r="GN311" s="5"/>
      <c r="GO311" s="5"/>
      <c r="GP311" s="5"/>
      <c r="GQ311" s="5"/>
      <c r="GR311" s="5"/>
      <c r="GS311" s="5"/>
    </row>
    <row r="312" spans="1:201"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4"/>
      <c r="AR312" s="4"/>
      <c r="AS312" s="5"/>
      <c r="AT312" s="4"/>
      <c r="AU312" s="5"/>
      <c r="AV312" s="5"/>
      <c r="AW312" s="5"/>
      <c r="AX312" s="5"/>
      <c r="AY312" s="5"/>
      <c r="AZ312" s="5"/>
      <c r="BA312" s="5"/>
      <c r="BB312" s="5"/>
      <c r="BC312" s="4"/>
      <c r="BD312" s="4"/>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5"/>
      <c r="GG312" s="5"/>
      <c r="GH312" s="4"/>
      <c r="GI312" s="4"/>
      <c r="GJ312" s="5"/>
      <c r="GK312" s="5"/>
      <c r="GL312" s="5"/>
      <c r="GM312" s="5"/>
      <c r="GN312" s="5"/>
      <c r="GO312" s="5"/>
      <c r="GP312" s="5"/>
      <c r="GQ312" s="5"/>
      <c r="GR312" s="5"/>
      <c r="GS312" s="5"/>
    </row>
    <row r="313" spans="1:201"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4"/>
      <c r="AR313" s="4"/>
      <c r="AS313" s="5"/>
      <c r="AT313" s="4"/>
      <c r="AU313" s="5"/>
      <c r="AV313" s="5"/>
      <c r="AW313" s="5"/>
      <c r="AX313" s="5"/>
      <c r="AY313" s="5"/>
      <c r="AZ313" s="5"/>
      <c r="BA313" s="5"/>
      <c r="BB313" s="5"/>
      <c r="BC313" s="4"/>
      <c r="BD313" s="4"/>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c r="FX313" s="5"/>
      <c r="FY313" s="5"/>
      <c r="FZ313" s="5"/>
      <c r="GA313" s="5"/>
      <c r="GB313" s="5"/>
      <c r="GC313" s="5"/>
      <c r="GD313" s="5"/>
      <c r="GE313" s="5"/>
      <c r="GF313" s="5"/>
      <c r="GG313" s="5"/>
      <c r="GH313" s="4"/>
      <c r="GI313" s="4"/>
      <c r="GJ313" s="5"/>
      <c r="GK313" s="5"/>
      <c r="GL313" s="5"/>
      <c r="GM313" s="5"/>
      <c r="GN313" s="5"/>
      <c r="GO313" s="5"/>
      <c r="GP313" s="5"/>
      <c r="GQ313" s="5"/>
      <c r="GR313" s="5"/>
      <c r="GS313" s="5"/>
    </row>
    <row r="314" spans="1:201"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4"/>
      <c r="AR314" s="4"/>
      <c r="AS314" s="5"/>
      <c r="AT314" s="4"/>
      <c r="AU314" s="5"/>
      <c r="AV314" s="5"/>
      <c r="AW314" s="5"/>
      <c r="AX314" s="5"/>
      <c r="AY314" s="5"/>
      <c r="AZ314" s="5"/>
      <c r="BA314" s="5"/>
      <c r="BB314" s="5"/>
      <c r="BC314" s="4"/>
      <c r="BD314" s="4"/>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5"/>
      <c r="GG314" s="5"/>
      <c r="GH314" s="4"/>
      <c r="GI314" s="4"/>
      <c r="GJ314" s="5"/>
      <c r="GK314" s="5"/>
      <c r="GL314" s="5"/>
      <c r="GM314" s="5"/>
      <c r="GN314" s="5"/>
      <c r="GO314" s="5"/>
      <c r="GP314" s="5"/>
      <c r="GQ314" s="5"/>
      <c r="GR314" s="5"/>
      <c r="GS314" s="5"/>
    </row>
    <row r="315" spans="1:201"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4"/>
      <c r="AR315" s="4"/>
      <c r="AS315" s="5"/>
      <c r="AT315" s="4"/>
      <c r="AU315" s="5"/>
      <c r="AV315" s="5"/>
      <c r="AW315" s="5"/>
      <c r="AX315" s="5"/>
      <c r="AY315" s="5"/>
      <c r="AZ315" s="5"/>
      <c r="BA315" s="5"/>
      <c r="BB315" s="5"/>
      <c r="BC315" s="4"/>
      <c r="BD315" s="4"/>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c r="FX315" s="5"/>
      <c r="FY315" s="5"/>
      <c r="FZ315" s="5"/>
      <c r="GA315" s="5"/>
      <c r="GB315" s="5"/>
      <c r="GC315" s="5"/>
      <c r="GD315" s="5"/>
      <c r="GE315" s="5"/>
      <c r="GF315" s="5"/>
      <c r="GG315" s="5"/>
      <c r="GH315" s="4"/>
      <c r="GI315" s="4"/>
      <c r="GJ315" s="5"/>
      <c r="GK315" s="5"/>
      <c r="GL315" s="5"/>
      <c r="GM315" s="5"/>
      <c r="GN315" s="5"/>
      <c r="GO315" s="5"/>
      <c r="GP315" s="5"/>
      <c r="GQ315" s="5"/>
      <c r="GR315" s="5"/>
      <c r="GS315" s="5"/>
    </row>
    <row r="316" spans="1:201"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4"/>
      <c r="AR316" s="4"/>
      <c r="AS316" s="5"/>
      <c r="AT316" s="4"/>
      <c r="AU316" s="5"/>
      <c r="AV316" s="5"/>
      <c r="AW316" s="5"/>
      <c r="AX316" s="5"/>
      <c r="AY316" s="5"/>
      <c r="AZ316" s="5"/>
      <c r="BA316" s="5"/>
      <c r="BB316" s="5"/>
      <c r="BC316" s="4"/>
      <c r="BD316" s="4"/>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c r="FL316" s="5"/>
      <c r="FM316" s="5"/>
      <c r="FN316" s="5"/>
      <c r="FO316" s="5"/>
      <c r="FP316" s="5"/>
      <c r="FQ316" s="5"/>
      <c r="FR316" s="5"/>
      <c r="FS316" s="5"/>
      <c r="FT316" s="5"/>
      <c r="FU316" s="5"/>
      <c r="FV316" s="5"/>
      <c r="FW316" s="5"/>
      <c r="FX316" s="5"/>
      <c r="FY316" s="5"/>
      <c r="FZ316" s="5"/>
      <c r="GA316" s="5"/>
      <c r="GB316" s="5"/>
      <c r="GC316" s="5"/>
      <c r="GD316" s="5"/>
      <c r="GE316" s="5"/>
      <c r="GF316" s="5"/>
      <c r="GG316" s="5"/>
      <c r="GH316" s="4"/>
      <c r="GI316" s="4"/>
      <c r="GJ316" s="5"/>
      <c r="GK316" s="5"/>
      <c r="GL316" s="5"/>
      <c r="GM316" s="5"/>
      <c r="GN316" s="5"/>
      <c r="GO316" s="5"/>
      <c r="GP316" s="5"/>
      <c r="GQ316" s="5"/>
      <c r="GR316" s="5"/>
      <c r="GS316" s="5"/>
    </row>
    <row r="317" spans="1:201"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4"/>
      <c r="AR317" s="4"/>
      <c r="AS317" s="5"/>
      <c r="AT317" s="4"/>
      <c r="AU317" s="5"/>
      <c r="AV317" s="5"/>
      <c r="AW317" s="5"/>
      <c r="AX317" s="5"/>
      <c r="AY317" s="5"/>
      <c r="AZ317" s="5"/>
      <c r="BA317" s="5"/>
      <c r="BB317" s="5"/>
      <c r="BC317" s="4"/>
      <c r="BD317" s="4"/>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c r="FL317" s="5"/>
      <c r="FM317" s="5"/>
      <c r="FN317" s="5"/>
      <c r="FO317" s="5"/>
      <c r="FP317" s="5"/>
      <c r="FQ317" s="5"/>
      <c r="FR317" s="5"/>
      <c r="FS317" s="5"/>
      <c r="FT317" s="5"/>
      <c r="FU317" s="5"/>
      <c r="FV317" s="5"/>
      <c r="FW317" s="5"/>
      <c r="FX317" s="5"/>
      <c r="FY317" s="5"/>
      <c r="FZ317" s="5"/>
      <c r="GA317" s="5"/>
      <c r="GB317" s="5"/>
      <c r="GC317" s="5"/>
      <c r="GD317" s="5"/>
      <c r="GE317" s="5"/>
      <c r="GF317" s="5"/>
      <c r="GG317" s="5"/>
      <c r="GH317" s="4"/>
      <c r="GI317" s="4"/>
      <c r="GJ317" s="5"/>
      <c r="GK317" s="5"/>
      <c r="GL317" s="5"/>
      <c r="GM317" s="5"/>
      <c r="GN317" s="5"/>
      <c r="GO317" s="5"/>
      <c r="GP317" s="5"/>
      <c r="GQ317" s="5"/>
      <c r="GR317" s="5"/>
      <c r="GS317" s="5"/>
    </row>
    <row r="318" spans="1:201"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4"/>
      <c r="AR318" s="4"/>
      <c r="AS318" s="5"/>
      <c r="AT318" s="4"/>
      <c r="AU318" s="5"/>
      <c r="AV318" s="5"/>
      <c r="AW318" s="5"/>
      <c r="AX318" s="5"/>
      <c r="AY318" s="5"/>
      <c r="AZ318" s="5"/>
      <c r="BA318" s="5"/>
      <c r="BB318" s="5"/>
      <c r="BC318" s="4"/>
      <c r="BD318" s="4"/>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c r="DL318" s="5"/>
      <c r="DM318" s="5"/>
      <c r="DN318" s="5"/>
      <c r="DO318" s="5"/>
      <c r="DP318" s="5"/>
      <c r="DQ318" s="5"/>
      <c r="DR318" s="5"/>
      <c r="DS318" s="5"/>
      <c r="DT318" s="5"/>
      <c r="DU318" s="5"/>
      <c r="DV318" s="5"/>
      <c r="DW318" s="5"/>
      <c r="DX318" s="5"/>
      <c r="DY318" s="5"/>
      <c r="DZ318" s="5"/>
      <c r="EA318" s="5"/>
      <c r="EB318" s="5"/>
      <c r="EC318" s="5"/>
      <c r="ED318" s="5"/>
      <c r="EE318" s="5"/>
      <c r="EF318" s="5"/>
      <c r="EG318" s="5"/>
      <c r="EH318" s="5"/>
      <c r="EI318" s="5"/>
      <c r="EJ318" s="5"/>
      <c r="EK318" s="5"/>
      <c r="EL318" s="5"/>
      <c r="EM318" s="5"/>
      <c r="EN318" s="5"/>
      <c r="EO318" s="5"/>
      <c r="EP318" s="5"/>
      <c r="EQ318" s="5"/>
      <c r="ER318" s="5"/>
      <c r="ES318" s="5"/>
      <c r="ET318" s="5"/>
      <c r="EU318" s="5"/>
      <c r="EV318" s="5"/>
      <c r="EW318" s="5"/>
      <c r="EX318" s="5"/>
      <c r="EY318" s="5"/>
      <c r="EZ318" s="5"/>
      <c r="FA318" s="5"/>
      <c r="FB318" s="5"/>
      <c r="FC318" s="5"/>
      <c r="FD318" s="5"/>
      <c r="FE318" s="5"/>
      <c r="FF318" s="5"/>
      <c r="FG318" s="5"/>
      <c r="FH318" s="5"/>
      <c r="FI318" s="5"/>
      <c r="FJ318" s="5"/>
      <c r="FK318" s="5"/>
      <c r="FL318" s="5"/>
      <c r="FM318" s="5"/>
      <c r="FN318" s="5"/>
      <c r="FO318" s="5"/>
      <c r="FP318" s="5"/>
      <c r="FQ318" s="5"/>
      <c r="FR318" s="5"/>
      <c r="FS318" s="5"/>
      <c r="FT318" s="5"/>
      <c r="FU318" s="5"/>
      <c r="FV318" s="5"/>
      <c r="FW318" s="5"/>
      <c r="FX318" s="5"/>
      <c r="FY318" s="5"/>
      <c r="FZ318" s="5"/>
      <c r="GA318" s="5"/>
      <c r="GB318" s="5"/>
      <c r="GC318" s="5"/>
      <c r="GD318" s="5"/>
      <c r="GE318" s="5"/>
      <c r="GF318" s="5"/>
      <c r="GG318" s="5"/>
      <c r="GH318" s="4"/>
      <c r="GI318" s="4"/>
      <c r="GJ318" s="5"/>
      <c r="GK318" s="5"/>
      <c r="GL318" s="5"/>
      <c r="GM318" s="5"/>
      <c r="GN318" s="5"/>
      <c r="GO318" s="5"/>
      <c r="GP318" s="5"/>
      <c r="GQ318" s="5"/>
      <c r="GR318" s="5"/>
      <c r="GS318" s="5"/>
    </row>
    <row r="319" spans="1:201"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4"/>
      <c r="AR319" s="4"/>
      <c r="AS319" s="5"/>
      <c r="AT319" s="4"/>
      <c r="AU319" s="5"/>
      <c r="AV319" s="5"/>
      <c r="AW319" s="5"/>
      <c r="AX319" s="5"/>
      <c r="AY319" s="5"/>
      <c r="AZ319" s="5"/>
      <c r="BA319" s="5"/>
      <c r="BB319" s="5"/>
      <c r="BC319" s="4"/>
      <c r="BD319" s="4"/>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c r="FL319" s="5"/>
      <c r="FM319" s="5"/>
      <c r="FN319" s="5"/>
      <c r="FO319" s="5"/>
      <c r="FP319" s="5"/>
      <c r="FQ319" s="5"/>
      <c r="FR319" s="5"/>
      <c r="FS319" s="5"/>
      <c r="FT319" s="5"/>
      <c r="FU319" s="5"/>
      <c r="FV319" s="5"/>
      <c r="FW319" s="5"/>
      <c r="FX319" s="5"/>
      <c r="FY319" s="5"/>
      <c r="FZ319" s="5"/>
      <c r="GA319" s="5"/>
      <c r="GB319" s="5"/>
      <c r="GC319" s="5"/>
      <c r="GD319" s="5"/>
      <c r="GE319" s="5"/>
      <c r="GF319" s="5"/>
      <c r="GG319" s="5"/>
      <c r="GH319" s="4"/>
      <c r="GI319" s="4"/>
      <c r="GJ319" s="5"/>
      <c r="GK319" s="5"/>
      <c r="GL319" s="5"/>
      <c r="GM319" s="5"/>
      <c r="GN319" s="5"/>
      <c r="GO319" s="5"/>
      <c r="GP319" s="5"/>
      <c r="GQ319" s="5"/>
      <c r="GR319" s="5"/>
      <c r="GS319" s="5"/>
    </row>
    <row r="320" spans="1:201"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4"/>
      <c r="AR320" s="4"/>
      <c r="AS320" s="5"/>
      <c r="AT320" s="4"/>
      <c r="AU320" s="5"/>
      <c r="AV320" s="5"/>
      <c r="AW320" s="5"/>
      <c r="AX320" s="5"/>
      <c r="AY320" s="5"/>
      <c r="AZ320" s="5"/>
      <c r="BA320" s="5"/>
      <c r="BB320" s="5"/>
      <c r="BC320" s="4"/>
      <c r="BD320" s="4"/>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5"/>
      <c r="FU320" s="5"/>
      <c r="FV320" s="5"/>
      <c r="FW320" s="5"/>
      <c r="FX320" s="5"/>
      <c r="FY320" s="5"/>
      <c r="FZ320" s="5"/>
      <c r="GA320" s="5"/>
      <c r="GB320" s="5"/>
      <c r="GC320" s="5"/>
      <c r="GD320" s="5"/>
      <c r="GE320" s="5"/>
      <c r="GF320" s="5"/>
      <c r="GG320" s="5"/>
      <c r="GH320" s="4"/>
      <c r="GI320" s="4"/>
      <c r="GJ320" s="5"/>
      <c r="GK320" s="5"/>
      <c r="GL320" s="5"/>
      <c r="GM320" s="5"/>
      <c r="GN320" s="5"/>
      <c r="GO320" s="5"/>
      <c r="GP320" s="5"/>
      <c r="GQ320" s="5"/>
      <c r="GR320" s="5"/>
      <c r="GS320" s="5"/>
    </row>
    <row r="321" spans="1:201"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4"/>
      <c r="AR321" s="4"/>
      <c r="AS321" s="5"/>
      <c r="AT321" s="4"/>
      <c r="AU321" s="5"/>
      <c r="AV321" s="5"/>
      <c r="AW321" s="5"/>
      <c r="AX321" s="5"/>
      <c r="AY321" s="5"/>
      <c r="AZ321" s="5"/>
      <c r="BA321" s="5"/>
      <c r="BB321" s="5"/>
      <c r="BC321" s="4"/>
      <c r="BD321" s="4"/>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c r="FL321" s="5"/>
      <c r="FM321" s="5"/>
      <c r="FN321" s="5"/>
      <c r="FO321" s="5"/>
      <c r="FP321" s="5"/>
      <c r="FQ321" s="5"/>
      <c r="FR321" s="5"/>
      <c r="FS321" s="5"/>
      <c r="FT321" s="5"/>
      <c r="FU321" s="5"/>
      <c r="FV321" s="5"/>
      <c r="FW321" s="5"/>
      <c r="FX321" s="5"/>
      <c r="FY321" s="5"/>
      <c r="FZ321" s="5"/>
      <c r="GA321" s="5"/>
      <c r="GB321" s="5"/>
      <c r="GC321" s="5"/>
      <c r="GD321" s="5"/>
      <c r="GE321" s="5"/>
      <c r="GF321" s="5"/>
      <c r="GG321" s="5"/>
      <c r="GH321" s="4"/>
      <c r="GI321" s="4"/>
      <c r="GJ321" s="5"/>
      <c r="GK321" s="5"/>
      <c r="GL321" s="5"/>
      <c r="GM321" s="5"/>
      <c r="GN321" s="5"/>
      <c r="GO321" s="5"/>
      <c r="GP321" s="5"/>
      <c r="GQ321" s="5"/>
      <c r="GR321" s="5"/>
      <c r="GS321" s="5"/>
    </row>
    <row r="322" spans="1:201"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4"/>
      <c r="AR322" s="4"/>
      <c r="AS322" s="5"/>
      <c r="AT322" s="4"/>
      <c r="AU322" s="5"/>
      <c r="AV322" s="5"/>
      <c r="AW322" s="5"/>
      <c r="AX322" s="5"/>
      <c r="AY322" s="5"/>
      <c r="AZ322" s="5"/>
      <c r="BA322" s="5"/>
      <c r="BB322" s="5"/>
      <c r="BC322" s="4"/>
      <c r="BD322" s="4"/>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c r="FL322" s="5"/>
      <c r="FM322" s="5"/>
      <c r="FN322" s="5"/>
      <c r="FO322" s="5"/>
      <c r="FP322" s="5"/>
      <c r="FQ322" s="5"/>
      <c r="FR322" s="5"/>
      <c r="FS322" s="5"/>
      <c r="FT322" s="5"/>
      <c r="FU322" s="5"/>
      <c r="FV322" s="5"/>
      <c r="FW322" s="5"/>
      <c r="FX322" s="5"/>
      <c r="FY322" s="5"/>
      <c r="FZ322" s="5"/>
      <c r="GA322" s="5"/>
      <c r="GB322" s="5"/>
      <c r="GC322" s="5"/>
      <c r="GD322" s="5"/>
      <c r="GE322" s="5"/>
      <c r="GF322" s="5"/>
      <c r="GG322" s="5"/>
      <c r="GH322" s="4"/>
      <c r="GI322" s="4"/>
      <c r="GJ322" s="5"/>
      <c r="GK322" s="5"/>
      <c r="GL322" s="5"/>
      <c r="GM322" s="5"/>
      <c r="GN322" s="5"/>
      <c r="GO322" s="5"/>
      <c r="GP322" s="5"/>
      <c r="GQ322" s="5"/>
      <c r="GR322" s="5"/>
      <c r="GS322" s="5"/>
    </row>
    <row r="323" spans="1:201"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4"/>
      <c r="AR323" s="4"/>
      <c r="AS323" s="5"/>
      <c r="AT323" s="4"/>
      <c r="AU323" s="5"/>
      <c r="AV323" s="5"/>
      <c r="AW323" s="5"/>
      <c r="AX323" s="5"/>
      <c r="AY323" s="5"/>
      <c r="AZ323" s="5"/>
      <c r="BA323" s="5"/>
      <c r="BB323" s="5"/>
      <c r="BC323" s="4"/>
      <c r="BD323" s="4"/>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c r="FL323" s="5"/>
      <c r="FM323" s="5"/>
      <c r="FN323" s="5"/>
      <c r="FO323" s="5"/>
      <c r="FP323" s="5"/>
      <c r="FQ323" s="5"/>
      <c r="FR323" s="5"/>
      <c r="FS323" s="5"/>
      <c r="FT323" s="5"/>
      <c r="FU323" s="5"/>
      <c r="FV323" s="5"/>
      <c r="FW323" s="5"/>
      <c r="FX323" s="5"/>
      <c r="FY323" s="5"/>
      <c r="FZ323" s="5"/>
      <c r="GA323" s="5"/>
      <c r="GB323" s="5"/>
      <c r="GC323" s="5"/>
      <c r="GD323" s="5"/>
      <c r="GE323" s="5"/>
      <c r="GF323" s="5"/>
      <c r="GG323" s="5"/>
      <c r="GH323" s="4"/>
      <c r="GI323" s="4"/>
      <c r="GJ323" s="5"/>
      <c r="GK323" s="5"/>
      <c r="GL323" s="5"/>
      <c r="GM323" s="5"/>
      <c r="GN323" s="5"/>
      <c r="GO323" s="5"/>
      <c r="GP323" s="5"/>
      <c r="GQ323" s="5"/>
      <c r="GR323" s="5"/>
      <c r="GS323" s="5"/>
    </row>
    <row r="324" spans="1:201"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4"/>
      <c r="AR324" s="4"/>
      <c r="AS324" s="5"/>
      <c r="AT324" s="4"/>
      <c r="AU324" s="5"/>
      <c r="AV324" s="5"/>
      <c r="AW324" s="5"/>
      <c r="AX324" s="5"/>
      <c r="AY324" s="5"/>
      <c r="AZ324" s="5"/>
      <c r="BA324" s="5"/>
      <c r="BB324" s="5"/>
      <c r="BC324" s="4"/>
      <c r="BD324" s="4"/>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c r="FL324" s="5"/>
      <c r="FM324" s="5"/>
      <c r="FN324" s="5"/>
      <c r="FO324" s="5"/>
      <c r="FP324" s="5"/>
      <c r="FQ324" s="5"/>
      <c r="FR324" s="5"/>
      <c r="FS324" s="5"/>
      <c r="FT324" s="5"/>
      <c r="FU324" s="5"/>
      <c r="FV324" s="5"/>
      <c r="FW324" s="5"/>
      <c r="FX324" s="5"/>
      <c r="FY324" s="5"/>
      <c r="FZ324" s="5"/>
      <c r="GA324" s="5"/>
      <c r="GB324" s="5"/>
      <c r="GC324" s="5"/>
      <c r="GD324" s="5"/>
      <c r="GE324" s="5"/>
      <c r="GF324" s="5"/>
      <c r="GG324" s="5"/>
      <c r="GH324" s="4"/>
      <c r="GI324" s="4"/>
      <c r="GJ324" s="5"/>
      <c r="GK324" s="5"/>
      <c r="GL324" s="5"/>
      <c r="GM324" s="5"/>
      <c r="GN324" s="5"/>
      <c r="GO324" s="5"/>
      <c r="GP324" s="5"/>
      <c r="GQ324" s="5"/>
      <c r="GR324" s="5"/>
      <c r="GS324" s="5"/>
    </row>
    <row r="325" spans="1:201"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4"/>
      <c r="AR325" s="4"/>
      <c r="AS325" s="5"/>
      <c r="AT325" s="4"/>
      <c r="AU325" s="5"/>
      <c r="AV325" s="5"/>
      <c r="AW325" s="5"/>
      <c r="AX325" s="5"/>
      <c r="AY325" s="5"/>
      <c r="AZ325" s="5"/>
      <c r="BA325" s="5"/>
      <c r="BB325" s="5"/>
      <c r="BC325" s="4"/>
      <c r="BD325" s="4"/>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c r="FL325" s="5"/>
      <c r="FM325" s="5"/>
      <c r="FN325" s="5"/>
      <c r="FO325" s="5"/>
      <c r="FP325" s="5"/>
      <c r="FQ325" s="5"/>
      <c r="FR325" s="5"/>
      <c r="FS325" s="5"/>
      <c r="FT325" s="5"/>
      <c r="FU325" s="5"/>
      <c r="FV325" s="5"/>
      <c r="FW325" s="5"/>
      <c r="FX325" s="5"/>
      <c r="FY325" s="5"/>
      <c r="FZ325" s="5"/>
      <c r="GA325" s="5"/>
      <c r="GB325" s="5"/>
      <c r="GC325" s="5"/>
      <c r="GD325" s="5"/>
      <c r="GE325" s="5"/>
      <c r="GF325" s="5"/>
      <c r="GG325" s="5"/>
      <c r="GH325" s="4"/>
      <c r="GI325" s="4"/>
      <c r="GJ325" s="5"/>
      <c r="GK325" s="5"/>
      <c r="GL325" s="5"/>
      <c r="GM325" s="5"/>
      <c r="GN325" s="5"/>
      <c r="GO325" s="5"/>
      <c r="GP325" s="5"/>
      <c r="GQ325" s="5"/>
      <c r="GR325" s="5"/>
      <c r="GS325" s="5"/>
    </row>
    <row r="326" spans="1:201"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4"/>
      <c r="AR326" s="4"/>
      <c r="AS326" s="5"/>
      <c r="AT326" s="4"/>
      <c r="AU326" s="5"/>
      <c r="AV326" s="5"/>
      <c r="AW326" s="5"/>
      <c r="AX326" s="5"/>
      <c r="AY326" s="5"/>
      <c r="AZ326" s="5"/>
      <c r="BA326" s="5"/>
      <c r="BB326" s="5"/>
      <c r="BC326" s="4"/>
      <c r="BD326" s="4"/>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c r="FL326" s="5"/>
      <c r="FM326" s="5"/>
      <c r="FN326" s="5"/>
      <c r="FO326" s="5"/>
      <c r="FP326" s="5"/>
      <c r="FQ326" s="5"/>
      <c r="FR326" s="5"/>
      <c r="FS326" s="5"/>
      <c r="FT326" s="5"/>
      <c r="FU326" s="5"/>
      <c r="FV326" s="5"/>
      <c r="FW326" s="5"/>
      <c r="FX326" s="5"/>
      <c r="FY326" s="5"/>
      <c r="FZ326" s="5"/>
      <c r="GA326" s="5"/>
      <c r="GB326" s="5"/>
      <c r="GC326" s="5"/>
      <c r="GD326" s="5"/>
      <c r="GE326" s="5"/>
      <c r="GF326" s="5"/>
      <c r="GG326" s="5"/>
      <c r="GH326" s="4"/>
      <c r="GI326" s="4"/>
      <c r="GJ326" s="5"/>
      <c r="GK326" s="5"/>
      <c r="GL326" s="5"/>
      <c r="GM326" s="5"/>
      <c r="GN326" s="5"/>
      <c r="GO326" s="5"/>
      <c r="GP326" s="5"/>
      <c r="GQ326" s="5"/>
      <c r="GR326" s="5"/>
      <c r="GS326" s="5"/>
    </row>
    <row r="327" spans="1:201"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4"/>
      <c r="AR327" s="4"/>
      <c r="AS327" s="5"/>
      <c r="AT327" s="4"/>
      <c r="AU327" s="5"/>
      <c r="AV327" s="5"/>
      <c r="AW327" s="5"/>
      <c r="AX327" s="5"/>
      <c r="AY327" s="5"/>
      <c r="AZ327" s="5"/>
      <c r="BA327" s="5"/>
      <c r="BB327" s="5"/>
      <c r="BC327" s="4"/>
      <c r="BD327" s="4"/>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c r="FL327" s="5"/>
      <c r="FM327" s="5"/>
      <c r="FN327" s="5"/>
      <c r="FO327" s="5"/>
      <c r="FP327" s="5"/>
      <c r="FQ327" s="5"/>
      <c r="FR327" s="5"/>
      <c r="FS327" s="5"/>
      <c r="FT327" s="5"/>
      <c r="FU327" s="5"/>
      <c r="FV327" s="5"/>
      <c r="FW327" s="5"/>
      <c r="FX327" s="5"/>
      <c r="FY327" s="5"/>
      <c r="FZ327" s="5"/>
      <c r="GA327" s="5"/>
      <c r="GB327" s="5"/>
      <c r="GC327" s="5"/>
      <c r="GD327" s="5"/>
      <c r="GE327" s="5"/>
      <c r="GF327" s="5"/>
      <c r="GG327" s="5"/>
      <c r="GH327" s="4"/>
      <c r="GI327" s="4"/>
      <c r="GJ327" s="5"/>
      <c r="GK327" s="5"/>
      <c r="GL327" s="5"/>
      <c r="GM327" s="5"/>
      <c r="GN327" s="5"/>
      <c r="GO327" s="5"/>
      <c r="GP327" s="5"/>
      <c r="GQ327" s="5"/>
      <c r="GR327" s="5"/>
      <c r="GS327" s="5"/>
    </row>
    <row r="328" spans="1:201"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4"/>
      <c r="AR328" s="4"/>
      <c r="AS328" s="5"/>
      <c r="AT328" s="4"/>
      <c r="AU328" s="5"/>
      <c r="AV328" s="5"/>
      <c r="AW328" s="5"/>
      <c r="AX328" s="5"/>
      <c r="AY328" s="5"/>
      <c r="AZ328" s="5"/>
      <c r="BA328" s="5"/>
      <c r="BB328" s="5"/>
      <c r="BC328" s="4"/>
      <c r="BD328" s="4"/>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c r="FX328" s="5"/>
      <c r="FY328" s="5"/>
      <c r="FZ328" s="5"/>
      <c r="GA328" s="5"/>
      <c r="GB328" s="5"/>
      <c r="GC328" s="5"/>
      <c r="GD328" s="5"/>
      <c r="GE328" s="5"/>
      <c r="GF328" s="5"/>
      <c r="GG328" s="5"/>
      <c r="GH328" s="4"/>
      <c r="GI328" s="4"/>
      <c r="GJ328" s="5"/>
      <c r="GK328" s="5"/>
      <c r="GL328" s="5"/>
      <c r="GM328" s="5"/>
      <c r="GN328" s="5"/>
      <c r="GO328" s="5"/>
      <c r="GP328" s="5"/>
      <c r="GQ328" s="5"/>
      <c r="GR328" s="5"/>
      <c r="GS328" s="5"/>
    </row>
    <row r="329" spans="1:201"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4"/>
      <c r="AR329" s="4"/>
      <c r="AS329" s="5"/>
      <c r="AT329" s="4"/>
      <c r="AU329" s="5"/>
      <c r="AV329" s="5"/>
      <c r="AW329" s="5"/>
      <c r="AX329" s="5"/>
      <c r="AY329" s="5"/>
      <c r="AZ329" s="5"/>
      <c r="BA329" s="5"/>
      <c r="BB329" s="5"/>
      <c r="BC329" s="4"/>
      <c r="BD329" s="4"/>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c r="FL329" s="5"/>
      <c r="FM329" s="5"/>
      <c r="FN329" s="5"/>
      <c r="FO329" s="5"/>
      <c r="FP329" s="5"/>
      <c r="FQ329" s="5"/>
      <c r="FR329" s="5"/>
      <c r="FS329" s="5"/>
      <c r="FT329" s="5"/>
      <c r="FU329" s="5"/>
      <c r="FV329" s="5"/>
      <c r="FW329" s="5"/>
      <c r="FX329" s="5"/>
      <c r="FY329" s="5"/>
      <c r="FZ329" s="5"/>
      <c r="GA329" s="5"/>
      <c r="GB329" s="5"/>
      <c r="GC329" s="5"/>
      <c r="GD329" s="5"/>
      <c r="GE329" s="5"/>
      <c r="GF329" s="5"/>
      <c r="GG329" s="5"/>
      <c r="GH329" s="4"/>
      <c r="GI329" s="4"/>
      <c r="GJ329" s="5"/>
      <c r="GK329" s="5"/>
      <c r="GL329" s="5"/>
      <c r="GM329" s="5"/>
      <c r="GN329" s="5"/>
      <c r="GO329" s="5"/>
      <c r="GP329" s="5"/>
      <c r="GQ329" s="5"/>
      <c r="GR329" s="5"/>
      <c r="GS329" s="5"/>
    </row>
    <row r="330" spans="1:201"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4"/>
      <c r="AR330" s="4"/>
      <c r="AS330" s="5"/>
      <c r="AT330" s="4"/>
      <c r="AU330" s="5"/>
      <c r="AV330" s="5"/>
      <c r="AW330" s="5"/>
      <c r="AX330" s="5"/>
      <c r="AY330" s="5"/>
      <c r="AZ330" s="5"/>
      <c r="BA330" s="5"/>
      <c r="BB330" s="5"/>
      <c r="BC330" s="4"/>
      <c r="BD330" s="4"/>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c r="FL330" s="5"/>
      <c r="FM330" s="5"/>
      <c r="FN330" s="5"/>
      <c r="FO330" s="5"/>
      <c r="FP330" s="5"/>
      <c r="FQ330" s="5"/>
      <c r="FR330" s="5"/>
      <c r="FS330" s="5"/>
      <c r="FT330" s="5"/>
      <c r="FU330" s="5"/>
      <c r="FV330" s="5"/>
      <c r="FW330" s="5"/>
      <c r="FX330" s="5"/>
      <c r="FY330" s="5"/>
      <c r="FZ330" s="5"/>
      <c r="GA330" s="5"/>
      <c r="GB330" s="5"/>
      <c r="GC330" s="5"/>
      <c r="GD330" s="5"/>
      <c r="GE330" s="5"/>
      <c r="GF330" s="5"/>
      <c r="GG330" s="5"/>
      <c r="GH330" s="4"/>
      <c r="GI330" s="4"/>
      <c r="GJ330" s="5"/>
      <c r="GK330" s="5"/>
      <c r="GL330" s="5"/>
      <c r="GM330" s="5"/>
      <c r="GN330" s="5"/>
      <c r="GO330" s="5"/>
      <c r="GP330" s="5"/>
      <c r="GQ330" s="5"/>
      <c r="GR330" s="5"/>
      <c r="GS330" s="5"/>
    </row>
    <row r="331" spans="1:201"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4"/>
      <c r="AR331" s="4"/>
      <c r="AS331" s="5"/>
      <c r="AT331" s="4"/>
      <c r="AU331" s="5"/>
      <c r="AV331" s="5"/>
      <c r="AW331" s="5"/>
      <c r="AX331" s="5"/>
      <c r="AY331" s="5"/>
      <c r="AZ331" s="5"/>
      <c r="BA331" s="5"/>
      <c r="BB331" s="5"/>
      <c r="BC331" s="4"/>
      <c r="BD331" s="4"/>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c r="FL331" s="5"/>
      <c r="FM331" s="5"/>
      <c r="FN331" s="5"/>
      <c r="FO331" s="5"/>
      <c r="FP331" s="5"/>
      <c r="FQ331" s="5"/>
      <c r="FR331" s="5"/>
      <c r="FS331" s="5"/>
      <c r="FT331" s="5"/>
      <c r="FU331" s="5"/>
      <c r="FV331" s="5"/>
      <c r="FW331" s="5"/>
      <c r="FX331" s="5"/>
      <c r="FY331" s="5"/>
      <c r="FZ331" s="5"/>
      <c r="GA331" s="5"/>
      <c r="GB331" s="5"/>
      <c r="GC331" s="5"/>
      <c r="GD331" s="5"/>
      <c r="GE331" s="5"/>
      <c r="GF331" s="5"/>
      <c r="GG331" s="5"/>
      <c r="GH331" s="4"/>
      <c r="GI331" s="4"/>
      <c r="GJ331" s="5"/>
      <c r="GK331" s="5"/>
      <c r="GL331" s="5"/>
      <c r="GM331" s="5"/>
      <c r="GN331" s="5"/>
      <c r="GO331" s="5"/>
      <c r="GP331" s="5"/>
      <c r="GQ331" s="5"/>
      <c r="GR331" s="5"/>
      <c r="GS331" s="5"/>
    </row>
    <row r="332" spans="1:201"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4"/>
      <c r="AR332" s="4"/>
      <c r="AS332" s="5"/>
      <c r="AT332" s="4"/>
      <c r="AU332" s="5"/>
      <c r="AV332" s="5"/>
      <c r="AW332" s="5"/>
      <c r="AX332" s="5"/>
      <c r="AY332" s="5"/>
      <c r="AZ332" s="5"/>
      <c r="BA332" s="5"/>
      <c r="BB332" s="5"/>
      <c r="BC332" s="4"/>
      <c r="BD332" s="4"/>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c r="FL332" s="5"/>
      <c r="FM332" s="5"/>
      <c r="FN332" s="5"/>
      <c r="FO332" s="5"/>
      <c r="FP332" s="5"/>
      <c r="FQ332" s="5"/>
      <c r="FR332" s="5"/>
      <c r="FS332" s="5"/>
      <c r="FT332" s="5"/>
      <c r="FU332" s="5"/>
      <c r="FV332" s="5"/>
      <c r="FW332" s="5"/>
      <c r="FX332" s="5"/>
      <c r="FY332" s="5"/>
      <c r="FZ332" s="5"/>
      <c r="GA332" s="5"/>
      <c r="GB332" s="5"/>
      <c r="GC332" s="5"/>
      <c r="GD332" s="5"/>
      <c r="GE332" s="5"/>
      <c r="GF332" s="5"/>
      <c r="GG332" s="5"/>
      <c r="GH332" s="4"/>
      <c r="GI332" s="4"/>
      <c r="GJ332" s="5"/>
      <c r="GK332" s="5"/>
      <c r="GL332" s="5"/>
      <c r="GM332" s="5"/>
      <c r="GN332" s="5"/>
      <c r="GO332" s="5"/>
      <c r="GP332" s="5"/>
      <c r="GQ332" s="5"/>
      <c r="GR332" s="5"/>
      <c r="GS332" s="5"/>
    </row>
    <row r="333" spans="1:201"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4"/>
      <c r="AR333" s="4"/>
      <c r="AS333" s="5"/>
      <c r="AT333" s="4"/>
      <c r="AU333" s="5"/>
      <c r="AV333" s="5"/>
      <c r="AW333" s="5"/>
      <c r="AX333" s="5"/>
      <c r="AY333" s="5"/>
      <c r="AZ333" s="5"/>
      <c r="BA333" s="5"/>
      <c r="BB333" s="5"/>
      <c r="BC333" s="4"/>
      <c r="BD333" s="4"/>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c r="FL333" s="5"/>
      <c r="FM333" s="5"/>
      <c r="FN333" s="5"/>
      <c r="FO333" s="5"/>
      <c r="FP333" s="5"/>
      <c r="FQ333" s="5"/>
      <c r="FR333" s="5"/>
      <c r="FS333" s="5"/>
      <c r="FT333" s="5"/>
      <c r="FU333" s="5"/>
      <c r="FV333" s="5"/>
      <c r="FW333" s="5"/>
      <c r="FX333" s="5"/>
      <c r="FY333" s="5"/>
      <c r="FZ333" s="5"/>
      <c r="GA333" s="5"/>
      <c r="GB333" s="5"/>
      <c r="GC333" s="5"/>
      <c r="GD333" s="5"/>
      <c r="GE333" s="5"/>
      <c r="GF333" s="5"/>
      <c r="GG333" s="5"/>
      <c r="GH333" s="4"/>
      <c r="GI333" s="4"/>
      <c r="GJ333" s="5"/>
      <c r="GK333" s="5"/>
      <c r="GL333" s="5"/>
      <c r="GM333" s="5"/>
      <c r="GN333" s="5"/>
      <c r="GO333" s="5"/>
      <c r="GP333" s="5"/>
      <c r="GQ333" s="5"/>
      <c r="GR333" s="5"/>
      <c r="GS333" s="5"/>
    </row>
    <row r="334" spans="1:201"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4"/>
      <c r="AR334" s="4"/>
      <c r="AS334" s="5"/>
      <c r="AT334" s="4"/>
      <c r="AU334" s="5"/>
      <c r="AV334" s="5"/>
      <c r="AW334" s="5"/>
      <c r="AX334" s="5"/>
      <c r="AY334" s="5"/>
      <c r="AZ334" s="5"/>
      <c r="BA334" s="5"/>
      <c r="BB334" s="5"/>
      <c r="BC334" s="4"/>
      <c r="BD334" s="4"/>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c r="FL334" s="5"/>
      <c r="FM334" s="5"/>
      <c r="FN334" s="5"/>
      <c r="FO334" s="5"/>
      <c r="FP334" s="5"/>
      <c r="FQ334" s="5"/>
      <c r="FR334" s="5"/>
      <c r="FS334" s="5"/>
      <c r="FT334" s="5"/>
      <c r="FU334" s="5"/>
      <c r="FV334" s="5"/>
      <c r="FW334" s="5"/>
      <c r="FX334" s="5"/>
      <c r="FY334" s="5"/>
      <c r="FZ334" s="5"/>
      <c r="GA334" s="5"/>
      <c r="GB334" s="5"/>
      <c r="GC334" s="5"/>
      <c r="GD334" s="5"/>
      <c r="GE334" s="5"/>
      <c r="GF334" s="5"/>
      <c r="GG334" s="5"/>
      <c r="GH334" s="4"/>
      <c r="GI334" s="4"/>
      <c r="GJ334" s="5"/>
      <c r="GK334" s="5"/>
      <c r="GL334" s="5"/>
      <c r="GM334" s="5"/>
      <c r="GN334" s="5"/>
      <c r="GO334" s="5"/>
      <c r="GP334" s="5"/>
      <c r="GQ334" s="5"/>
      <c r="GR334" s="5"/>
      <c r="GS334" s="5"/>
    </row>
    <row r="335" spans="1:201"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4"/>
      <c r="AR335" s="4"/>
      <c r="AS335" s="5"/>
      <c r="AT335" s="4"/>
      <c r="AU335" s="5"/>
      <c r="AV335" s="5"/>
      <c r="AW335" s="5"/>
      <c r="AX335" s="5"/>
      <c r="AY335" s="5"/>
      <c r="AZ335" s="5"/>
      <c r="BA335" s="5"/>
      <c r="BB335" s="5"/>
      <c r="BC335" s="4"/>
      <c r="BD335" s="4"/>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c r="FL335" s="5"/>
      <c r="FM335" s="5"/>
      <c r="FN335" s="5"/>
      <c r="FO335" s="5"/>
      <c r="FP335" s="5"/>
      <c r="FQ335" s="5"/>
      <c r="FR335" s="5"/>
      <c r="FS335" s="5"/>
      <c r="FT335" s="5"/>
      <c r="FU335" s="5"/>
      <c r="FV335" s="5"/>
      <c r="FW335" s="5"/>
      <c r="FX335" s="5"/>
      <c r="FY335" s="5"/>
      <c r="FZ335" s="5"/>
      <c r="GA335" s="5"/>
      <c r="GB335" s="5"/>
      <c r="GC335" s="5"/>
      <c r="GD335" s="5"/>
      <c r="GE335" s="5"/>
      <c r="GF335" s="5"/>
      <c r="GG335" s="5"/>
      <c r="GH335" s="4"/>
      <c r="GI335" s="4"/>
      <c r="GJ335" s="5"/>
      <c r="GK335" s="5"/>
      <c r="GL335" s="5"/>
      <c r="GM335" s="5"/>
      <c r="GN335" s="5"/>
      <c r="GO335" s="5"/>
      <c r="GP335" s="5"/>
      <c r="GQ335" s="5"/>
      <c r="GR335" s="5"/>
      <c r="GS335" s="5"/>
    </row>
    <row r="336" spans="1:201"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4"/>
      <c r="AR336" s="4"/>
      <c r="AS336" s="5"/>
      <c r="AT336" s="4"/>
      <c r="AU336" s="5"/>
      <c r="AV336" s="5"/>
      <c r="AW336" s="5"/>
      <c r="AX336" s="5"/>
      <c r="AY336" s="5"/>
      <c r="AZ336" s="5"/>
      <c r="BA336" s="5"/>
      <c r="BB336" s="5"/>
      <c r="BC336" s="4"/>
      <c r="BD336" s="4"/>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c r="FL336" s="5"/>
      <c r="FM336" s="5"/>
      <c r="FN336" s="5"/>
      <c r="FO336" s="5"/>
      <c r="FP336" s="5"/>
      <c r="FQ336" s="5"/>
      <c r="FR336" s="5"/>
      <c r="FS336" s="5"/>
      <c r="FT336" s="5"/>
      <c r="FU336" s="5"/>
      <c r="FV336" s="5"/>
      <c r="FW336" s="5"/>
      <c r="FX336" s="5"/>
      <c r="FY336" s="5"/>
      <c r="FZ336" s="5"/>
      <c r="GA336" s="5"/>
      <c r="GB336" s="5"/>
      <c r="GC336" s="5"/>
      <c r="GD336" s="5"/>
      <c r="GE336" s="5"/>
      <c r="GF336" s="5"/>
      <c r="GG336" s="5"/>
      <c r="GH336" s="4"/>
      <c r="GI336" s="4"/>
      <c r="GJ336" s="5"/>
      <c r="GK336" s="5"/>
      <c r="GL336" s="5"/>
      <c r="GM336" s="5"/>
      <c r="GN336" s="5"/>
      <c r="GO336" s="5"/>
      <c r="GP336" s="5"/>
      <c r="GQ336" s="5"/>
      <c r="GR336" s="5"/>
      <c r="GS336" s="5"/>
    </row>
    <row r="337" spans="1:201"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4"/>
      <c r="AR337" s="4"/>
      <c r="AS337" s="5"/>
      <c r="AT337" s="4"/>
      <c r="AU337" s="5"/>
      <c r="AV337" s="5"/>
      <c r="AW337" s="5"/>
      <c r="AX337" s="5"/>
      <c r="AY337" s="5"/>
      <c r="AZ337" s="5"/>
      <c r="BA337" s="5"/>
      <c r="BB337" s="5"/>
      <c r="BC337" s="4"/>
      <c r="BD337" s="4"/>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c r="FL337" s="5"/>
      <c r="FM337" s="5"/>
      <c r="FN337" s="5"/>
      <c r="FO337" s="5"/>
      <c r="FP337" s="5"/>
      <c r="FQ337" s="5"/>
      <c r="FR337" s="5"/>
      <c r="FS337" s="5"/>
      <c r="FT337" s="5"/>
      <c r="FU337" s="5"/>
      <c r="FV337" s="5"/>
      <c r="FW337" s="5"/>
      <c r="FX337" s="5"/>
      <c r="FY337" s="5"/>
      <c r="FZ337" s="5"/>
      <c r="GA337" s="5"/>
      <c r="GB337" s="5"/>
      <c r="GC337" s="5"/>
      <c r="GD337" s="5"/>
      <c r="GE337" s="5"/>
      <c r="GF337" s="5"/>
      <c r="GG337" s="5"/>
      <c r="GH337" s="4"/>
      <c r="GI337" s="4"/>
      <c r="GJ337" s="5"/>
      <c r="GK337" s="5"/>
      <c r="GL337" s="5"/>
      <c r="GM337" s="5"/>
      <c r="GN337" s="5"/>
      <c r="GO337" s="5"/>
      <c r="GP337" s="5"/>
      <c r="GQ337" s="5"/>
      <c r="GR337" s="5"/>
      <c r="GS337" s="5"/>
    </row>
    <row r="338" spans="1:201"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4"/>
      <c r="AR338" s="4"/>
      <c r="AS338" s="5"/>
      <c r="AT338" s="4"/>
      <c r="AU338" s="5"/>
      <c r="AV338" s="5"/>
      <c r="AW338" s="5"/>
      <c r="AX338" s="5"/>
      <c r="AY338" s="5"/>
      <c r="AZ338" s="5"/>
      <c r="BA338" s="5"/>
      <c r="BB338" s="5"/>
      <c r="BC338" s="4"/>
      <c r="BD338" s="4"/>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c r="FL338" s="5"/>
      <c r="FM338" s="5"/>
      <c r="FN338" s="5"/>
      <c r="FO338" s="5"/>
      <c r="FP338" s="5"/>
      <c r="FQ338" s="5"/>
      <c r="FR338" s="5"/>
      <c r="FS338" s="5"/>
      <c r="FT338" s="5"/>
      <c r="FU338" s="5"/>
      <c r="FV338" s="5"/>
      <c r="FW338" s="5"/>
      <c r="FX338" s="5"/>
      <c r="FY338" s="5"/>
      <c r="FZ338" s="5"/>
      <c r="GA338" s="5"/>
      <c r="GB338" s="5"/>
      <c r="GC338" s="5"/>
      <c r="GD338" s="5"/>
      <c r="GE338" s="5"/>
      <c r="GF338" s="5"/>
      <c r="GG338" s="5"/>
      <c r="GH338" s="4"/>
      <c r="GI338" s="4"/>
      <c r="GJ338" s="5"/>
      <c r="GK338" s="5"/>
      <c r="GL338" s="5"/>
      <c r="GM338" s="5"/>
      <c r="GN338" s="5"/>
      <c r="GO338" s="5"/>
      <c r="GP338" s="5"/>
      <c r="GQ338" s="5"/>
      <c r="GR338" s="5"/>
      <c r="GS338" s="5"/>
    </row>
    <row r="339" spans="1:201"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4"/>
      <c r="AR339" s="4"/>
      <c r="AS339" s="5"/>
      <c r="AT339" s="4"/>
      <c r="AU339" s="5"/>
      <c r="AV339" s="5"/>
      <c r="AW339" s="5"/>
      <c r="AX339" s="5"/>
      <c r="AY339" s="5"/>
      <c r="AZ339" s="5"/>
      <c r="BA339" s="5"/>
      <c r="BB339" s="5"/>
      <c r="BC339" s="4"/>
      <c r="BD339" s="4"/>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c r="FL339" s="5"/>
      <c r="FM339" s="5"/>
      <c r="FN339" s="5"/>
      <c r="FO339" s="5"/>
      <c r="FP339" s="5"/>
      <c r="FQ339" s="5"/>
      <c r="FR339" s="5"/>
      <c r="FS339" s="5"/>
      <c r="FT339" s="5"/>
      <c r="FU339" s="5"/>
      <c r="FV339" s="5"/>
      <c r="FW339" s="5"/>
      <c r="FX339" s="5"/>
      <c r="FY339" s="5"/>
      <c r="FZ339" s="5"/>
      <c r="GA339" s="5"/>
      <c r="GB339" s="5"/>
      <c r="GC339" s="5"/>
      <c r="GD339" s="5"/>
      <c r="GE339" s="5"/>
      <c r="GF339" s="5"/>
      <c r="GG339" s="5"/>
      <c r="GH339" s="4"/>
      <c r="GI339" s="4"/>
      <c r="GJ339" s="5"/>
      <c r="GK339" s="5"/>
      <c r="GL339" s="5"/>
      <c r="GM339" s="5"/>
      <c r="GN339" s="5"/>
      <c r="GO339" s="5"/>
      <c r="GP339" s="5"/>
      <c r="GQ339" s="5"/>
      <c r="GR339" s="5"/>
      <c r="GS339" s="5"/>
    </row>
    <row r="340" spans="1:201"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4"/>
      <c r="AR340" s="4"/>
      <c r="AS340" s="5"/>
      <c r="AT340" s="4"/>
      <c r="AU340" s="5"/>
      <c r="AV340" s="5"/>
      <c r="AW340" s="5"/>
      <c r="AX340" s="5"/>
      <c r="AY340" s="5"/>
      <c r="AZ340" s="5"/>
      <c r="BA340" s="5"/>
      <c r="BB340" s="5"/>
      <c r="BC340" s="4"/>
      <c r="BD340" s="4"/>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c r="FL340" s="5"/>
      <c r="FM340" s="5"/>
      <c r="FN340" s="5"/>
      <c r="FO340" s="5"/>
      <c r="FP340" s="5"/>
      <c r="FQ340" s="5"/>
      <c r="FR340" s="5"/>
      <c r="FS340" s="5"/>
      <c r="FT340" s="5"/>
      <c r="FU340" s="5"/>
      <c r="FV340" s="5"/>
      <c r="FW340" s="5"/>
      <c r="FX340" s="5"/>
      <c r="FY340" s="5"/>
      <c r="FZ340" s="5"/>
      <c r="GA340" s="5"/>
      <c r="GB340" s="5"/>
      <c r="GC340" s="5"/>
      <c r="GD340" s="5"/>
      <c r="GE340" s="5"/>
      <c r="GF340" s="5"/>
      <c r="GG340" s="5"/>
      <c r="GH340" s="4"/>
      <c r="GI340" s="4"/>
      <c r="GJ340" s="5"/>
      <c r="GK340" s="5"/>
      <c r="GL340" s="5"/>
      <c r="GM340" s="5"/>
      <c r="GN340" s="5"/>
      <c r="GO340" s="5"/>
      <c r="GP340" s="5"/>
      <c r="GQ340" s="5"/>
      <c r="GR340" s="5"/>
      <c r="GS340" s="5"/>
    </row>
    <row r="341" spans="1:201"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4"/>
      <c r="AR341" s="4"/>
      <c r="AS341" s="5"/>
      <c r="AT341" s="4"/>
      <c r="AU341" s="5"/>
      <c r="AV341" s="5"/>
      <c r="AW341" s="5"/>
      <c r="AX341" s="5"/>
      <c r="AY341" s="5"/>
      <c r="AZ341" s="5"/>
      <c r="BA341" s="5"/>
      <c r="BB341" s="5"/>
      <c r="BC341" s="4"/>
      <c r="BD341" s="4"/>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c r="FL341" s="5"/>
      <c r="FM341" s="5"/>
      <c r="FN341" s="5"/>
      <c r="FO341" s="5"/>
      <c r="FP341" s="5"/>
      <c r="FQ341" s="5"/>
      <c r="FR341" s="5"/>
      <c r="FS341" s="5"/>
      <c r="FT341" s="5"/>
      <c r="FU341" s="5"/>
      <c r="FV341" s="5"/>
      <c r="FW341" s="5"/>
      <c r="FX341" s="5"/>
      <c r="FY341" s="5"/>
      <c r="FZ341" s="5"/>
      <c r="GA341" s="5"/>
      <c r="GB341" s="5"/>
      <c r="GC341" s="5"/>
      <c r="GD341" s="5"/>
      <c r="GE341" s="5"/>
      <c r="GF341" s="5"/>
      <c r="GG341" s="5"/>
      <c r="GH341" s="4"/>
      <c r="GI341" s="4"/>
      <c r="GJ341" s="5"/>
      <c r="GK341" s="5"/>
      <c r="GL341" s="5"/>
      <c r="GM341" s="5"/>
      <c r="GN341" s="5"/>
      <c r="GO341" s="5"/>
      <c r="GP341" s="5"/>
      <c r="GQ341" s="5"/>
      <c r="GR341" s="5"/>
      <c r="GS341" s="5"/>
    </row>
    <row r="342" spans="1:201"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4"/>
      <c r="AR342" s="4"/>
      <c r="AS342" s="5"/>
      <c r="AT342" s="4"/>
      <c r="AU342" s="5"/>
      <c r="AV342" s="5"/>
      <c r="AW342" s="5"/>
      <c r="AX342" s="5"/>
      <c r="AY342" s="5"/>
      <c r="AZ342" s="5"/>
      <c r="BA342" s="5"/>
      <c r="BB342" s="5"/>
      <c r="BC342" s="4"/>
      <c r="BD342" s="4"/>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c r="DT342" s="5"/>
      <c r="DU342" s="5"/>
      <c r="DV342" s="5"/>
      <c r="DW342" s="5"/>
      <c r="DX342" s="5"/>
      <c r="DY342" s="5"/>
      <c r="DZ342" s="5"/>
      <c r="EA342" s="5"/>
      <c r="EB342" s="5"/>
      <c r="EC342" s="5"/>
      <c r="ED342" s="5"/>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s="5"/>
      <c r="FG342" s="5"/>
      <c r="FH342" s="5"/>
      <c r="FI342" s="5"/>
      <c r="FJ342" s="5"/>
      <c r="FK342" s="5"/>
      <c r="FL342" s="5"/>
      <c r="FM342" s="5"/>
      <c r="FN342" s="5"/>
      <c r="FO342" s="5"/>
      <c r="FP342" s="5"/>
      <c r="FQ342" s="5"/>
      <c r="FR342" s="5"/>
      <c r="FS342" s="5"/>
      <c r="FT342" s="5"/>
      <c r="FU342" s="5"/>
      <c r="FV342" s="5"/>
      <c r="FW342" s="5"/>
      <c r="FX342" s="5"/>
      <c r="FY342" s="5"/>
      <c r="FZ342" s="5"/>
      <c r="GA342" s="5"/>
      <c r="GB342" s="5"/>
      <c r="GC342" s="5"/>
      <c r="GD342" s="5"/>
      <c r="GE342" s="5"/>
      <c r="GF342" s="5"/>
      <c r="GG342" s="5"/>
      <c r="GH342" s="4"/>
      <c r="GI342" s="4"/>
      <c r="GJ342" s="5"/>
      <c r="GK342" s="5"/>
      <c r="GL342" s="5"/>
      <c r="GM342" s="5"/>
      <c r="GN342" s="5"/>
      <c r="GO342" s="5"/>
      <c r="GP342" s="5"/>
      <c r="GQ342" s="5"/>
      <c r="GR342" s="5"/>
      <c r="GS342" s="5"/>
    </row>
    <row r="343" spans="1:201"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4"/>
      <c r="AR343" s="4"/>
      <c r="AS343" s="5"/>
      <c r="AT343" s="4"/>
      <c r="AU343" s="5"/>
      <c r="AV343" s="5"/>
      <c r="AW343" s="5"/>
      <c r="AX343" s="5"/>
      <c r="AY343" s="5"/>
      <c r="AZ343" s="5"/>
      <c r="BA343" s="5"/>
      <c r="BB343" s="5"/>
      <c r="BC343" s="4"/>
      <c r="BD343" s="4"/>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c r="FL343" s="5"/>
      <c r="FM343" s="5"/>
      <c r="FN343" s="5"/>
      <c r="FO343" s="5"/>
      <c r="FP343" s="5"/>
      <c r="FQ343" s="5"/>
      <c r="FR343" s="5"/>
      <c r="FS343" s="5"/>
      <c r="FT343" s="5"/>
      <c r="FU343" s="5"/>
      <c r="FV343" s="5"/>
      <c r="FW343" s="5"/>
      <c r="FX343" s="5"/>
      <c r="FY343" s="5"/>
      <c r="FZ343" s="5"/>
      <c r="GA343" s="5"/>
      <c r="GB343" s="5"/>
      <c r="GC343" s="5"/>
      <c r="GD343" s="5"/>
      <c r="GE343" s="5"/>
      <c r="GF343" s="5"/>
      <c r="GG343" s="5"/>
      <c r="GH343" s="4"/>
      <c r="GI343" s="4"/>
      <c r="GJ343" s="5"/>
      <c r="GK343" s="5"/>
      <c r="GL343" s="5"/>
      <c r="GM343" s="5"/>
      <c r="GN343" s="5"/>
      <c r="GO343" s="5"/>
      <c r="GP343" s="5"/>
      <c r="GQ343" s="5"/>
      <c r="GR343" s="5"/>
      <c r="GS343" s="5"/>
    </row>
    <row r="344" spans="1:201"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4"/>
      <c r="AR344" s="4"/>
      <c r="AS344" s="5"/>
      <c r="AT344" s="4"/>
      <c r="AU344" s="5"/>
      <c r="AV344" s="5"/>
      <c r="AW344" s="5"/>
      <c r="AX344" s="5"/>
      <c r="AY344" s="5"/>
      <c r="AZ344" s="5"/>
      <c r="BA344" s="5"/>
      <c r="BB344" s="5"/>
      <c r="BC344" s="4"/>
      <c r="BD344" s="4"/>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c r="DQ344" s="5"/>
      <c r="DR344" s="5"/>
      <c r="DS344" s="5"/>
      <c r="DT344" s="5"/>
      <c r="DU344" s="5"/>
      <c r="DV344" s="5"/>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c r="FL344" s="5"/>
      <c r="FM344" s="5"/>
      <c r="FN344" s="5"/>
      <c r="FO344" s="5"/>
      <c r="FP344" s="5"/>
      <c r="FQ344" s="5"/>
      <c r="FR344" s="5"/>
      <c r="FS344" s="5"/>
      <c r="FT344" s="5"/>
      <c r="FU344" s="5"/>
      <c r="FV344" s="5"/>
      <c r="FW344" s="5"/>
      <c r="FX344" s="5"/>
      <c r="FY344" s="5"/>
      <c r="FZ344" s="5"/>
      <c r="GA344" s="5"/>
      <c r="GB344" s="5"/>
      <c r="GC344" s="5"/>
      <c r="GD344" s="5"/>
      <c r="GE344" s="5"/>
      <c r="GF344" s="5"/>
      <c r="GG344" s="5"/>
      <c r="GH344" s="4"/>
      <c r="GI344" s="4"/>
      <c r="GJ344" s="5"/>
      <c r="GK344" s="5"/>
      <c r="GL344" s="5"/>
      <c r="GM344" s="5"/>
      <c r="GN344" s="5"/>
      <c r="GO344" s="5"/>
      <c r="GP344" s="5"/>
      <c r="GQ344" s="5"/>
      <c r="GR344" s="5"/>
      <c r="GS344" s="5"/>
    </row>
    <row r="345" spans="1:201"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4"/>
      <c r="AR345" s="4"/>
      <c r="AS345" s="5"/>
      <c r="AT345" s="4"/>
      <c r="AU345" s="5"/>
      <c r="AV345" s="5"/>
      <c r="AW345" s="5"/>
      <c r="AX345" s="5"/>
      <c r="AY345" s="5"/>
      <c r="AZ345" s="5"/>
      <c r="BA345" s="5"/>
      <c r="BB345" s="5"/>
      <c r="BC345" s="4"/>
      <c r="BD345" s="4"/>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c r="DT345" s="5"/>
      <c r="DU345" s="5"/>
      <c r="DV345" s="5"/>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c r="FL345" s="5"/>
      <c r="FM345" s="5"/>
      <c r="FN345" s="5"/>
      <c r="FO345" s="5"/>
      <c r="FP345" s="5"/>
      <c r="FQ345" s="5"/>
      <c r="FR345" s="5"/>
      <c r="FS345" s="5"/>
      <c r="FT345" s="5"/>
      <c r="FU345" s="5"/>
      <c r="FV345" s="5"/>
      <c r="FW345" s="5"/>
      <c r="FX345" s="5"/>
      <c r="FY345" s="5"/>
      <c r="FZ345" s="5"/>
      <c r="GA345" s="5"/>
      <c r="GB345" s="5"/>
      <c r="GC345" s="5"/>
      <c r="GD345" s="5"/>
      <c r="GE345" s="5"/>
      <c r="GF345" s="5"/>
      <c r="GG345" s="5"/>
      <c r="GH345" s="4"/>
      <c r="GI345" s="4"/>
      <c r="GJ345" s="5"/>
      <c r="GK345" s="5"/>
      <c r="GL345" s="5"/>
      <c r="GM345" s="5"/>
      <c r="GN345" s="5"/>
      <c r="GO345" s="5"/>
      <c r="GP345" s="5"/>
      <c r="GQ345" s="5"/>
      <c r="GR345" s="5"/>
      <c r="GS345" s="5"/>
    </row>
    <row r="346" spans="1:201"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4"/>
      <c r="AR346" s="4"/>
      <c r="AS346" s="5"/>
      <c r="AT346" s="4"/>
      <c r="AU346" s="5"/>
      <c r="AV346" s="5"/>
      <c r="AW346" s="5"/>
      <c r="AX346" s="5"/>
      <c r="AY346" s="5"/>
      <c r="AZ346" s="5"/>
      <c r="BA346" s="5"/>
      <c r="BB346" s="5"/>
      <c r="BC346" s="4"/>
      <c r="BD346" s="4"/>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c r="DQ346" s="5"/>
      <c r="DR346" s="5"/>
      <c r="DS346" s="5"/>
      <c r="DT346" s="5"/>
      <c r="DU346" s="5"/>
      <c r="DV346" s="5"/>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c r="FL346" s="5"/>
      <c r="FM346" s="5"/>
      <c r="FN346" s="5"/>
      <c r="FO346" s="5"/>
      <c r="FP346" s="5"/>
      <c r="FQ346" s="5"/>
      <c r="FR346" s="5"/>
      <c r="FS346" s="5"/>
      <c r="FT346" s="5"/>
      <c r="FU346" s="5"/>
      <c r="FV346" s="5"/>
      <c r="FW346" s="5"/>
      <c r="FX346" s="5"/>
      <c r="FY346" s="5"/>
      <c r="FZ346" s="5"/>
      <c r="GA346" s="5"/>
      <c r="GB346" s="5"/>
      <c r="GC346" s="5"/>
      <c r="GD346" s="5"/>
      <c r="GE346" s="5"/>
      <c r="GF346" s="5"/>
      <c r="GG346" s="5"/>
      <c r="GH346" s="4"/>
      <c r="GI346" s="4"/>
      <c r="GJ346" s="5"/>
      <c r="GK346" s="5"/>
      <c r="GL346" s="5"/>
      <c r="GM346" s="5"/>
      <c r="GN346" s="5"/>
      <c r="GO346" s="5"/>
      <c r="GP346" s="5"/>
      <c r="GQ346" s="5"/>
      <c r="GR346" s="5"/>
      <c r="GS346" s="5"/>
    </row>
    <row r="347" spans="1:201"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4"/>
      <c r="AR347" s="4"/>
      <c r="AS347" s="5"/>
      <c r="AT347" s="4"/>
      <c r="AU347" s="5"/>
      <c r="AV347" s="5"/>
      <c r="AW347" s="5"/>
      <c r="AX347" s="5"/>
      <c r="AY347" s="5"/>
      <c r="AZ347" s="5"/>
      <c r="BA347" s="5"/>
      <c r="BB347" s="5"/>
      <c r="BC347" s="4"/>
      <c r="BD347" s="4"/>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c r="FL347" s="5"/>
      <c r="FM347" s="5"/>
      <c r="FN347" s="5"/>
      <c r="FO347" s="5"/>
      <c r="FP347" s="5"/>
      <c r="FQ347" s="5"/>
      <c r="FR347" s="5"/>
      <c r="FS347" s="5"/>
      <c r="FT347" s="5"/>
      <c r="FU347" s="5"/>
      <c r="FV347" s="5"/>
      <c r="FW347" s="5"/>
      <c r="FX347" s="5"/>
      <c r="FY347" s="5"/>
      <c r="FZ347" s="5"/>
      <c r="GA347" s="5"/>
      <c r="GB347" s="5"/>
      <c r="GC347" s="5"/>
      <c r="GD347" s="5"/>
      <c r="GE347" s="5"/>
      <c r="GF347" s="5"/>
      <c r="GG347" s="5"/>
      <c r="GH347" s="4"/>
      <c r="GI347" s="4"/>
      <c r="GJ347" s="5"/>
      <c r="GK347" s="5"/>
      <c r="GL347" s="5"/>
      <c r="GM347" s="5"/>
      <c r="GN347" s="5"/>
      <c r="GO347" s="5"/>
      <c r="GP347" s="5"/>
      <c r="GQ347" s="5"/>
      <c r="GR347" s="5"/>
      <c r="GS347" s="5"/>
    </row>
    <row r="348" spans="1:201"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4"/>
      <c r="AR348" s="4"/>
      <c r="AS348" s="5"/>
      <c r="AT348" s="4"/>
      <c r="AU348" s="5"/>
      <c r="AV348" s="5"/>
      <c r="AW348" s="5"/>
      <c r="AX348" s="5"/>
      <c r="AY348" s="5"/>
      <c r="AZ348" s="5"/>
      <c r="BA348" s="5"/>
      <c r="BB348" s="5"/>
      <c r="BC348" s="4"/>
      <c r="BD348" s="4"/>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c r="FL348" s="5"/>
      <c r="FM348" s="5"/>
      <c r="FN348" s="5"/>
      <c r="FO348" s="5"/>
      <c r="FP348" s="5"/>
      <c r="FQ348" s="5"/>
      <c r="FR348" s="5"/>
      <c r="FS348" s="5"/>
      <c r="FT348" s="5"/>
      <c r="FU348" s="5"/>
      <c r="FV348" s="5"/>
      <c r="FW348" s="5"/>
      <c r="FX348" s="5"/>
      <c r="FY348" s="5"/>
      <c r="FZ348" s="5"/>
      <c r="GA348" s="5"/>
      <c r="GB348" s="5"/>
      <c r="GC348" s="5"/>
      <c r="GD348" s="5"/>
      <c r="GE348" s="5"/>
      <c r="GF348" s="5"/>
      <c r="GG348" s="5"/>
      <c r="GH348" s="4"/>
      <c r="GI348" s="4"/>
      <c r="GJ348" s="5"/>
      <c r="GK348" s="5"/>
      <c r="GL348" s="5"/>
      <c r="GM348" s="5"/>
      <c r="GN348" s="5"/>
      <c r="GO348" s="5"/>
      <c r="GP348" s="5"/>
      <c r="GQ348" s="5"/>
      <c r="GR348" s="5"/>
      <c r="GS348" s="5"/>
    </row>
    <row r="349" spans="1:201"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4"/>
      <c r="AR349" s="4"/>
      <c r="AS349" s="5"/>
      <c r="AT349" s="4"/>
      <c r="AU349" s="5"/>
      <c r="AV349" s="5"/>
      <c r="AW349" s="5"/>
      <c r="AX349" s="5"/>
      <c r="AY349" s="5"/>
      <c r="AZ349" s="5"/>
      <c r="BA349" s="5"/>
      <c r="BB349" s="5"/>
      <c r="BC349" s="4"/>
      <c r="BD349" s="4"/>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c r="FL349" s="5"/>
      <c r="FM349" s="5"/>
      <c r="FN349" s="5"/>
      <c r="FO349" s="5"/>
      <c r="FP349" s="5"/>
      <c r="FQ349" s="5"/>
      <c r="FR349" s="5"/>
      <c r="FS349" s="5"/>
      <c r="FT349" s="5"/>
      <c r="FU349" s="5"/>
      <c r="FV349" s="5"/>
      <c r="FW349" s="5"/>
      <c r="FX349" s="5"/>
      <c r="FY349" s="5"/>
      <c r="FZ349" s="5"/>
      <c r="GA349" s="5"/>
      <c r="GB349" s="5"/>
      <c r="GC349" s="5"/>
      <c r="GD349" s="5"/>
      <c r="GE349" s="5"/>
      <c r="GF349" s="5"/>
      <c r="GG349" s="5"/>
      <c r="GH349" s="4"/>
      <c r="GI349" s="4"/>
      <c r="GJ349" s="5"/>
      <c r="GK349" s="5"/>
      <c r="GL349" s="5"/>
      <c r="GM349" s="5"/>
      <c r="GN349" s="5"/>
      <c r="GO349" s="5"/>
      <c r="GP349" s="5"/>
      <c r="GQ349" s="5"/>
      <c r="GR349" s="5"/>
      <c r="GS349" s="5"/>
    </row>
    <row r="350" spans="1:201"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4"/>
      <c r="AR350" s="4"/>
      <c r="AS350" s="5"/>
      <c r="AT350" s="4"/>
      <c r="AU350" s="5"/>
      <c r="AV350" s="5"/>
      <c r="AW350" s="5"/>
      <c r="AX350" s="5"/>
      <c r="AY350" s="5"/>
      <c r="AZ350" s="5"/>
      <c r="BA350" s="5"/>
      <c r="BB350" s="5"/>
      <c r="BC350" s="4"/>
      <c r="BD350" s="4"/>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c r="FL350" s="5"/>
      <c r="FM350" s="5"/>
      <c r="FN350" s="5"/>
      <c r="FO350" s="5"/>
      <c r="FP350" s="5"/>
      <c r="FQ350" s="5"/>
      <c r="FR350" s="5"/>
      <c r="FS350" s="5"/>
      <c r="FT350" s="5"/>
      <c r="FU350" s="5"/>
      <c r="FV350" s="5"/>
      <c r="FW350" s="5"/>
      <c r="FX350" s="5"/>
      <c r="FY350" s="5"/>
      <c r="FZ350" s="5"/>
      <c r="GA350" s="5"/>
      <c r="GB350" s="5"/>
      <c r="GC350" s="5"/>
      <c r="GD350" s="5"/>
      <c r="GE350" s="5"/>
      <c r="GF350" s="5"/>
      <c r="GG350" s="5"/>
      <c r="GH350" s="4"/>
      <c r="GI350" s="4"/>
      <c r="GJ350" s="5"/>
      <c r="GK350" s="5"/>
      <c r="GL350" s="5"/>
      <c r="GM350" s="5"/>
      <c r="GN350" s="5"/>
      <c r="GO350" s="5"/>
      <c r="GP350" s="5"/>
      <c r="GQ350" s="5"/>
      <c r="GR350" s="5"/>
      <c r="GS350" s="5"/>
    </row>
    <row r="351" spans="1:201"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4"/>
      <c r="AR351" s="4"/>
      <c r="AS351" s="5"/>
      <c r="AT351" s="4"/>
      <c r="AU351" s="5"/>
      <c r="AV351" s="5"/>
      <c r="AW351" s="5"/>
      <c r="AX351" s="5"/>
      <c r="AY351" s="5"/>
      <c r="AZ351" s="5"/>
      <c r="BA351" s="5"/>
      <c r="BB351" s="5"/>
      <c r="BC351" s="4"/>
      <c r="BD351" s="4"/>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c r="DT351" s="5"/>
      <c r="DU351" s="5"/>
      <c r="DV351" s="5"/>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c r="FL351" s="5"/>
      <c r="FM351" s="5"/>
      <c r="FN351" s="5"/>
      <c r="FO351" s="5"/>
      <c r="FP351" s="5"/>
      <c r="FQ351" s="5"/>
      <c r="FR351" s="5"/>
      <c r="FS351" s="5"/>
      <c r="FT351" s="5"/>
      <c r="FU351" s="5"/>
      <c r="FV351" s="5"/>
      <c r="FW351" s="5"/>
      <c r="FX351" s="5"/>
      <c r="FY351" s="5"/>
      <c r="FZ351" s="5"/>
      <c r="GA351" s="5"/>
      <c r="GB351" s="5"/>
      <c r="GC351" s="5"/>
      <c r="GD351" s="5"/>
      <c r="GE351" s="5"/>
      <c r="GF351" s="5"/>
      <c r="GG351" s="5"/>
      <c r="GH351" s="4"/>
      <c r="GI351" s="4"/>
      <c r="GJ351" s="5"/>
      <c r="GK351" s="5"/>
      <c r="GL351" s="5"/>
      <c r="GM351" s="5"/>
      <c r="GN351" s="5"/>
      <c r="GO351" s="5"/>
      <c r="GP351" s="5"/>
      <c r="GQ351" s="5"/>
      <c r="GR351" s="5"/>
      <c r="GS351" s="5"/>
    </row>
    <row r="352" spans="1:201"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4"/>
      <c r="AR352" s="4"/>
      <c r="AS352" s="5"/>
      <c r="AT352" s="4"/>
      <c r="AU352" s="5"/>
      <c r="AV352" s="5"/>
      <c r="AW352" s="5"/>
      <c r="AX352" s="5"/>
      <c r="AY352" s="5"/>
      <c r="AZ352" s="5"/>
      <c r="BA352" s="5"/>
      <c r="BB352" s="5"/>
      <c r="BC352" s="4"/>
      <c r="BD352" s="4"/>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c r="FL352" s="5"/>
      <c r="FM352" s="5"/>
      <c r="FN352" s="5"/>
      <c r="FO352" s="5"/>
      <c r="FP352" s="5"/>
      <c r="FQ352" s="5"/>
      <c r="FR352" s="5"/>
      <c r="FS352" s="5"/>
      <c r="FT352" s="5"/>
      <c r="FU352" s="5"/>
      <c r="FV352" s="5"/>
      <c r="FW352" s="5"/>
      <c r="FX352" s="5"/>
      <c r="FY352" s="5"/>
      <c r="FZ352" s="5"/>
      <c r="GA352" s="5"/>
      <c r="GB352" s="5"/>
      <c r="GC352" s="5"/>
      <c r="GD352" s="5"/>
      <c r="GE352" s="5"/>
      <c r="GF352" s="5"/>
      <c r="GG352" s="5"/>
      <c r="GH352" s="4"/>
      <c r="GI352" s="4"/>
      <c r="GJ352" s="5"/>
      <c r="GK352" s="5"/>
      <c r="GL352" s="5"/>
      <c r="GM352" s="5"/>
      <c r="GN352" s="5"/>
      <c r="GO352" s="5"/>
      <c r="GP352" s="5"/>
      <c r="GQ352" s="5"/>
      <c r="GR352" s="5"/>
      <c r="GS352" s="5"/>
    </row>
    <row r="353" spans="1:201"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4"/>
      <c r="AR353" s="4"/>
      <c r="AS353" s="5"/>
      <c r="AT353" s="4"/>
      <c r="AU353" s="5"/>
      <c r="AV353" s="5"/>
      <c r="AW353" s="5"/>
      <c r="AX353" s="5"/>
      <c r="AY353" s="5"/>
      <c r="AZ353" s="5"/>
      <c r="BA353" s="5"/>
      <c r="BB353" s="5"/>
      <c r="BC353" s="4"/>
      <c r="BD353" s="4"/>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c r="FX353" s="5"/>
      <c r="FY353" s="5"/>
      <c r="FZ353" s="5"/>
      <c r="GA353" s="5"/>
      <c r="GB353" s="5"/>
      <c r="GC353" s="5"/>
      <c r="GD353" s="5"/>
      <c r="GE353" s="5"/>
      <c r="GF353" s="5"/>
      <c r="GG353" s="5"/>
      <c r="GH353" s="4"/>
      <c r="GI353" s="4"/>
      <c r="GJ353" s="5"/>
      <c r="GK353" s="5"/>
      <c r="GL353" s="5"/>
      <c r="GM353" s="5"/>
      <c r="GN353" s="5"/>
      <c r="GO353" s="5"/>
      <c r="GP353" s="5"/>
      <c r="GQ353" s="5"/>
      <c r="GR353" s="5"/>
      <c r="GS353" s="5"/>
    </row>
    <row r="354" spans="1:201"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4"/>
      <c r="AR354" s="4"/>
      <c r="AS354" s="5"/>
      <c r="AT354" s="4"/>
      <c r="AU354" s="5"/>
      <c r="AV354" s="5"/>
      <c r="AW354" s="5"/>
      <c r="AX354" s="5"/>
      <c r="AY354" s="5"/>
      <c r="AZ354" s="5"/>
      <c r="BA354" s="5"/>
      <c r="BB354" s="5"/>
      <c r="BC354" s="4"/>
      <c r="BD354" s="4"/>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c r="FL354" s="5"/>
      <c r="FM354" s="5"/>
      <c r="FN354" s="5"/>
      <c r="FO354" s="5"/>
      <c r="FP354" s="5"/>
      <c r="FQ354" s="5"/>
      <c r="FR354" s="5"/>
      <c r="FS354" s="5"/>
      <c r="FT354" s="5"/>
      <c r="FU354" s="5"/>
      <c r="FV354" s="5"/>
      <c r="FW354" s="5"/>
      <c r="FX354" s="5"/>
      <c r="FY354" s="5"/>
      <c r="FZ354" s="5"/>
      <c r="GA354" s="5"/>
      <c r="GB354" s="5"/>
      <c r="GC354" s="5"/>
      <c r="GD354" s="5"/>
      <c r="GE354" s="5"/>
      <c r="GF354" s="5"/>
      <c r="GG354" s="5"/>
      <c r="GH354" s="4"/>
      <c r="GI354" s="4"/>
      <c r="GJ354" s="5"/>
      <c r="GK354" s="5"/>
      <c r="GL354" s="5"/>
      <c r="GM354" s="5"/>
      <c r="GN354" s="5"/>
      <c r="GO354" s="5"/>
      <c r="GP354" s="5"/>
      <c r="GQ354" s="5"/>
      <c r="GR354" s="5"/>
      <c r="GS354" s="5"/>
    </row>
    <row r="355" spans="1:201"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4"/>
      <c r="AR355" s="4"/>
      <c r="AS355" s="5"/>
      <c r="AT355" s="4"/>
      <c r="AU355" s="5"/>
      <c r="AV355" s="5"/>
      <c r="AW355" s="5"/>
      <c r="AX355" s="5"/>
      <c r="AY355" s="5"/>
      <c r="AZ355" s="5"/>
      <c r="BA355" s="5"/>
      <c r="BB355" s="5"/>
      <c r="BC355" s="4"/>
      <c r="BD355" s="4"/>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c r="FL355" s="5"/>
      <c r="FM355" s="5"/>
      <c r="FN355" s="5"/>
      <c r="FO355" s="5"/>
      <c r="FP355" s="5"/>
      <c r="FQ355" s="5"/>
      <c r="FR355" s="5"/>
      <c r="FS355" s="5"/>
      <c r="FT355" s="5"/>
      <c r="FU355" s="5"/>
      <c r="FV355" s="5"/>
      <c r="FW355" s="5"/>
      <c r="FX355" s="5"/>
      <c r="FY355" s="5"/>
      <c r="FZ355" s="5"/>
      <c r="GA355" s="5"/>
      <c r="GB355" s="5"/>
      <c r="GC355" s="5"/>
      <c r="GD355" s="5"/>
      <c r="GE355" s="5"/>
      <c r="GF355" s="5"/>
      <c r="GG355" s="5"/>
      <c r="GH355" s="4"/>
      <c r="GI355" s="4"/>
      <c r="GJ355" s="5"/>
      <c r="GK355" s="5"/>
      <c r="GL355" s="5"/>
      <c r="GM355" s="5"/>
      <c r="GN355" s="5"/>
      <c r="GO355" s="5"/>
      <c r="GP355" s="5"/>
      <c r="GQ355" s="5"/>
      <c r="GR355" s="5"/>
      <c r="GS355" s="5"/>
    </row>
    <row r="356" spans="1:201"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4"/>
      <c r="AR356" s="4"/>
      <c r="AS356" s="5"/>
      <c r="AT356" s="4"/>
      <c r="AU356" s="5"/>
      <c r="AV356" s="5"/>
      <c r="AW356" s="5"/>
      <c r="AX356" s="5"/>
      <c r="AY356" s="5"/>
      <c r="AZ356" s="5"/>
      <c r="BA356" s="5"/>
      <c r="BB356" s="5"/>
      <c r="BC356" s="4"/>
      <c r="BD356" s="4"/>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c r="DQ356" s="5"/>
      <c r="DR356" s="5"/>
      <c r="DS356" s="5"/>
      <c r="DT356" s="5"/>
      <c r="DU356" s="5"/>
      <c r="DV356" s="5"/>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c r="FL356" s="5"/>
      <c r="FM356" s="5"/>
      <c r="FN356" s="5"/>
      <c r="FO356" s="5"/>
      <c r="FP356" s="5"/>
      <c r="FQ356" s="5"/>
      <c r="FR356" s="5"/>
      <c r="FS356" s="5"/>
      <c r="FT356" s="5"/>
      <c r="FU356" s="5"/>
      <c r="FV356" s="5"/>
      <c r="FW356" s="5"/>
      <c r="FX356" s="5"/>
      <c r="FY356" s="5"/>
      <c r="FZ356" s="5"/>
      <c r="GA356" s="5"/>
      <c r="GB356" s="5"/>
      <c r="GC356" s="5"/>
      <c r="GD356" s="5"/>
      <c r="GE356" s="5"/>
      <c r="GF356" s="5"/>
      <c r="GG356" s="5"/>
      <c r="GH356" s="4"/>
      <c r="GI356" s="4"/>
      <c r="GJ356" s="5"/>
      <c r="GK356" s="5"/>
      <c r="GL356" s="5"/>
      <c r="GM356" s="5"/>
      <c r="GN356" s="5"/>
      <c r="GO356" s="5"/>
      <c r="GP356" s="5"/>
      <c r="GQ356" s="5"/>
      <c r="GR356" s="5"/>
      <c r="GS356" s="5"/>
    </row>
    <row r="357" spans="1:201"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4"/>
      <c r="AR357" s="4"/>
      <c r="AS357" s="5"/>
      <c r="AT357" s="4"/>
      <c r="AU357" s="5"/>
      <c r="AV357" s="5"/>
      <c r="AW357" s="5"/>
      <c r="AX357" s="5"/>
      <c r="AY357" s="5"/>
      <c r="AZ357" s="5"/>
      <c r="BA357" s="5"/>
      <c r="BB357" s="5"/>
      <c r="BC357" s="4"/>
      <c r="BD357" s="4"/>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c r="FL357" s="5"/>
      <c r="FM357" s="5"/>
      <c r="FN357" s="5"/>
      <c r="FO357" s="5"/>
      <c r="FP357" s="5"/>
      <c r="FQ357" s="5"/>
      <c r="FR357" s="5"/>
      <c r="FS357" s="5"/>
      <c r="FT357" s="5"/>
      <c r="FU357" s="5"/>
      <c r="FV357" s="5"/>
      <c r="FW357" s="5"/>
      <c r="FX357" s="5"/>
      <c r="FY357" s="5"/>
      <c r="FZ357" s="5"/>
      <c r="GA357" s="5"/>
      <c r="GB357" s="5"/>
      <c r="GC357" s="5"/>
      <c r="GD357" s="5"/>
      <c r="GE357" s="5"/>
      <c r="GF357" s="5"/>
      <c r="GG357" s="5"/>
      <c r="GH357" s="4"/>
      <c r="GI357" s="4"/>
      <c r="GJ357" s="5"/>
      <c r="GK357" s="5"/>
      <c r="GL357" s="5"/>
      <c r="GM357" s="5"/>
      <c r="GN357" s="5"/>
      <c r="GO357" s="5"/>
      <c r="GP357" s="5"/>
      <c r="GQ357" s="5"/>
      <c r="GR357" s="5"/>
      <c r="GS357" s="5"/>
    </row>
    <row r="358" spans="1:201"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4"/>
      <c r="AR358" s="4"/>
      <c r="AS358" s="5"/>
      <c r="AT358" s="4"/>
      <c r="AU358" s="5"/>
      <c r="AV358" s="5"/>
      <c r="AW358" s="5"/>
      <c r="AX358" s="5"/>
      <c r="AY358" s="5"/>
      <c r="AZ358" s="5"/>
      <c r="BA358" s="5"/>
      <c r="BB358" s="5"/>
      <c r="BC358" s="4"/>
      <c r="BD358" s="4"/>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c r="FL358" s="5"/>
      <c r="FM358" s="5"/>
      <c r="FN358" s="5"/>
      <c r="FO358" s="5"/>
      <c r="FP358" s="5"/>
      <c r="FQ358" s="5"/>
      <c r="FR358" s="5"/>
      <c r="FS358" s="5"/>
      <c r="FT358" s="5"/>
      <c r="FU358" s="5"/>
      <c r="FV358" s="5"/>
      <c r="FW358" s="5"/>
      <c r="FX358" s="5"/>
      <c r="FY358" s="5"/>
      <c r="FZ358" s="5"/>
      <c r="GA358" s="5"/>
      <c r="GB358" s="5"/>
      <c r="GC358" s="5"/>
      <c r="GD358" s="5"/>
      <c r="GE358" s="5"/>
      <c r="GF358" s="5"/>
      <c r="GG358" s="5"/>
      <c r="GH358" s="4"/>
      <c r="GI358" s="4"/>
      <c r="GJ358" s="5"/>
      <c r="GK358" s="5"/>
      <c r="GL358" s="5"/>
      <c r="GM358" s="5"/>
      <c r="GN358" s="5"/>
      <c r="GO358" s="5"/>
      <c r="GP358" s="5"/>
      <c r="GQ358" s="5"/>
      <c r="GR358" s="5"/>
      <c r="GS358" s="5"/>
    </row>
    <row r="359" spans="1:201"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4"/>
      <c r="AR359" s="4"/>
      <c r="AS359" s="5"/>
      <c r="AT359" s="4"/>
      <c r="AU359" s="5"/>
      <c r="AV359" s="5"/>
      <c r="AW359" s="5"/>
      <c r="AX359" s="5"/>
      <c r="AY359" s="5"/>
      <c r="AZ359" s="5"/>
      <c r="BA359" s="5"/>
      <c r="BB359" s="5"/>
      <c r="BC359" s="4"/>
      <c r="BD359" s="4"/>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5"/>
      <c r="FU359" s="5"/>
      <c r="FV359" s="5"/>
      <c r="FW359" s="5"/>
      <c r="FX359" s="5"/>
      <c r="FY359" s="5"/>
      <c r="FZ359" s="5"/>
      <c r="GA359" s="5"/>
      <c r="GB359" s="5"/>
      <c r="GC359" s="5"/>
      <c r="GD359" s="5"/>
      <c r="GE359" s="5"/>
      <c r="GF359" s="5"/>
      <c r="GG359" s="5"/>
      <c r="GH359" s="4"/>
      <c r="GI359" s="4"/>
      <c r="GJ359" s="5"/>
      <c r="GK359" s="5"/>
      <c r="GL359" s="5"/>
      <c r="GM359" s="5"/>
      <c r="GN359" s="5"/>
      <c r="GO359" s="5"/>
      <c r="GP359" s="5"/>
      <c r="GQ359" s="5"/>
      <c r="GR359" s="5"/>
      <c r="GS359" s="5"/>
    </row>
    <row r="360" spans="1:201"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4"/>
      <c r="AR360" s="4"/>
      <c r="AS360" s="5"/>
      <c r="AT360" s="4"/>
      <c r="AU360" s="5"/>
      <c r="AV360" s="5"/>
      <c r="AW360" s="5"/>
      <c r="AX360" s="5"/>
      <c r="AY360" s="5"/>
      <c r="AZ360" s="5"/>
      <c r="BA360" s="5"/>
      <c r="BB360" s="5"/>
      <c r="BC360" s="4"/>
      <c r="BD360" s="4"/>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c r="FL360" s="5"/>
      <c r="FM360" s="5"/>
      <c r="FN360" s="5"/>
      <c r="FO360" s="5"/>
      <c r="FP360" s="5"/>
      <c r="FQ360" s="5"/>
      <c r="FR360" s="5"/>
      <c r="FS360" s="5"/>
      <c r="FT360" s="5"/>
      <c r="FU360" s="5"/>
      <c r="FV360" s="5"/>
      <c r="FW360" s="5"/>
      <c r="FX360" s="5"/>
      <c r="FY360" s="5"/>
      <c r="FZ360" s="5"/>
      <c r="GA360" s="5"/>
      <c r="GB360" s="5"/>
      <c r="GC360" s="5"/>
      <c r="GD360" s="5"/>
      <c r="GE360" s="5"/>
      <c r="GF360" s="5"/>
      <c r="GG360" s="5"/>
      <c r="GH360" s="4"/>
      <c r="GI360" s="4"/>
      <c r="GJ360" s="5"/>
      <c r="GK360" s="5"/>
      <c r="GL360" s="5"/>
      <c r="GM360" s="5"/>
      <c r="GN360" s="5"/>
      <c r="GO360" s="5"/>
      <c r="GP360" s="5"/>
      <c r="GQ360" s="5"/>
      <c r="GR360" s="5"/>
      <c r="GS360" s="5"/>
    </row>
    <row r="361" spans="1:201"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4"/>
      <c r="AR361" s="4"/>
      <c r="AS361" s="5"/>
      <c r="AT361" s="4"/>
      <c r="AU361" s="5"/>
      <c r="AV361" s="5"/>
      <c r="AW361" s="5"/>
      <c r="AX361" s="5"/>
      <c r="AY361" s="5"/>
      <c r="AZ361" s="5"/>
      <c r="BA361" s="5"/>
      <c r="BB361" s="5"/>
      <c r="BC361" s="4"/>
      <c r="BD361" s="4"/>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c r="FL361" s="5"/>
      <c r="FM361" s="5"/>
      <c r="FN361" s="5"/>
      <c r="FO361" s="5"/>
      <c r="FP361" s="5"/>
      <c r="FQ361" s="5"/>
      <c r="FR361" s="5"/>
      <c r="FS361" s="5"/>
      <c r="FT361" s="5"/>
      <c r="FU361" s="5"/>
      <c r="FV361" s="5"/>
      <c r="FW361" s="5"/>
      <c r="FX361" s="5"/>
      <c r="FY361" s="5"/>
      <c r="FZ361" s="5"/>
      <c r="GA361" s="5"/>
      <c r="GB361" s="5"/>
      <c r="GC361" s="5"/>
      <c r="GD361" s="5"/>
      <c r="GE361" s="5"/>
      <c r="GF361" s="5"/>
      <c r="GG361" s="5"/>
      <c r="GH361" s="4"/>
      <c r="GI361" s="4"/>
      <c r="GJ361" s="5"/>
      <c r="GK361" s="5"/>
      <c r="GL361" s="5"/>
      <c r="GM361" s="5"/>
      <c r="GN361" s="5"/>
      <c r="GO361" s="5"/>
      <c r="GP361" s="5"/>
      <c r="GQ361" s="5"/>
      <c r="GR361" s="5"/>
      <c r="GS361" s="5"/>
    </row>
    <row r="362" spans="1:201"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4"/>
      <c r="AR362" s="4"/>
      <c r="AS362" s="5"/>
      <c r="AT362" s="4"/>
      <c r="AU362" s="5"/>
      <c r="AV362" s="5"/>
      <c r="AW362" s="5"/>
      <c r="AX362" s="5"/>
      <c r="AY362" s="5"/>
      <c r="AZ362" s="5"/>
      <c r="BA362" s="5"/>
      <c r="BB362" s="5"/>
      <c r="BC362" s="4"/>
      <c r="BD362" s="4"/>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c r="FX362" s="5"/>
      <c r="FY362" s="5"/>
      <c r="FZ362" s="5"/>
      <c r="GA362" s="5"/>
      <c r="GB362" s="5"/>
      <c r="GC362" s="5"/>
      <c r="GD362" s="5"/>
      <c r="GE362" s="5"/>
      <c r="GF362" s="5"/>
      <c r="GG362" s="5"/>
      <c r="GH362" s="4"/>
      <c r="GI362" s="4"/>
      <c r="GJ362" s="5"/>
      <c r="GK362" s="5"/>
      <c r="GL362" s="5"/>
      <c r="GM362" s="5"/>
      <c r="GN362" s="5"/>
      <c r="GO362" s="5"/>
      <c r="GP362" s="5"/>
      <c r="GQ362" s="5"/>
      <c r="GR362" s="5"/>
      <c r="GS362" s="5"/>
    </row>
    <row r="363" spans="1:201"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4"/>
      <c r="AR363" s="4"/>
      <c r="AS363" s="5"/>
      <c r="AT363" s="4"/>
      <c r="AU363" s="5"/>
      <c r="AV363" s="5"/>
      <c r="AW363" s="5"/>
      <c r="AX363" s="5"/>
      <c r="AY363" s="5"/>
      <c r="AZ363" s="5"/>
      <c r="BA363" s="5"/>
      <c r="BB363" s="5"/>
      <c r="BC363" s="4"/>
      <c r="BD363" s="4"/>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c r="FL363" s="5"/>
      <c r="FM363" s="5"/>
      <c r="FN363" s="5"/>
      <c r="FO363" s="5"/>
      <c r="FP363" s="5"/>
      <c r="FQ363" s="5"/>
      <c r="FR363" s="5"/>
      <c r="FS363" s="5"/>
      <c r="FT363" s="5"/>
      <c r="FU363" s="5"/>
      <c r="FV363" s="5"/>
      <c r="FW363" s="5"/>
      <c r="FX363" s="5"/>
      <c r="FY363" s="5"/>
      <c r="FZ363" s="5"/>
      <c r="GA363" s="5"/>
      <c r="GB363" s="5"/>
      <c r="GC363" s="5"/>
      <c r="GD363" s="5"/>
      <c r="GE363" s="5"/>
      <c r="GF363" s="5"/>
      <c r="GG363" s="5"/>
      <c r="GH363" s="4"/>
      <c r="GI363" s="4"/>
      <c r="GJ363" s="5"/>
      <c r="GK363" s="5"/>
      <c r="GL363" s="5"/>
      <c r="GM363" s="5"/>
      <c r="GN363" s="5"/>
      <c r="GO363" s="5"/>
      <c r="GP363" s="5"/>
      <c r="GQ363" s="5"/>
      <c r="GR363" s="5"/>
      <c r="GS363" s="5"/>
    </row>
    <row r="364" spans="1:201"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4"/>
      <c r="AR364" s="4"/>
      <c r="AS364" s="5"/>
      <c r="AT364" s="4"/>
      <c r="AU364" s="5"/>
      <c r="AV364" s="5"/>
      <c r="AW364" s="5"/>
      <c r="AX364" s="5"/>
      <c r="AY364" s="5"/>
      <c r="AZ364" s="5"/>
      <c r="BA364" s="5"/>
      <c r="BB364" s="5"/>
      <c r="BC364" s="4"/>
      <c r="BD364" s="4"/>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c r="FL364" s="5"/>
      <c r="FM364" s="5"/>
      <c r="FN364" s="5"/>
      <c r="FO364" s="5"/>
      <c r="FP364" s="5"/>
      <c r="FQ364" s="5"/>
      <c r="FR364" s="5"/>
      <c r="FS364" s="5"/>
      <c r="FT364" s="5"/>
      <c r="FU364" s="5"/>
      <c r="FV364" s="5"/>
      <c r="FW364" s="5"/>
      <c r="FX364" s="5"/>
      <c r="FY364" s="5"/>
      <c r="FZ364" s="5"/>
      <c r="GA364" s="5"/>
      <c r="GB364" s="5"/>
      <c r="GC364" s="5"/>
      <c r="GD364" s="5"/>
      <c r="GE364" s="5"/>
      <c r="GF364" s="5"/>
      <c r="GG364" s="5"/>
      <c r="GH364" s="4"/>
      <c r="GI364" s="4"/>
      <c r="GJ364" s="5"/>
      <c r="GK364" s="5"/>
      <c r="GL364" s="5"/>
      <c r="GM364" s="5"/>
      <c r="GN364" s="5"/>
      <c r="GO364" s="5"/>
      <c r="GP364" s="5"/>
      <c r="GQ364" s="5"/>
      <c r="GR364" s="5"/>
      <c r="GS364" s="5"/>
    </row>
    <row r="365" spans="1:201"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4"/>
      <c r="AR365" s="4"/>
      <c r="AS365" s="5"/>
      <c r="AT365" s="4"/>
      <c r="AU365" s="5"/>
      <c r="AV365" s="5"/>
      <c r="AW365" s="5"/>
      <c r="AX365" s="5"/>
      <c r="AY365" s="5"/>
      <c r="AZ365" s="5"/>
      <c r="BA365" s="5"/>
      <c r="BB365" s="5"/>
      <c r="BC365" s="4"/>
      <c r="BD365" s="4"/>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c r="FL365" s="5"/>
      <c r="FM365" s="5"/>
      <c r="FN365" s="5"/>
      <c r="FO365" s="5"/>
      <c r="FP365" s="5"/>
      <c r="FQ365" s="5"/>
      <c r="FR365" s="5"/>
      <c r="FS365" s="5"/>
      <c r="FT365" s="5"/>
      <c r="FU365" s="5"/>
      <c r="FV365" s="5"/>
      <c r="FW365" s="5"/>
      <c r="FX365" s="5"/>
      <c r="FY365" s="5"/>
      <c r="FZ365" s="5"/>
      <c r="GA365" s="5"/>
      <c r="GB365" s="5"/>
      <c r="GC365" s="5"/>
      <c r="GD365" s="5"/>
      <c r="GE365" s="5"/>
      <c r="GF365" s="5"/>
      <c r="GG365" s="5"/>
      <c r="GH365" s="4"/>
      <c r="GI365" s="4"/>
      <c r="GJ365" s="5"/>
      <c r="GK365" s="5"/>
      <c r="GL365" s="5"/>
      <c r="GM365" s="5"/>
      <c r="GN365" s="5"/>
      <c r="GO365" s="5"/>
      <c r="GP365" s="5"/>
      <c r="GQ365" s="5"/>
      <c r="GR365" s="5"/>
      <c r="GS365" s="5"/>
    </row>
    <row r="366" spans="1:201"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4"/>
      <c r="AR366" s="4"/>
      <c r="AS366" s="5"/>
      <c r="AT366" s="4"/>
      <c r="AU366" s="5"/>
      <c r="AV366" s="5"/>
      <c r="AW366" s="5"/>
      <c r="AX366" s="5"/>
      <c r="AY366" s="5"/>
      <c r="AZ366" s="5"/>
      <c r="BA366" s="5"/>
      <c r="BB366" s="5"/>
      <c r="BC366" s="4"/>
      <c r="BD366" s="4"/>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5"/>
      <c r="GG366" s="5"/>
      <c r="GH366" s="4"/>
      <c r="GI366" s="4"/>
      <c r="GJ366" s="5"/>
      <c r="GK366" s="5"/>
      <c r="GL366" s="5"/>
      <c r="GM366" s="5"/>
      <c r="GN366" s="5"/>
      <c r="GO366" s="5"/>
      <c r="GP366" s="5"/>
      <c r="GQ366" s="5"/>
      <c r="GR366" s="5"/>
      <c r="GS366" s="5"/>
    </row>
    <row r="367" spans="1:201"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4"/>
      <c r="AR367" s="4"/>
      <c r="AS367" s="5"/>
      <c r="AT367" s="4"/>
      <c r="AU367" s="5"/>
      <c r="AV367" s="5"/>
      <c r="AW367" s="5"/>
      <c r="AX367" s="5"/>
      <c r="AY367" s="5"/>
      <c r="AZ367" s="5"/>
      <c r="BA367" s="5"/>
      <c r="BB367" s="5"/>
      <c r="BC367" s="4"/>
      <c r="BD367" s="4"/>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5"/>
      <c r="FU367" s="5"/>
      <c r="FV367" s="5"/>
      <c r="FW367" s="5"/>
      <c r="FX367" s="5"/>
      <c r="FY367" s="5"/>
      <c r="FZ367" s="5"/>
      <c r="GA367" s="5"/>
      <c r="GB367" s="5"/>
      <c r="GC367" s="5"/>
      <c r="GD367" s="5"/>
      <c r="GE367" s="5"/>
      <c r="GF367" s="5"/>
      <c r="GG367" s="5"/>
      <c r="GH367" s="4"/>
      <c r="GI367" s="4"/>
      <c r="GJ367" s="5"/>
      <c r="GK367" s="5"/>
      <c r="GL367" s="5"/>
      <c r="GM367" s="5"/>
      <c r="GN367" s="5"/>
      <c r="GO367" s="5"/>
      <c r="GP367" s="5"/>
      <c r="GQ367" s="5"/>
      <c r="GR367" s="5"/>
      <c r="GS367" s="5"/>
    </row>
    <row r="368" spans="1:201"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4"/>
      <c r="AR368" s="4"/>
      <c r="AS368" s="5"/>
      <c r="AT368" s="4"/>
      <c r="AU368" s="5"/>
      <c r="AV368" s="5"/>
      <c r="AW368" s="5"/>
      <c r="AX368" s="5"/>
      <c r="AY368" s="5"/>
      <c r="AZ368" s="5"/>
      <c r="BA368" s="5"/>
      <c r="BB368" s="5"/>
      <c r="BC368" s="4"/>
      <c r="BD368" s="4"/>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c r="FL368" s="5"/>
      <c r="FM368" s="5"/>
      <c r="FN368" s="5"/>
      <c r="FO368" s="5"/>
      <c r="FP368" s="5"/>
      <c r="FQ368" s="5"/>
      <c r="FR368" s="5"/>
      <c r="FS368" s="5"/>
      <c r="FT368" s="5"/>
      <c r="FU368" s="5"/>
      <c r="FV368" s="5"/>
      <c r="FW368" s="5"/>
      <c r="FX368" s="5"/>
      <c r="FY368" s="5"/>
      <c r="FZ368" s="5"/>
      <c r="GA368" s="5"/>
      <c r="GB368" s="5"/>
      <c r="GC368" s="5"/>
      <c r="GD368" s="5"/>
      <c r="GE368" s="5"/>
      <c r="GF368" s="5"/>
      <c r="GG368" s="5"/>
      <c r="GH368" s="4"/>
      <c r="GI368" s="4"/>
      <c r="GJ368" s="5"/>
      <c r="GK368" s="5"/>
      <c r="GL368" s="5"/>
      <c r="GM368" s="5"/>
      <c r="GN368" s="5"/>
      <c r="GO368" s="5"/>
      <c r="GP368" s="5"/>
      <c r="GQ368" s="5"/>
      <c r="GR368" s="5"/>
      <c r="GS368" s="5"/>
    </row>
    <row r="369" spans="1:201"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4"/>
      <c r="AR369" s="4"/>
      <c r="AS369" s="5"/>
      <c r="AT369" s="4"/>
      <c r="AU369" s="5"/>
      <c r="AV369" s="5"/>
      <c r="AW369" s="5"/>
      <c r="AX369" s="5"/>
      <c r="AY369" s="5"/>
      <c r="AZ369" s="5"/>
      <c r="BA369" s="5"/>
      <c r="BB369" s="5"/>
      <c r="BC369" s="4"/>
      <c r="BD369" s="4"/>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s="5"/>
      <c r="FG369" s="5"/>
      <c r="FH369" s="5"/>
      <c r="FI369" s="5"/>
      <c r="FJ369" s="5"/>
      <c r="FK369" s="5"/>
      <c r="FL369" s="5"/>
      <c r="FM369" s="5"/>
      <c r="FN369" s="5"/>
      <c r="FO369" s="5"/>
      <c r="FP369" s="5"/>
      <c r="FQ369" s="5"/>
      <c r="FR369" s="5"/>
      <c r="FS369" s="5"/>
      <c r="FT369" s="5"/>
      <c r="FU369" s="5"/>
      <c r="FV369" s="5"/>
      <c r="FW369" s="5"/>
      <c r="FX369" s="5"/>
      <c r="FY369" s="5"/>
      <c r="FZ369" s="5"/>
      <c r="GA369" s="5"/>
      <c r="GB369" s="5"/>
      <c r="GC369" s="5"/>
      <c r="GD369" s="5"/>
      <c r="GE369" s="5"/>
      <c r="GF369" s="5"/>
      <c r="GG369" s="5"/>
      <c r="GH369" s="4"/>
      <c r="GI369" s="4"/>
      <c r="GJ369" s="5"/>
      <c r="GK369" s="5"/>
      <c r="GL369" s="5"/>
      <c r="GM369" s="5"/>
      <c r="GN369" s="5"/>
      <c r="GO369" s="5"/>
      <c r="GP369" s="5"/>
      <c r="GQ369" s="5"/>
      <c r="GR369" s="5"/>
      <c r="GS369" s="5"/>
    </row>
    <row r="370" spans="1:201"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4"/>
      <c r="AR370" s="4"/>
      <c r="AS370" s="5"/>
      <c r="AT370" s="4"/>
      <c r="AU370" s="5"/>
      <c r="AV370" s="5"/>
      <c r="AW370" s="5"/>
      <c r="AX370" s="5"/>
      <c r="AY370" s="5"/>
      <c r="AZ370" s="5"/>
      <c r="BA370" s="5"/>
      <c r="BB370" s="5"/>
      <c r="BC370" s="4"/>
      <c r="BD370" s="4"/>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c r="DL370" s="5"/>
      <c r="DM370" s="5"/>
      <c r="DN370" s="5"/>
      <c r="DO370" s="5"/>
      <c r="DP370" s="5"/>
      <c r="DQ370" s="5"/>
      <c r="DR370" s="5"/>
      <c r="DS370" s="5"/>
      <c r="DT370" s="5"/>
      <c r="DU370" s="5"/>
      <c r="DV370" s="5"/>
      <c r="DW370" s="5"/>
      <c r="DX370" s="5"/>
      <c r="DY370" s="5"/>
      <c r="DZ370" s="5"/>
      <c r="EA370" s="5"/>
      <c r="EB370" s="5"/>
      <c r="EC370" s="5"/>
      <c r="ED370" s="5"/>
      <c r="EE370" s="5"/>
      <c r="EF370" s="5"/>
      <c r="EG370" s="5"/>
      <c r="EH370" s="5"/>
      <c r="EI370" s="5"/>
      <c r="EJ370" s="5"/>
      <c r="EK370" s="5"/>
      <c r="EL370" s="5"/>
      <c r="EM370" s="5"/>
      <c r="EN370" s="5"/>
      <c r="EO370" s="5"/>
      <c r="EP370" s="5"/>
      <c r="EQ370" s="5"/>
      <c r="ER370" s="5"/>
      <c r="ES370" s="5"/>
      <c r="ET370" s="5"/>
      <c r="EU370" s="5"/>
      <c r="EV370" s="5"/>
      <c r="EW370" s="5"/>
      <c r="EX370" s="5"/>
      <c r="EY370" s="5"/>
      <c r="EZ370" s="5"/>
      <c r="FA370" s="5"/>
      <c r="FB370" s="5"/>
      <c r="FC370" s="5"/>
      <c r="FD370" s="5"/>
      <c r="FE370" s="5"/>
      <c r="FF370" s="5"/>
      <c r="FG370" s="5"/>
      <c r="FH370" s="5"/>
      <c r="FI370" s="5"/>
      <c r="FJ370" s="5"/>
      <c r="FK370" s="5"/>
      <c r="FL370" s="5"/>
      <c r="FM370" s="5"/>
      <c r="FN370" s="5"/>
      <c r="FO370" s="5"/>
      <c r="FP370" s="5"/>
      <c r="FQ370" s="5"/>
      <c r="FR370" s="5"/>
      <c r="FS370" s="5"/>
      <c r="FT370" s="5"/>
      <c r="FU370" s="5"/>
      <c r="FV370" s="5"/>
      <c r="FW370" s="5"/>
      <c r="FX370" s="5"/>
      <c r="FY370" s="5"/>
      <c r="FZ370" s="5"/>
      <c r="GA370" s="5"/>
      <c r="GB370" s="5"/>
      <c r="GC370" s="5"/>
      <c r="GD370" s="5"/>
      <c r="GE370" s="5"/>
      <c r="GF370" s="5"/>
      <c r="GG370" s="5"/>
      <c r="GH370" s="4"/>
      <c r="GI370" s="4"/>
      <c r="GJ370" s="5"/>
      <c r="GK370" s="5"/>
      <c r="GL370" s="5"/>
      <c r="GM370" s="5"/>
      <c r="GN370" s="5"/>
      <c r="GO370" s="5"/>
      <c r="GP370" s="5"/>
      <c r="GQ370" s="5"/>
      <c r="GR370" s="5"/>
      <c r="GS370" s="5"/>
    </row>
    <row r="371" spans="1:201"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4"/>
      <c r="AR371" s="4"/>
      <c r="AS371" s="5"/>
      <c r="AT371" s="4"/>
      <c r="AU371" s="5"/>
      <c r="AV371" s="5"/>
      <c r="AW371" s="5"/>
      <c r="AX371" s="5"/>
      <c r="AY371" s="5"/>
      <c r="AZ371" s="5"/>
      <c r="BA371" s="5"/>
      <c r="BB371" s="5"/>
      <c r="BC371" s="4"/>
      <c r="BD371" s="4"/>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c r="FL371" s="5"/>
      <c r="FM371" s="5"/>
      <c r="FN371" s="5"/>
      <c r="FO371" s="5"/>
      <c r="FP371" s="5"/>
      <c r="FQ371" s="5"/>
      <c r="FR371" s="5"/>
      <c r="FS371" s="5"/>
      <c r="FT371" s="5"/>
      <c r="FU371" s="5"/>
      <c r="FV371" s="5"/>
      <c r="FW371" s="5"/>
      <c r="FX371" s="5"/>
      <c r="FY371" s="5"/>
      <c r="FZ371" s="5"/>
      <c r="GA371" s="5"/>
      <c r="GB371" s="5"/>
      <c r="GC371" s="5"/>
      <c r="GD371" s="5"/>
      <c r="GE371" s="5"/>
      <c r="GF371" s="5"/>
      <c r="GG371" s="5"/>
      <c r="GH371" s="4"/>
      <c r="GI371" s="4"/>
      <c r="GJ371" s="5"/>
      <c r="GK371" s="5"/>
      <c r="GL371" s="5"/>
      <c r="GM371" s="5"/>
      <c r="GN371" s="5"/>
      <c r="GO371" s="5"/>
      <c r="GP371" s="5"/>
      <c r="GQ371" s="5"/>
      <c r="GR371" s="5"/>
      <c r="GS371" s="5"/>
    </row>
    <row r="372" spans="1:201"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4"/>
      <c r="AR372" s="4"/>
      <c r="AS372" s="5"/>
      <c r="AT372" s="4"/>
      <c r="AU372" s="5"/>
      <c r="AV372" s="5"/>
      <c r="AW372" s="5"/>
      <c r="AX372" s="5"/>
      <c r="AY372" s="5"/>
      <c r="AZ372" s="5"/>
      <c r="BA372" s="5"/>
      <c r="BB372" s="5"/>
      <c r="BC372" s="4"/>
      <c r="BD372" s="4"/>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c r="DQ372" s="5"/>
      <c r="DR372" s="5"/>
      <c r="DS372" s="5"/>
      <c r="DT372" s="5"/>
      <c r="DU372" s="5"/>
      <c r="DV372" s="5"/>
      <c r="DW372" s="5"/>
      <c r="DX372" s="5"/>
      <c r="DY372" s="5"/>
      <c r="DZ372" s="5"/>
      <c r="EA372" s="5"/>
      <c r="EB372" s="5"/>
      <c r="EC372" s="5"/>
      <c r="ED372" s="5"/>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s="5"/>
      <c r="FG372" s="5"/>
      <c r="FH372" s="5"/>
      <c r="FI372" s="5"/>
      <c r="FJ372" s="5"/>
      <c r="FK372" s="5"/>
      <c r="FL372" s="5"/>
      <c r="FM372" s="5"/>
      <c r="FN372" s="5"/>
      <c r="FO372" s="5"/>
      <c r="FP372" s="5"/>
      <c r="FQ372" s="5"/>
      <c r="FR372" s="5"/>
      <c r="FS372" s="5"/>
      <c r="FT372" s="5"/>
      <c r="FU372" s="5"/>
      <c r="FV372" s="5"/>
      <c r="FW372" s="5"/>
      <c r="FX372" s="5"/>
      <c r="FY372" s="5"/>
      <c r="FZ372" s="5"/>
      <c r="GA372" s="5"/>
      <c r="GB372" s="5"/>
      <c r="GC372" s="5"/>
      <c r="GD372" s="5"/>
      <c r="GE372" s="5"/>
      <c r="GF372" s="5"/>
      <c r="GG372" s="5"/>
      <c r="GH372" s="4"/>
      <c r="GI372" s="4"/>
      <c r="GJ372" s="5"/>
      <c r="GK372" s="5"/>
      <c r="GL372" s="5"/>
      <c r="GM372" s="5"/>
      <c r="GN372" s="5"/>
      <c r="GO372" s="5"/>
      <c r="GP372" s="5"/>
      <c r="GQ372" s="5"/>
      <c r="GR372" s="5"/>
      <c r="GS372" s="5"/>
    </row>
    <row r="373" spans="1:201"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4"/>
      <c r="AR373" s="4"/>
      <c r="AS373" s="5"/>
      <c r="AT373" s="4"/>
      <c r="AU373" s="5"/>
      <c r="AV373" s="5"/>
      <c r="AW373" s="5"/>
      <c r="AX373" s="5"/>
      <c r="AY373" s="5"/>
      <c r="AZ373" s="5"/>
      <c r="BA373" s="5"/>
      <c r="BB373" s="5"/>
      <c r="BC373" s="4"/>
      <c r="BD373" s="4"/>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c r="FL373" s="5"/>
      <c r="FM373" s="5"/>
      <c r="FN373" s="5"/>
      <c r="FO373" s="5"/>
      <c r="FP373" s="5"/>
      <c r="FQ373" s="5"/>
      <c r="FR373" s="5"/>
      <c r="FS373" s="5"/>
      <c r="FT373" s="5"/>
      <c r="FU373" s="5"/>
      <c r="FV373" s="5"/>
      <c r="FW373" s="5"/>
      <c r="FX373" s="5"/>
      <c r="FY373" s="5"/>
      <c r="FZ373" s="5"/>
      <c r="GA373" s="5"/>
      <c r="GB373" s="5"/>
      <c r="GC373" s="5"/>
      <c r="GD373" s="5"/>
      <c r="GE373" s="5"/>
      <c r="GF373" s="5"/>
      <c r="GG373" s="5"/>
      <c r="GH373" s="4"/>
      <c r="GI373" s="4"/>
      <c r="GJ373" s="5"/>
      <c r="GK373" s="5"/>
      <c r="GL373" s="5"/>
      <c r="GM373" s="5"/>
      <c r="GN373" s="5"/>
      <c r="GO373" s="5"/>
      <c r="GP373" s="5"/>
      <c r="GQ373" s="5"/>
      <c r="GR373" s="5"/>
      <c r="GS373" s="5"/>
    </row>
    <row r="374" spans="1:201"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4"/>
      <c r="AR374" s="4"/>
      <c r="AS374" s="5"/>
      <c r="AT374" s="4"/>
      <c r="AU374" s="5"/>
      <c r="AV374" s="5"/>
      <c r="AW374" s="5"/>
      <c r="AX374" s="5"/>
      <c r="AY374" s="5"/>
      <c r="AZ374" s="5"/>
      <c r="BA374" s="5"/>
      <c r="BB374" s="5"/>
      <c r="BC374" s="4"/>
      <c r="BD374" s="4"/>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c r="FL374" s="5"/>
      <c r="FM374" s="5"/>
      <c r="FN374" s="5"/>
      <c r="FO374" s="5"/>
      <c r="FP374" s="5"/>
      <c r="FQ374" s="5"/>
      <c r="FR374" s="5"/>
      <c r="FS374" s="5"/>
      <c r="FT374" s="5"/>
      <c r="FU374" s="5"/>
      <c r="FV374" s="5"/>
      <c r="FW374" s="5"/>
      <c r="FX374" s="5"/>
      <c r="FY374" s="5"/>
      <c r="FZ374" s="5"/>
      <c r="GA374" s="5"/>
      <c r="GB374" s="5"/>
      <c r="GC374" s="5"/>
      <c r="GD374" s="5"/>
      <c r="GE374" s="5"/>
      <c r="GF374" s="5"/>
      <c r="GG374" s="5"/>
      <c r="GH374" s="4"/>
      <c r="GI374" s="4"/>
      <c r="GJ374" s="5"/>
      <c r="GK374" s="5"/>
      <c r="GL374" s="5"/>
      <c r="GM374" s="5"/>
      <c r="GN374" s="5"/>
      <c r="GO374" s="5"/>
      <c r="GP374" s="5"/>
      <c r="GQ374" s="5"/>
      <c r="GR374" s="5"/>
      <c r="GS374" s="5"/>
    </row>
    <row r="375" spans="1:201"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4"/>
      <c r="AR375" s="4"/>
      <c r="AS375" s="5"/>
      <c r="AT375" s="4"/>
      <c r="AU375" s="5"/>
      <c r="AV375" s="5"/>
      <c r="AW375" s="5"/>
      <c r="AX375" s="5"/>
      <c r="AY375" s="5"/>
      <c r="AZ375" s="5"/>
      <c r="BA375" s="5"/>
      <c r="BB375" s="5"/>
      <c r="BC375" s="4"/>
      <c r="BD375" s="4"/>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c r="FL375" s="5"/>
      <c r="FM375" s="5"/>
      <c r="FN375" s="5"/>
      <c r="FO375" s="5"/>
      <c r="FP375" s="5"/>
      <c r="FQ375" s="5"/>
      <c r="FR375" s="5"/>
      <c r="FS375" s="5"/>
      <c r="FT375" s="5"/>
      <c r="FU375" s="5"/>
      <c r="FV375" s="5"/>
      <c r="FW375" s="5"/>
      <c r="FX375" s="5"/>
      <c r="FY375" s="5"/>
      <c r="FZ375" s="5"/>
      <c r="GA375" s="5"/>
      <c r="GB375" s="5"/>
      <c r="GC375" s="5"/>
      <c r="GD375" s="5"/>
      <c r="GE375" s="5"/>
      <c r="GF375" s="5"/>
      <c r="GG375" s="5"/>
      <c r="GH375" s="4"/>
      <c r="GI375" s="4"/>
      <c r="GJ375" s="5"/>
      <c r="GK375" s="5"/>
      <c r="GL375" s="5"/>
      <c r="GM375" s="5"/>
      <c r="GN375" s="5"/>
      <c r="GO375" s="5"/>
      <c r="GP375" s="5"/>
      <c r="GQ375" s="5"/>
      <c r="GR375" s="5"/>
      <c r="GS375" s="5"/>
    </row>
    <row r="376" spans="1:201"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4"/>
      <c r="AR376" s="4"/>
      <c r="AS376" s="5"/>
      <c r="AT376" s="4"/>
      <c r="AU376" s="5"/>
      <c r="AV376" s="5"/>
      <c r="AW376" s="5"/>
      <c r="AX376" s="5"/>
      <c r="AY376" s="5"/>
      <c r="AZ376" s="5"/>
      <c r="BA376" s="5"/>
      <c r="BB376" s="5"/>
      <c r="BC376" s="4"/>
      <c r="BD376" s="4"/>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c r="FL376" s="5"/>
      <c r="FM376" s="5"/>
      <c r="FN376" s="5"/>
      <c r="FO376" s="5"/>
      <c r="FP376" s="5"/>
      <c r="FQ376" s="5"/>
      <c r="FR376" s="5"/>
      <c r="FS376" s="5"/>
      <c r="FT376" s="5"/>
      <c r="FU376" s="5"/>
      <c r="FV376" s="5"/>
      <c r="FW376" s="5"/>
      <c r="FX376" s="5"/>
      <c r="FY376" s="5"/>
      <c r="FZ376" s="5"/>
      <c r="GA376" s="5"/>
      <c r="GB376" s="5"/>
      <c r="GC376" s="5"/>
      <c r="GD376" s="5"/>
      <c r="GE376" s="5"/>
      <c r="GF376" s="5"/>
      <c r="GG376" s="5"/>
      <c r="GH376" s="4"/>
      <c r="GI376" s="4"/>
      <c r="GJ376" s="5"/>
      <c r="GK376" s="5"/>
      <c r="GL376" s="5"/>
      <c r="GM376" s="5"/>
      <c r="GN376" s="5"/>
      <c r="GO376" s="5"/>
      <c r="GP376" s="5"/>
      <c r="GQ376" s="5"/>
      <c r="GR376" s="5"/>
      <c r="GS376" s="5"/>
    </row>
    <row r="377" spans="1:201"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4"/>
      <c r="AR377" s="4"/>
      <c r="AS377" s="5"/>
      <c r="AT377" s="4"/>
      <c r="AU377" s="5"/>
      <c r="AV377" s="5"/>
      <c r="AW377" s="5"/>
      <c r="AX377" s="5"/>
      <c r="AY377" s="5"/>
      <c r="AZ377" s="5"/>
      <c r="BA377" s="5"/>
      <c r="BB377" s="5"/>
      <c r="BC377" s="4"/>
      <c r="BD377" s="4"/>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c r="FL377" s="5"/>
      <c r="FM377" s="5"/>
      <c r="FN377" s="5"/>
      <c r="FO377" s="5"/>
      <c r="FP377" s="5"/>
      <c r="FQ377" s="5"/>
      <c r="FR377" s="5"/>
      <c r="FS377" s="5"/>
      <c r="FT377" s="5"/>
      <c r="FU377" s="5"/>
      <c r="FV377" s="5"/>
      <c r="FW377" s="5"/>
      <c r="FX377" s="5"/>
      <c r="FY377" s="5"/>
      <c r="FZ377" s="5"/>
      <c r="GA377" s="5"/>
      <c r="GB377" s="5"/>
      <c r="GC377" s="5"/>
      <c r="GD377" s="5"/>
      <c r="GE377" s="5"/>
      <c r="GF377" s="5"/>
      <c r="GG377" s="5"/>
      <c r="GH377" s="4"/>
      <c r="GI377" s="4"/>
      <c r="GJ377" s="5"/>
      <c r="GK377" s="5"/>
      <c r="GL377" s="5"/>
      <c r="GM377" s="5"/>
      <c r="GN377" s="5"/>
      <c r="GO377" s="5"/>
      <c r="GP377" s="5"/>
      <c r="GQ377" s="5"/>
      <c r="GR377" s="5"/>
      <c r="GS377" s="5"/>
    </row>
    <row r="378" spans="1:201"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4"/>
      <c r="AR378" s="4"/>
      <c r="AS378" s="5"/>
      <c r="AT378" s="4"/>
      <c r="AU378" s="5"/>
      <c r="AV378" s="5"/>
      <c r="AW378" s="5"/>
      <c r="AX378" s="5"/>
      <c r="AY378" s="5"/>
      <c r="AZ378" s="5"/>
      <c r="BA378" s="5"/>
      <c r="BB378" s="5"/>
      <c r="BC378" s="4"/>
      <c r="BD378" s="4"/>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c r="FL378" s="5"/>
      <c r="FM378" s="5"/>
      <c r="FN378" s="5"/>
      <c r="FO378" s="5"/>
      <c r="FP378" s="5"/>
      <c r="FQ378" s="5"/>
      <c r="FR378" s="5"/>
      <c r="FS378" s="5"/>
      <c r="FT378" s="5"/>
      <c r="FU378" s="5"/>
      <c r="FV378" s="5"/>
      <c r="FW378" s="5"/>
      <c r="FX378" s="5"/>
      <c r="FY378" s="5"/>
      <c r="FZ378" s="5"/>
      <c r="GA378" s="5"/>
      <c r="GB378" s="5"/>
      <c r="GC378" s="5"/>
      <c r="GD378" s="5"/>
      <c r="GE378" s="5"/>
      <c r="GF378" s="5"/>
      <c r="GG378" s="5"/>
      <c r="GH378" s="4"/>
      <c r="GI378" s="4"/>
      <c r="GJ378" s="5"/>
      <c r="GK378" s="5"/>
      <c r="GL378" s="5"/>
      <c r="GM378" s="5"/>
      <c r="GN378" s="5"/>
      <c r="GO378" s="5"/>
      <c r="GP378" s="5"/>
      <c r="GQ378" s="5"/>
      <c r="GR378" s="5"/>
      <c r="GS378" s="5"/>
    </row>
    <row r="379" spans="1:201"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4"/>
      <c r="AR379" s="4"/>
      <c r="AS379" s="5"/>
      <c r="AT379" s="4"/>
      <c r="AU379" s="5"/>
      <c r="AV379" s="5"/>
      <c r="AW379" s="5"/>
      <c r="AX379" s="5"/>
      <c r="AY379" s="5"/>
      <c r="AZ379" s="5"/>
      <c r="BA379" s="5"/>
      <c r="BB379" s="5"/>
      <c r="BC379" s="4"/>
      <c r="BD379" s="4"/>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c r="FL379" s="5"/>
      <c r="FM379" s="5"/>
      <c r="FN379" s="5"/>
      <c r="FO379" s="5"/>
      <c r="FP379" s="5"/>
      <c r="FQ379" s="5"/>
      <c r="FR379" s="5"/>
      <c r="FS379" s="5"/>
      <c r="FT379" s="5"/>
      <c r="FU379" s="5"/>
      <c r="FV379" s="5"/>
      <c r="FW379" s="5"/>
      <c r="FX379" s="5"/>
      <c r="FY379" s="5"/>
      <c r="FZ379" s="5"/>
      <c r="GA379" s="5"/>
      <c r="GB379" s="5"/>
      <c r="GC379" s="5"/>
      <c r="GD379" s="5"/>
      <c r="GE379" s="5"/>
      <c r="GF379" s="5"/>
      <c r="GG379" s="5"/>
      <c r="GH379" s="4"/>
      <c r="GI379" s="4"/>
      <c r="GJ379" s="5"/>
      <c r="GK379" s="5"/>
      <c r="GL379" s="5"/>
      <c r="GM379" s="5"/>
      <c r="GN379" s="5"/>
      <c r="GO379" s="5"/>
      <c r="GP379" s="5"/>
      <c r="GQ379" s="5"/>
      <c r="GR379" s="5"/>
      <c r="GS379" s="5"/>
    </row>
    <row r="380" spans="1:201"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4"/>
      <c r="AR380" s="4"/>
      <c r="AS380" s="5"/>
      <c r="AT380" s="4"/>
      <c r="AU380" s="5"/>
      <c r="AV380" s="5"/>
      <c r="AW380" s="5"/>
      <c r="AX380" s="5"/>
      <c r="AY380" s="5"/>
      <c r="AZ380" s="5"/>
      <c r="BA380" s="5"/>
      <c r="BB380" s="5"/>
      <c r="BC380" s="4"/>
      <c r="BD380" s="4"/>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c r="DQ380" s="5"/>
      <c r="DR380" s="5"/>
      <c r="DS380" s="5"/>
      <c r="DT380" s="5"/>
      <c r="DU380" s="5"/>
      <c r="DV380" s="5"/>
      <c r="DW380" s="5"/>
      <c r="DX380" s="5"/>
      <c r="DY380" s="5"/>
      <c r="DZ380" s="5"/>
      <c r="EA380" s="5"/>
      <c r="EB380" s="5"/>
      <c r="EC380" s="5"/>
      <c r="ED380" s="5"/>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s="5"/>
      <c r="FG380" s="5"/>
      <c r="FH380" s="5"/>
      <c r="FI380" s="5"/>
      <c r="FJ380" s="5"/>
      <c r="FK380" s="5"/>
      <c r="FL380" s="5"/>
      <c r="FM380" s="5"/>
      <c r="FN380" s="5"/>
      <c r="FO380" s="5"/>
      <c r="FP380" s="5"/>
      <c r="FQ380" s="5"/>
      <c r="FR380" s="5"/>
      <c r="FS380" s="5"/>
      <c r="FT380" s="5"/>
      <c r="FU380" s="5"/>
      <c r="FV380" s="5"/>
      <c r="FW380" s="5"/>
      <c r="FX380" s="5"/>
      <c r="FY380" s="5"/>
      <c r="FZ380" s="5"/>
      <c r="GA380" s="5"/>
      <c r="GB380" s="5"/>
      <c r="GC380" s="5"/>
      <c r="GD380" s="5"/>
      <c r="GE380" s="5"/>
      <c r="GF380" s="5"/>
      <c r="GG380" s="5"/>
      <c r="GH380" s="4"/>
      <c r="GI380" s="4"/>
      <c r="GJ380" s="5"/>
      <c r="GK380" s="5"/>
      <c r="GL380" s="5"/>
      <c r="GM380" s="5"/>
      <c r="GN380" s="5"/>
      <c r="GO380" s="5"/>
      <c r="GP380" s="5"/>
      <c r="GQ380" s="5"/>
      <c r="GR380" s="5"/>
      <c r="GS380" s="5"/>
    </row>
    <row r="381" spans="1:201"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4"/>
      <c r="AR381" s="4"/>
      <c r="AS381" s="5"/>
      <c r="AT381" s="4"/>
      <c r="AU381" s="5"/>
      <c r="AV381" s="5"/>
      <c r="AW381" s="5"/>
      <c r="AX381" s="5"/>
      <c r="AY381" s="5"/>
      <c r="AZ381" s="5"/>
      <c r="BA381" s="5"/>
      <c r="BB381" s="5"/>
      <c r="BC381" s="4"/>
      <c r="BD381" s="4"/>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s="5"/>
      <c r="FG381" s="5"/>
      <c r="FH381" s="5"/>
      <c r="FI381" s="5"/>
      <c r="FJ381" s="5"/>
      <c r="FK381" s="5"/>
      <c r="FL381" s="5"/>
      <c r="FM381" s="5"/>
      <c r="FN381" s="5"/>
      <c r="FO381" s="5"/>
      <c r="FP381" s="5"/>
      <c r="FQ381" s="5"/>
      <c r="FR381" s="5"/>
      <c r="FS381" s="5"/>
      <c r="FT381" s="5"/>
      <c r="FU381" s="5"/>
      <c r="FV381" s="5"/>
      <c r="FW381" s="5"/>
      <c r="FX381" s="5"/>
      <c r="FY381" s="5"/>
      <c r="FZ381" s="5"/>
      <c r="GA381" s="5"/>
      <c r="GB381" s="5"/>
      <c r="GC381" s="5"/>
      <c r="GD381" s="5"/>
      <c r="GE381" s="5"/>
      <c r="GF381" s="5"/>
      <c r="GG381" s="5"/>
      <c r="GH381" s="4"/>
      <c r="GI381" s="4"/>
      <c r="GJ381" s="5"/>
      <c r="GK381" s="5"/>
      <c r="GL381" s="5"/>
      <c r="GM381" s="5"/>
      <c r="GN381" s="5"/>
      <c r="GO381" s="5"/>
      <c r="GP381" s="5"/>
      <c r="GQ381" s="5"/>
      <c r="GR381" s="5"/>
      <c r="GS381" s="5"/>
    </row>
    <row r="382" spans="1:201"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4"/>
      <c r="AR382" s="4"/>
      <c r="AS382" s="5"/>
      <c r="AT382" s="4"/>
      <c r="AU382" s="5"/>
      <c r="AV382" s="5"/>
      <c r="AW382" s="5"/>
      <c r="AX382" s="5"/>
      <c r="AY382" s="5"/>
      <c r="AZ382" s="5"/>
      <c r="BA382" s="5"/>
      <c r="BB382" s="5"/>
      <c r="BC382" s="4"/>
      <c r="BD382" s="4"/>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5"/>
      <c r="DD382" s="5"/>
      <c r="DE382" s="5"/>
      <c r="DF382" s="5"/>
      <c r="DG382" s="5"/>
      <c r="DH382" s="5"/>
      <c r="DI382" s="5"/>
      <c r="DJ382" s="5"/>
      <c r="DK382" s="5"/>
      <c r="DL382" s="5"/>
      <c r="DM382" s="5"/>
      <c r="DN382" s="5"/>
      <c r="DO382" s="5"/>
      <c r="DP382" s="5"/>
      <c r="DQ382" s="5"/>
      <c r="DR382" s="5"/>
      <c r="DS382" s="5"/>
      <c r="DT382" s="5"/>
      <c r="DU382" s="5"/>
      <c r="DV382" s="5"/>
      <c r="DW382" s="5"/>
      <c r="DX382" s="5"/>
      <c r="DY382" s="5"/>
      <c r="DZ382" s="5"/>
      <c r="EA382" s="5"/>
      <c r="EB382" s="5"/>
      <c r="EC382" s="5"/>
      <c r="ED382" s="5"/>
      <c r="EE382" s="5"/>
      <c r="EF382" s="5"/>
      <c r="EG382" s="5"/>
      <c r="EH382" s="5"/>
      <c r="EI382" s="5"/>
      <c r="EJ382" s="5"/>
      <c r="EK382" s="5"/>
      <c r="EL382" s="5"/>
      <c r="EM382" s="5"/>
      <c r="EN382" s="5"/>
      <c r="EO382" s="5"/>
      <c r="EP382" s="5"/>
      <c r="EQ382" s="5"/>
      <c r="ER382" s="5"/>
      <c r="ES382" s="5"/>
      <c r="ET382" s="5"/>
      <c r="EU382" s="5"/>
      <c r="EV382" s="5"/>
      <c r="EW382" s="5"/>
      <c r="EX382" s="5"/>
      <c r="EY382" s="5"/>
      <c r="EZ382" s="5"/>
      <c r="FA382" s="5"/>
      <c r="FB382" s="5"/>
      <c r="FC382" s="5"/>
      <c r="FD382" s="5"/>
      <c r="FE382" s="5"/>
      <c r="FF382" s="5"/>
      <c r="FG382" s="5"/>
      <c r="FH382" s="5"/>
      <c r="FI382" s="5"/>
      <c r="FJ382" s="5"/>
      <c r="FK382" s="5"/>
      <c r="FL382" s="5"/>
      <c r="FM382" s="5"/>
      <c r="FN382" s="5"/>
      <c r="FO382" s="5"/>
      <c r="FP382" s="5"/>
      <c r="FQ382" s="5"/>
      <c r="FR382" s="5"/>
      <c r="FS382" s="5"/>
      <c r="FT382" s="5"/>
      <c r="FU382" s="5"/>
      <c r="FV382" s="5"/>
      <c r="FW382" s="5"/>
      <c r="FX382" s="5"/>
      <c r="FY382" s="5"/>
      <c r="FZ382" s="5"/>
      <c r="GA382" s="5"/>
      <c r="GB382" s="5"/>
      <c r="GC382" s="5"/>
      <c r="GD382" s="5"/>
      <c r="GE382" s="5"/>
      <c r="GF382" s="5"/>
      <c r="GG382" s="5"/>
      <c r="GH382" s="4"/>
      <c r="GI382" s="4"/>
      <c r="GJ382" s="5"/>
      <c r="GK382" s="5"/>
      <c r="GL382" s="5"/>
      <c r="GM382" s="5"/>
      <c r="GN382" s="5"/>
      <c r="GO382" s="5"/>
      <c r="GP382" s="5"/>
      <c r="GQ382" s="5"/>
      <c r="GR382" s="5"/>
      <c r="GS382" s="5"/>
    </row>
    <row r="383" spans="1:201"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4"/>
      <c r="AR383" s="4"/>
      <c r="AS383" s="5"/>
      <c r="AT383" s="4"/>
      <c r="AU383" s="5"/>
      <c r="AV383" s="5"/>
      <c r="AW383" s="5"/>
      <c r="AX383" s="5"/>
      <c r="AY383" s="5"/>
      <c r="AZ383" s="5"/>
      <c r="BA383" s="5"/>
      <c r="BB383" s="5"/>
      <c r="BC383" s="4"/>
      <c r="BD383" s="4"/>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s="5"/>
      <c r="FG383" s="5"/>
      <c r="FH383" s="5"/>
      <c r="FI383" s="5"/>
      <c r="FJ383" s="5"/>
      <c r="FK383" s="5"/>
      <c r="FL383" s="5"/>
      <c r="FM383" s="5"/>
      <c r="FN383" s="5"/>
      <c r="FO383" s="5"/>
      <c r="FP383" s="5"/>
      <c r="FQ383" s="5"/>
      <c r="FR383" s="5"/>
      <c r="FS383" s="5"/>
      <c r="FT383" s="5"/>
      <c r="FU383" s="5"/>
      <c r="FV383" s="5"/>
      <c r="FW383" s="5"/>
      <c r="FX383" s="5"/>
      <c r="FY383" s="5"/>
      <c r="FZ383" s="5"/>
      <c r="GA383" s="5"/>
      <c r="GB383" s="5"/>
      <c r="GC383" s="5"/>
      <c r="GD383" s="5"/>
      <c r="GE383" s="5"/>
      <c r="GF383" s="5"/>
      <c r="GG383" s="5"/>
      <c r="GH383" s="4"/>
      <c r="GI383" s="4"/>
      <c r="GJ383" s="5"/>
      <c r="GK383" s="5"/>
      <c r="GL383" s="5"/>
      <c r="GM383" s="5"/>
      <c r="GN383" s="5"/>
      <c r="GO383" s="5"/>
      <c r="GP383" s="5"/>
      <c r="GQ383" s="5"/>
      <c r="GR383" s="5"/>
      <c r="GS383" s="5"/>
    </row>
    <row r="384" spans="1:201"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4"/>
      <c r="AR384" s="4"/>
      <c r="AS384" s="5"/>
      <c r="AT384" s="4"/>
      <c r="AU384" s="5"/>
      <c r="AV384" s="5"/>
      <c r="AW384" s="5"/>
      <c r="AX384" s="5"/>
      <c r="AY384" s="5"/>
      <c r="AZ384" s="5"/>
      <c r="BA384" s="5"/>
      <c r="BB384" s="5"/>
      <c r="BC384" s="4"/>
      <c r="BD384" s="4"/>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c r="FL384" s="5"/>
      <c r="FM384" s="5"/>
      <c r="FN384" s="5"/>
      <c r="FO384" s="5"/>
      <c r="FP384" s="5"/>
      <c r="FQ384" s="5"/>
      <c r="FR384" s="5"/>
      <c r="FS384" s="5"/>
      <c r="FT384" s="5"/>
      <c r="FU384" s="5"/>
      <c r="FV384" s="5"/>
      <c r="FW384" s="5"/>
      <c r="FX384" s="5"/>
      <c r="FY384" s="5"/>
      <c r="FZ384" s="5"/>
      <c r="GA384" s="5"/>
      <c r="GB384" s="5"/>
      <c r="GC384" s="5"/>
      <c r="GD384" s="5"/>
      <c r="GE384" s="5"/>
      <c r="GF384" s="5"/>
      <c r="GG384" s="5"/>
      <c r="GH384" s="4"/>
      <c r="GI384" s="4"/>
      <c r="GJ384" s="5"/>
      <c r="GK384" s="5"/>
      <c r="GL384" s="5"/>
      <c r="GM384" s="5"/>
      <c r="GN384" s="5"/>
      <c r="GO384" s="5"/>
      <c r="GP384" s="5"/>
      <c r="GQ384" s="5"/>
      <c r="GR384" s="5"/>
      <c r="GS384" s="5"/>
    </row>
    <row r="385" spans="1:201"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4"/>
      <c r="AR385" s="4"/>
      <c r="AS385" s="5"/>
      <c r="AT385" s="4"/>
      <c r="AU385" s="5"/>
      <c r="AV385" s="5"/>
      <c r="AW385" s="5"/>
      <c r="AX385" s="5"/>
      <c r="AY385" s="5"/>
      <c r="AZ385" s="5"/>
      <c r="BA385" s="5"/>
      <c r="BB385" s="5"/>
      <c r="BC385" s="4"/>
      <c r="BD385" s="4"/>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c r="FL385" s="5"/>
      <c r="FM385" s="5"/>
      <c r="FN385" s="5"/>
      <c r="FO385" s="5"/>
      <c r="FP385" s="5"/>
      <c r="FQ385" s="5"/>
      <c r="FR385" s="5"/>
      <c r="FS385" s="5"/>
      <c r="FT385" s="5"/>
      <c r="FU385" s="5"/>
      <c r="FV385" s="5"/>
      <c r="FW385" s="5"/>
      <c r="FX385" s="5"/>
      <c r="FY385" s="5"/>
      <c r="FZ385" s="5"/>
      <c r="GA385" s="5"/>
      <c r="GB385" s="5"/>
      <c r="GC385" s="5"/>
      <c r="GD385" s="5"/>
      <c r="GE385" s="5"/>
      <c r="GF385" s="5"/>
      <c r="GG385" s="5"/>
      <c r="GH385" s="4"/>
      <c r="GI385" s="4"/>
      <c r="GJ385" s="5"/>
      <c r="GK385" s="5"/>
      <c r="GL385" s="5"/>
      <c r="GM385" s="5"/>
      <c r="GN385" s="5"/>
      <c r="GO385" s="5"/>
      <c r="GP385" s="5"/>
      <c r="GQ385" s="5"/>
      <c r="GR385" s="5"/>
      <c r="GS385" s="5"/>
    </row>
    <row r="386" spans="1:201"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4"/>
      <c r="AR386" s="4"/>
      <c r="AS386" s="5"/>
      <c r="AT386" s="4"/>
      <c r="AU386" s="5"/>
      <c r="AV386" s="5"/>
      <c r="AW386" s="5"/>
      <c r="AX386" s="5"/>
      <c r="AY386" s="5"/>
      <c r="AZ386" s="5"/>
      <c r="BA386" s="5"/>
      <c r="BB386" s="5"/>
      <c r="BC386" s="4"/>
      <c r="BD386" s="4"/>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c r="FL386" s="5"/>
      <c r="FM386" s="5"/>
      <c r="FN386" s="5"/>
      <c r="FO386" s="5"/>
      <c r="FP386" s="5"/>
      <c r="FQ386" s="5"/>
      <c r="FR386" s="5"/>
      <c r="FS386" s="5"/>
      <c r="FT386" s="5"/>
      <c r="FU386" s="5"/>
      <c r="FV386" s="5"/>
      <c r="FW386" s="5"/>
      <c r="FX386" s="5"/>
      <c r="FY386" s="5"/>
      <c r="FZ386" s="5"/>
      <c r="GA386" s="5"/>
      <c r="GB386" s="5"/>
      <c r="GC386" s="5"/>
      <c r="GD386" s="5"/>
      <c r="GE386" s="5"/>
      <c r="GF386" s="5"/>
      <c r="GG386" s="5"/>
      <c r="GH386" s="4"/>
      <c r="GI386" s="4"/>
      <c r="GJ386" s="5"/>
      <c r="GK386" s="5"/>
      <c r="GL386" s="5"/>
      <c r="GM386" s="5"/>
      <c r="GN386" s="5"/>
      <c r="GO386" s="5"/>
      <c r="GP386" s="5"/>
      <c r="GQ386" s="5"/>
      <c r="GR386" s="5"/>
      <c r="GS386" s="5"/>
    </row>
    <row r="387" spans="1:201"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4"/>
      <c r="AR387" s="4"/>
      <c r="AS387" s="5"/>
      <c r="AT387" s="4"/>
      <c r="AU387" s="5"/>
      <c r="AV387" s="5"/>
      <c r="AW387" s="5"/>
      <c r="AX387" s="5"/>
      <c r="AY387" s="5"/>
      <c r="AZ387" s="5"/>
      <c r="BA387" s="5"/>
      <c r="BB387" s="5"/>
      <c r="BC387" s="4"/>
      <c r="BD387" s="4"/>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c r="FL387" s="5"/>
      <c r="FM387" s="5"/>
      <c r="FN387" s="5"/>
      <c r="FO387" s="5"/>
      <c r="FP387" s="5"/>
      <c r="FQ387" s="5"/>
      <c r="FR387" s="5"/>
      <c r="FS387" s="5"/>
      <c r="FT387" s="5"/>
      <c r="FU387" s="5"/>
      <c r="FV387" s="5"/>
      <c r="FW387" s="5"/>
      <c r="FX387" s="5"/>
      <c r="FY387" s="5"/>
      <c r="FZ387" s="5"/>
      <c r="GA387" s="5"/>
      <c r="GB387" s="5"/>
      <c r="GC387" s="5"/>
      <c r="GD387" s="5"/>
      <c r="GE387" s="5"/>
      <c r="GF387" s="5"/>
      <c r="GG387" s="5"/>
      <c r="GH387" s="4"/>
      <c r="GI387" s="4"/>
      <c r="GJ387" s="5"/>
      <c r="GK387" s="5"/>
      <c r="GL387" s="5"/>
      <c r="GM387" s="5"/>
      <c r="GN387" s="5"/>
      <c r="GO387" s="5"/>
      <c r="GP387" s="5"/>
      <c r="GQ387" s="5"/>
      <c r="GR387" s="5"/>
      <c r="GS387" s="5"/>
    </row>
    <row r="388" spans="1:201"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4"/>
      <c r="AR388" s="4"/>
      <c r="AS388" s="5"/>
      <c r="AT388" s="4"/>
      <c r="AU388" s="5"/>
      <c r="AV388" s="5"/>
      <c r="AW388" s="5"/>
      <c r="AX388" s="5"/>
      <c r="AY388" s="5"/>
      <c r="AZ388" s="5"/>
      <c r="BA388" s="5"/>
      <c r="BB388" s="5"/>
      <c r="BC388" s="4"/>
      <c r="BD388" s="4"/>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c r="FL388" s="5"/>
      <c r="FM388" s="5"/>
      <c r="FN388" s="5"/>
      <c r="FO388" s="5"/>
      <c r="FP388" s="5"/>
      <c r="FQ388" s="5"/>
      <c r="FR388" s="5"/>
      <c r="FS388" s="5"/>
      <c r="FT388" s="5"/>
      <c r="FU388" s="5"/>
      <c r="FV388" s="5"/>
      <c r="FW388" s="5"/>
      <c r="FX388" s="5"/>
      <c r="FY388" s="5"/>
      <c r="FZ388" s="5"/>
      <c r="GA388" s="5"/>
      <c r="GB388" s="5"/>
      <c r="GC388" s="5"/>
      <c r="GD388" s="5"/>
      <c r="GE388" s="5"/>
      <c r="GF388" s="5"/>
      <c r="GG388" s="5"/>
      <c r="GH388" s="4"/>
      <c r="GI388" s="4"/>
      <c r="GJ388" s="5"/>
      <c r="GK388" s="5"/>
      <c r="GL388" s="5"/>
      <c r="GM388" s="5"/>
      <c r="GN388" s="5"/>
      <c r="GO388" s="5"/>
      <c r="GP388" s="5"/>
      <c r="GQ388" s="5"/>
      <c r="GR388" s="5"/>
      <c r="GS388" s="5"/>
    </row>
    <row r="389" spans="1:201"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4"/>
      <c r="AR389" s="4"/>
      <c r="AS389" s="5"/>
      <c r="AT389" s="4"/>
      <c r="AU389" s="5"/>
      <c r="AV389" s="5"/>
      <c r="AW389" s="5"/>
      <c r="AX389" s="5"/>
      <c r="AY389" s="5"/>
      <c r="AZ389" s="5"/>
      <c r="BA389" s="5"/>
      <c r="BB389" s="5"/>
      <c r="BC389" s="4"/>
      <c r="BD389" s="4"/>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c r="FL389" s="5"/>
      <c r="FM389" s="5"/>
      <c r="FN389" s="5"/>
      <c r="FO389" s="5"/>
      <c r="FP389" s="5"/>
      <c r="FQ389" s="5"/>
      <c r="FR389" s="5"/>
      <c r="FS389" s="5"/>
      <c r="FT389" s="5"/>
      <c r="FU389" s="5"/>
      <c r="FV389" s="5"/>
      <c r="FW389" s="5"/>
      <c r="FX389" s="5"/>
      <c r="FY389" s="5"/>
      <c r="FZ389" s="5"/>
      <c r="GA389" s="5"/>
      <c r="GB389" s="5"/>
      <c r="GC389" s="5"/>
      <c r="GD389" s="5"/>
      <c r="GE389" s="5"/>
      <c r="GF389" s="5"/>
      <c r="GG389" s="5"/>
      <c r="GH389" s="4"/>
      <c r="GI389" s="4"/>
      <c r="GJ389" s="5"/>
      <c r="GK389" s="5"/>
      <c r="GL389" s="5"/>
      <c r="GM389" s="5"/>
      <c r="GN389" s="5"/>
      <c r="GO389" s="5"/>
      <c r="GP389" s="5"/>
      <c r="GQ389" s="5"/>
      <c r="GR389" s="5"/>
      <c r="GS389" s="5"/>
    </row>
    <row r="390" spans="1:201"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4"/>
      <c r="AR390" s="4"/>
      <c r="AS390" s="5"/>
      <c r="AT390" s="4"/>
      <c r="AU390" s="5"/>
      <c r="AV390" s="5"/>
      <c r="AW390" s="5"/>
      <c r="AX390" s="5"/>
      <c r="AY390" s="5"/>
      <c r="AZ390" s="5"/>
      <c r="BA390" s="5"/>
      <c r="BB390" s="5"/>
      <c r="BC390" s="4"/>
      <c r="BD390" s="4"/>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c r="FL390" s="5"/>
      <c r="FM390" s="5"/>
      <c r="FN390" s="5"/>
      <c r="FO390" s="5"/>
      <c r="FP390" s="5"/>
      <c r="FQ390" s="5"/>
      <c r="FR390" s="5"/>
      <c r="FS390" s="5"/>
      <c r="FT390" s="5"/>
      <c r="FU390" s="5"/>
      <c r="FV390" s="5"/>
      <c r="FW390" s="5"/>
      <c r="FX390" s="5"/>
      <c r="FY390" s="5"/>
      <c r="FZ390" s="5"/>
      <c r="GA390" s="5"/>
      <c r="GB390" s="5"/>
      <c r="GC390" s="5"/>
      <c r="GD390" s="5"/>
      <c r="GE390" s="5"/>
      <c r="GF390" s="5"/>
      <c r="GG390" s="5"/>
      <c r="GH390" s="4"/>
      <c r="GI390" s="4"/>
      <c r="GJ390" s="5"/>
      <c r="GK390" s="5"/>
      <c r="GL390" s="5"/>
      <c r="GM390" s="5"/>
      <c r="GN390" s="5"/>
      <c r="GO390" s="5"/>
      <c r="GP390" s="5"/>
      <c r="GQ390" s="5"/>
      <c r="GR390" s="5"/>
      <c r="GS390" s="5"/>
    </row>
    <row r="391" spans="1:201"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4"/>
      <c r="AR391" s="4"/>
      <c r="AS391" s="5"/>
      <c r="AT391" s="4"/>
      <c r="AU391" s="5"/>
      <c r="AV391" s="5"/>
      <c r="AW391" s="5"/>
      <c r="AX391" s="5"/>
      <c r="AY391" s="5"/>
      <c r="AZ391" s="5"/>
      <c r="BA391" s="5"/>
      <c r="BB391" s="5"/>
      <c r="BC391" s="4"/>
      <c r="BD391" s="4"/>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c r="FL391" s="5"/>
      <c r="FM391" s="5"/>
      <c r="FN391" s="5"/>
      <c r="FO391" s="5"/>
      <c r="FP391" s="5"/>
      <c r="FQ391" s="5"/>
      <c r="FR391" s="5"/>
      <c r="FS391" s="5"/>
      <c r="FT391" s="5"/>
      <c r="FU391" s="5"/>
      <c r="FV391" s="5"/>
      <c r="FW391" s="5"/>
      <c r="FX391" s="5"/>
      <c r="FY391" s="5"/>
      <c r="FZ391" s="5"/>
      <c r="GA391" s="5"/>
      <c r="GB391" s="5"/>
      <c r="GC391" s="5"/>
      <c r="GD391" s="5"/>
      <c r="GE391" s="5"/>
      <c r="GF391" s="5"/>
      <c r="GG391" s="5"/>
      <c r="GH391" s="4"/>
      <c r="GI391" s="4"/>
      <c r="GJ391" s="5"/>
      <c r="GK391" s="5"/>
      <c r="GL391" s="5"/>
      <c r="GM391" s="5"/>
      <c r="GN391" s="5"/>
      <c r="GO391" s="5"/>
      <c r="GP391" s="5"/>
      <c r="GQ391" s="5"/>
      <c r="GR391" s="5"/>
      <c r="GS391" s="5"/>
    </row>
    <row r="392" spans="1:201"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4"/>
      <c r="AR392" s="4"/>
      <c r="AS392" s="5"/>
      <c r="AT392" s="4"/>
      <c r="AU392" s="5"/>
      <c r="AV392" s="5"/>
      <c r="AW392" s="5"/>
      <c r="AX392" s="5"/>
      <c r="AY392" s="5"/>
      <c r="AZ392" s="5"/>
      <c r="BA392" s="5"/>
      <c r="BB392" s="5"/>
      <c r="BC392" s="4"/>
      <c r="BD392" s="4"/>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c r="FL392" s="5"/>
      <c r="FM392" s="5"/>
      <c r="FN392" s="5"/>
      <c r="FO392" s="5"/>
      <c r="FP392" s="5"/>
      <c r="FQ392" s="5"/>
      <c r="FR392" s="5"/>
      <c r="FS392" s="5"/>
      <c r="FT392" s="5"/>
      <c r="FU392" s="5"/>
      <c r="FV392" s="5"/>
      <c r="FW392" s="5"/>
      <c r="FX392" s="5"/>
      <c r="FY392" s="5"/>
      <c r="FZ392" s="5"/>
      <c r="GA392" s="5"/>
      <c r="GB392" s="5"/>
      <c r="GC392" s="5"/>
      <c r="GD392" s="5"/>
      <c r="GE392" s="5"/>
      <c r="GF392" s="5"/>
      <c r="GG392" s="5"/>
      <c r="GH392" s="4"/>
      <c r="GI392" s="4"/>
      <c r="GJ392" s="5"/>
      <c r="GK392" s="5"/>
      <c r="GL392" s="5"/>
      <c r="GM392" s="5"/>
      <c r="GN392" s="5"/>
      <c r="GO392" s="5"/>
      <c r="GP392" s="5"/>
      <c r="GQ392" s="5"/>
      <c r="GR392" s="5"/>
      <c r="GS392" s="5"/>
    </row>
    <row r="393" spans="1:201"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4"/>
      <c r="AR393" s="4"/>
      <c r="AS393" s="5"/>
      <c r="AT393" s="4"/>
      <c r="AU393" s="5"/>
      <c r="AV393" s="5"/>
      <c r="AW393" s="5"/>
      <c r="AX393" s="5"/>
      <c r="AY393" s="5"/>
      <c r="AZ393" s="5"/>
      <c r="BA393" s="5"/>
      <c r="BB393" s="5"/>
      <c r="BC393" s="4"/>
      <c r="BD393" s="4"/>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c r="FL393" s="5"/>
      <c r="FM393" s="5"/>
      <c r="FN393" s="5"/>
      <c r="FO393" s="5"/>
      <c r="FP393" s="5"/>
      <c r="FQ393" s="5"/>
      <c r="FR393" s="5"/>
      <c r="FS393" s="5"/>
      <c r="FT393" s="5"/>
      <c r="FU393" s="5"/>
      <c r="FV393" s="5"/>
      <c r="FW393" s="5"/>
      <c r="FX393" s="5"/>
      <c r="FY393" s="5"/>
      <c r="FZ393" s="5"/>
      <c r="GA393" s="5"/>
      <c r="GB393" s="5"/>
      <c r="GC393" s="5"/>
      <c r="GD393" s="5"/>
      <c r="GE393" s="5"/>
      <c r="GF393" s="5"/>
      <c r="GG393" s="5"/>
      <c r="GH393" s="4"/>
      <c r="GI393" s="4"/>
      <c r="GJ393" s="5"/>
      <c r="GK393" s="5"/>
      <c r="GL393" s="5"/>
      <c r="GM393" s="5"/>
      <c r="GN393" s="5"/>
      <c r="GO393" s="5"/>
      <c r="GP393" s="5"/>
      <c r="GQ393" s="5"/>
      <c r="GR393" s="5"/>
      <c r="GS393" s="5"/>
    </row>
    <row r="394" spans="1:201"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4"/>
      <c r="AR394" s="4"/>
      <c r="AS394" s="5"/>
      <c r="AT394" s="4"/>
      <c r="AU394" s="5"/>
      <c r="AV394" s="5"/>
      <c r="AW394" s="5"/>
      <c r="AX394" s="5"/>
      <c r="AY394" s="5"/>
      <c r="AZ394" s="5"/>
      <c r="BA394" s="5"/>
      <c r="BB394" s="5"/>
      <c r="BC394" s="4"/>
      <c r="BD394" s="4"/>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c r="DQ394" s="5"/>
      <c r="DR394" s="5"/>
      <c r="DS394" s="5"/>
      <c r="DT394" s="5"/>
      <c r="DU394" s="5"/>
      <c r="DV394" s="5"/>
      <c r="DW394" s="5"/>
      <c r="DX394" s="5"/>
      <c r="DY394" s="5"/>
      <c r="DZ394" s="5"/>
      <c r="EA394" s="5"/>
      <c r="EB394" s="5"/>
      <c r="EC394" s="5"/>
      <c r="ED394" s="5"/>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s="5"/>
      <c r="FG394" s="5"/>
      <c r="FH394" s="5"/>
      <c r="FI394" s="5"/>
      <c r="FJ394" s="5"/>
      <c r="FK394" s="5"/>
      <c r="FL394" s="5"/>
      <c r="FM394" s="5"/>
      <c r="FN394" s="5"/>
      <c r="FO394" s="5"/>
      <c r="FP394" s="5"/>
      <c r="FQ394" s="5"/>
      <c r="FR394" s="5"/>
      <c r="FS394" s="5"/>
      <c r="FT394" s="5"/>
      <c r="FU394" s="5"/>
      <c r="FV394" s="5"/>
      <c r="FW394" s="5"/>
      <c r="FX394" s="5"/>
      <c r="FY394" s="5"/>
      <c r="FZ394" s="5"/>
      <c r="GA394" s="5"/>
      <c r="GB394" s="5"/>
      <c r="GC394" s="5"/>
      <c r="GD394" s="5"/>
      <c r="GE394" s="5"/>
      <c r="GF394" s="5"/>
      <c r="GG394" s="5"/>
      <c r="GH394" s="4"/>
      <c r="GI394" s="4"/>
      <c r="GJ394" s="5"/>
      <c r="GK394" s="5"/>
      <c r="GL394" s="5"/>
      <c r="GM394" s="5"/>
      <c r="GN394" s="5"/>
      <c r="GO394" s="5"/>
      <c r="GP394" s="5"/>
      <c r="GQ394" s="5"/>
      <c r="GR394" s="5"/>
      <c r="GS394" s="5"/>
    </row>
    <row r="395" spans="1:201"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4"/>
      <c r="AR395" s="4"/>
      <c r="AS395" s="5"/>
      <c r="AT395" s="4"/>
      <c r="AU395" s="5"/>
      <c r="AV395" s="5"/>
      <c r="AW395" s="5"/>
      <c r="AX395" s="5"/>
      <c r="AY395" s="5"/>
      <c r="AZ395" s="5"/>
      <c r="BA395" s="5"/>
      <c r="BB395" s="5"/>
      <c r="BC395" s="4"/>
      <c r="BD395" s="4"/>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c r="FL395" s="5"/>
      <c r="FM395" s="5"/>
      <c r="FN395" s="5"/>
      <c r="FO395" s="5"/>
      <c r="FP395" s="5"/>
      <c r="FQ395" s="5"/>
      <c r="FR395" s="5"/>
      <c r="FS395" s="5"/>
      <c r="FT395" s="5"/>
      <c r="FU395" s="5"/>
      <c r="FV395" s="5"/>
      <c r="FW395" s="5"/>
      <c r="FX395" s="5"/>
      <c r="FY395" s="5"/>
      <c r="FZ395" s="5"/>
      <c r="GA395" s="5"/>
      <c r="GB395" s="5"/>
      <c r="GC395" s="5"/>
      <c r="GD395" s="5"/>
      <c r="GE395" s="5"/>
      <c r="GF395" s="5"/>
      <c r="GG395" s="5"/>
      <c r="GH395" s="4"/>
      <c r="GI395" s="4"/>
      <c r="GJ395" s="5"/>
      <c r="GK395" s="5"/>
      <c r="GL395" s="5"/>
      <c r="GM395" s="5"/>
      <c r="GN395" s="5"/>
      <c r="GO395" s="5"/>
      <c r="GP395" s="5"/>
      <c r="GQ395" s="5"/>
      <c r="GR395" s="5"/>
      <c r="GS395" s="5"/>
    </row>
    <row r="396" spans="1:201"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4"/>
      <c r="AR396" s="4"/>
      <c r="AS396" s="5"/>
      <c r="AT396" s="4"/>
      <c r="AU396" s="5"/>
      <c r="AV396" s="5"/>
      <c r="AW396" s="5"/>
      <c r="AX396" s="5"/>
      <c r="AY396" s="5"/>
      <c r="AZ396" s="5"/>
      <c r="BA396" s="5"/>
      <c r="BB396" s="5"/>
      <c r="BC396" s="4"/>
      <c r="BD396" s="4"/>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c r="FL396" s="5"/>
      <c r="FM396" s="5"/>
      <c r="FN396" s="5"/>
      <c r="FO396" s="5"/>
      <c r="FP396" s="5"/>
      <c r="FQ396" s="5"/>
      <c r="FR396" s="5"/>
      <c r="FS396" s="5"/>
      <c r="FT396" s="5"/>
      <c r="FU396" s="5"/>
      <c r="FV396" s="5"/>
      <c r="FW396" s="5"/>
      <c r="FX396" s="5"/>
      <c r="FY396" s="5"/>
      <c r="FZ396" s="5"/>
      <c r="GA396" s="5"/>
      <c r="GB396" s="5"/>
      <c r="GC396" s="5"/>
      <c r="GD396" s="5"/>
      <c r="GE396" s="5"/>
      <c r="GF396" s="5"/>
      <c r="GG396" s="5"/>
      <c r="GH396" s="4"/>
      <c r="GI396" s="4"/>
      <c r="GJ396" s="5"/>
      <c r="GK396" s="5"/>
      <c r="GL396" s="5"/>
      <c r="GM396" s="5"/>
      <c r="GN396" s="5"/>
      <c r="GO396" s="5"/>
      <c r="GP396" s="5"/>
      <c r="GQ396" s="5"/>
      <c r="GR396" s="5"/>
      <c r="GS396" s="5"/>
    </row>
    <row r="397" spans="1:201"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4"/>
      <c r="AR397" s="4"/>
      <c r="AS397" s="5"/>
      <c r="AT397" s="4"/>
      <c r="AU397" s="5"/>
      <c r="AV397" s="5"/>
      <c r="AW397" s="5"/>
      <c r="AX397" s="5"/>
      <c r="AY397" s="5"/>
      <c r="AZ397" s="5"/>
      <c r="BA397" s="5"/>
      <c r="BB397" s="5"/>
      <c r="BC397" s="4"/>
      <c r="BD397" s="4"/>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c r="FL397" s="5"/>
      <c r="FM397" s="5"/>
      <c r="FN397" s="5"/>
      <c r="FO397" s="5"/>
      <c r="FP397" s="5"/>
      <c r="FQ397" s="5"/>
      <c r="FR397" s="5"/>
      <c r="FS397" s="5"/>
      <c r="FT397" s="5"/>
      <c r="FU397" s="5"/>
      <c r="FV397" s="5"/>
      <c r="FW397" s="5"/>
      <c r="FX397" s="5"/>
      <c r="FY397" s="5"/>
      <c r="FZ397" s="5"/>
      <c r="GA397" s="5"/>
      <c r="GB397" s="5"/>
      <c r="GC397" s="5"/>
      <c r="GD397" s="5"/>
      <c r="GE397" s="5"/>
      <c r="GF397" s="5"/>
      <c r="GG397" s="5"/>
      <c r="GH397" s="4"/>
      <c r="GI397" s="4"/>
      <c r="GJ397" s="5"/>
      <c r="GK397" s="5"/>
      <c r="GL397" s="5"/>
      <c r="GM397" s="5"/>
      <c r="GN397" s="5"/>
      <c r="GO397" s="5"/>
      <c r="GP397" s="5"/>
      <c r="GQ397" s="5"/>
      <c r="GR397" s="5"/>
      <c r="GS397" s="5"/>
    </row>
    <row r="398" spans="1:201"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4"/>
      <c r="AR398" s="4"/>
      <c r="AS398" s="5"/>
      <c r="AT398" s="4"/>
      <c r="AU398" s="5"/>
      <c r="AV398" s="5"/>
      <c r="AW398" s="5"/>
      <c r="AX398" s="5"/>
      <c r="AY398" s="5"/>
      <c r="AZ398" s="5"/>
      <c r="BA398" s="5"/>
      <c r="BB398" s="5"/>
      <c r="BC398" s="4"/>
      <c r="BD398" s="4"/>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c r="FL398" s="5"/>
      <c r="FM398" s="5"/>
      <c r="FN398" s="5"/>
      <c r="FO398" s="5"/>
      <c r="FP398" s="5"/>
      <c r="FQ398" s="5"/>
      <c r="FR398" s="5"/>
      <c r="FS398" s="5"/>
      <c r="FT398" s="5"/>
      <c r="FU398" s="5"/>
      <c r="FV398" s="5"/>
      <c r="FW398" s="5"/>
      <c r="FX398" s="5"/>
      <c r="FY398" s="5"/>
      <c r="FZ398" s="5"/>
      <c r="GA398" s="5"/>
      <c r="GB398" s="5"/>
      <c r="GC398" s="5"/>
      <c r="GD398" s="5"/>
      <c r="GE398" s="5"/>
      <c r="GF398" s="5"/>
      <c r="GG398" s="5"/>
      <c r="GH398" s="4"/>
      <c r="GI398" s="4"/>
      <c r="GJ398" s="5"/>
      <c r="GK398" s="5"/>
      <c r="GL398" s="5"/>
      <c r="GM398" s="5"/>
      <c r="GN398" s="5"/>
      <c r="GO398" s="5"/>
      <c r="GP398" s="5"/>
      <c r="GQ398" s="5"/>
      <c r="GR398" s="5"/>
      <c r="GS398" s="5"/>
    </row>
    <row r="399" spans="1:201"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4"/>
      <c r="AR399" s="4"/>
      <c r="AS399" s="5"/>
      <c r="AT399" s="4"/>
      <c r="AU399" s="5"/>
      <c r="AV399" s="5"/>
      <c r="AW399" s="5"/>
      <c r="AX399" s="5"/>
      <c r="AY399" s="5"/>
      <c r="AZ399" s="5"/>
      <c r="BA399" s="5"/>
      <c r="BB399" s="5"/>
      <c r="BC399" s="4"/>
      <c r="BD399" s="4"/>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s="5"/>
      <c r="FG399" s="5"/>
      <c r="FH399" s="5"/>
      <c r="FI399" s="5"/>
      <c r="FJ399" s="5"/>
      <c r="FK399" s="5"/>
      <c r="FL399" s="5"/>
      <c r="FM399" s="5"/>
      <c r="FN399" s="5"/>
      <c r="FO399" s="5"/>
      <c r="FP399" s="5"/>
      <c r="FQ399" s="5"/>
      <c r="FR399" s="5"/>
      <c r="FS399" s="5"/>
      <c r="FT399" s="5"/>
      <c r="FU399" s="5"/>
      <c r="FV399" s="5"/>
      <c r="FW399" s="5"/>
      <c r="FX399" s="5"/>
      <c r="FY399" s="5"/>
      <c r="FZ399" s="5"/>
      <c r="GA399" s="5"/>
      <c r="GB399" s="5"/>
      <c r="GC399" s="5"/>
      <c r="GD399" s="5"/>
      <c r="GE399" s="5"/>
      <c r="GF399" s="5"/>
      <c r="GG399" s="5"/>
      <c r="GH399" s="4"/>
      <c r="GI399" s="4"/>
      <c r="GJ399" s="5"/>
      <c r="GK399" s="5"/>
      <c r="GL399" s="5"/>
      <c r="GM399" s="5"/>
      <c r="GN399" s="5"/>
      <c r="GO399" s="5"/>
      <c r="GP399" s="5"/>
      <c r="GQ399" s="5"/>
      <c r="GR399" s="5"/>
      <c r="GS399" s="5"/>
    </row>
    <row r="400" spans="1:201"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4"/>
      <c r="AR400" s="4"/>
      <c r="AS400" s="5"/>
      <c r="AT400" s="4"/>
      <c r="AU400" s="5"/>
      <c r="AV400" s="5"/>
      <c r="AW400" s="5"/>
      <c r="AX400" s="5"/>
      <c r="AY400" s="5"/>
      <c r="AZ400" s="5"/>
      <c r="BA400" s="5"/>
      <c r="BB400" s="5"/>
      <c r="BC400" s="4"/>
      <c r="BD400" s="4"/>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c r="FL400" s="5"/>
      <c r="FM400" s="5"/>
      <c r="FN400" s="5"/>
      <c r="FO400" s="5"/>
      <c r="FP400" s="5"/>
      <c r="FQ400" s="5"/>
      <c r="FR400" s="5"/>
      <c r="FS400" s="5"/>
      <c r="FT400" s="5"/>
      <c r="FU400" s="5"/>
      <c r="FV400" s="5"/>
      <c r="FW400" s="5"/>
      <c r="FX400" s="5"/>
      <c r="FY400" s="5"/>
      <c r="FZ400" s="5"/>
      <c r="GA400" s="5"/>
      <c r="GB400" s="5"/>
      <c r="GC400" s="5"/>
      <c r="GD400" s="5"/>
      <c r="GE400" s="5"/>
      <c r="GF400" s="5"/>
      <c r="GG400" s="5"/>
      <c r="GH400" s="4"/>
      <c r="GI400" s="4"/>
      <c r="GJ400" s="5"/>
      <c r="GK400" s="5"/>
      <c r="GL400" s="5"/>
      <c r="GM400" s="5"/>
      <c r="GN400" s="5"/>
      <c r="GO400" s="5"/>
      <c r="GP400" s="5"/>
      <c r="GQ400" s="5"/>
      <c r="GR400" s="5"/>
      <c r="GS400" s="5"/>
    </row>
    <row r="401" spans="1:201"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4"/>
      <c r="AR401" s="4"/>
      <c r="AS401" s="5"/>
      <c r="AT401" s="4"/>
      <c r="AU401" s="5"/>
      <c r="AV401" s="5"/>
      <c r="AW401" s="5"/>
      <c r="AX401" s="5"/>
      <c r="AY401" s="5"/>
      <c r="AZ401" s="5"/>
      <c r="BA401" s="5"/>
      <c r="BB401" s="5"/>
      <c r="BC401" s="4"/>
      <c r="BD401" s="4"/>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c r="DL401" s="5"/>
      <c r="DM401" s="5"/>
      <c r="DN401" s="5"/>
      <c r="DO401" s="5"/>
      <c r="DP401" s="5"/>
      <c r="DQ401" s="5"/>
      <c r="DR401" s="5"/>
      <c r="DS401" s="5"/>
      <c r="DT401" s="5"/>
      <c r="DU401" s="5"/>
      <c r="DV401" s="5"/>
      <c r="DW401" s="5"/>
      <c r="DX401" s="5"/>
      <c r="DY401" s="5"/>
      <c r="DZ401" s="5"/>
      <c r="EA401" s="5"/>
      <c r="EB401" s="5"/>
      <c r="EC401" s="5"/>
      <c r="ED401" s="5"/>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c r="FE401" s="5"/>
      <c r="FF401" s="5"/>
      <c r="FG401" s="5"/>
      <c r="FH401" s="5"/>
      <c r="FI401" s="5"/>
      <c r="FJ401" s="5"/>
      <c r="FK401" s="5"/>
      <c r="FL401" s="5"/>
      <c r="FM401" s="5"/>
      <c r="FN401" s="5"/>
      <c r="FO401" s="5"/>
      <c r="FP401" s="5"/>
      <c r="FQ401" s="5"/>
      <c r="FR401" s="5"/>
      <c r="FS401" s="5"/>
      <c r="FT401" s="5"/>
      <c r="FU401" s="5"/>
      <c r="FV401" s="5"/>
      <c r="FW401" s="5"/>
      <c r="FX401" s="5"/>
      <c r="FY401" s="5"/>
      <c r="FZ401" s="5"/>
      <c r="GA401" s="5"/>
      <c r="GB401" s="5"/>
      <c r="GC401" s="5"/>
      <c r="GD401" s="5"/>
      <c r="GE401" s="5"/>
      <c r="GF401" s="5"/>
      <c r="GG401" s="5"/>
      <c r="GH401" s="4"/>
      <c r="GI401" s="4"/>
      <c r="GJ401" s="5"/>
      <c r="GK401" s="5"/>
      <c r="GL401" s="5"/>
      <c r="GM401" s="5"/>
      <c r="GN401" s="5"/>
      <c r="GO401" s="5"/>
      <c r="GP401" s="5"/>
      <c r="GQ401" s="5"/>
      <c r="GR401" s="5"/>
      <c r="GS401" s="5"/>
    </row>
    <row r="402" spans="1:201"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4"/>
      <c r="AR402" s="4"/>
      <c r="AS402" s="5"/>
      <c r="AT402" s="4"/>
      <c r="AU402" s="5"/>
      <c r="AV402" s="5"/>
      <c r="AW402" s="5"/>
      <c r="AX402" s="5"/>
      <c r="AY402" s="5"/>
      <c r="AZ402" s="5"/>
      <c r="BA402" s="5"/>
      <c r="BB402" s="5"/>
      <c r="BC402" s="4"/>
      <c r="BD402" s="4"/>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5"/>
      <c r="DG402" s="5"/>
      <c r="DH402" s="5"/>
      <c r="DI402" s="5"/>
      <c r="DJ402" s="5"/>
      <c r="DK402" s="5"/>
      <c r="DL402" s="5"/>
      <c r="DM402" s="5"/>
      <c r="DN402" s="5"/>
      <c r="DO402" s="5"/>
      <c r="DP402" s="5"/>
      <c r="DQ402" s="5"/>
      <c r="DR402" s="5"/>
      <c r="DS402" s="5"/>
      <c r="DT402" s="5"/>
      <c r="DU402" s="5"/>
      <c r="DV402" s="5"/>
      <c r="DW402" s="5"/>
      <c r="DX402" s="5"/>
      <c r="DY402" s="5"/>
      <c r="DZ402" s="5"/>
      <c r="EA402" s="5"/>
      <c r="EB402" s="5"/>
      <c r="EC402" s="5"/>
      <c r="ED402" s="5"/>
      <c r="EE402" s="5"/>
      <c r="EF402" s="5"/>
      <c r="EG402" s="5"/>
      <c r="EH402" s="5"/>
      <c r="EI402" s="5"/>
      <c r="EJ402" s="5"/>
      <c r="EK402" s="5"/>
      <c r="EL402" s="5"/>
      <c r="EM402" s="5"/>
      <c r="EN402" s="5"/>
      <c r="EO402" s="5"/>
      <c r="EP402" s="5"/>
      <c r="EQ402" s="5"/>
      <c r="ER402" s="5"/>
      <c r="ES402" s="5"/>
      <c r="ET402" s="5"/>
      <c r="EU402" s="5"/>
      <c r="EV402" s="5"/>
      <c r="EW402" s="5"/>
      <c r="EX402" s="5"/>
      <c r="EY402" s="5"/>
      <c r="EZ402" s="5"/>
      <c r="FA402" s="5"/>
      <c r="FB402" s="5"/>
      <c r="FC402" s="5"/>
      <c r="FD402" s="5"/>
      <c r="FE402" s="5"/>
      <c r="FF402" s="5"/>
      <c r="FG402" s="5"/>
      <c r="FH402" s="5"/>
      <c r="FI402" s="5"/>
      <c r="FJ402" s="5"/>
      <c r="FK402" s="5"/>
      <c r="FL402" s="5"/>
      <c r="FM402" s="5"/>
      <c r="FN402" s="5"/>
      <c r="FO402" s="5"/>
      <c r="FP402" s="5"/>
      <c r="FQ402" s="5"/>
      <c r="FR402" s="5"/>
      <c r="FS402" s="5"/>
      <c r="FT402" s="5"/>
      <c r="FU402" s="5"/>
      <c r="FV402" s="5"/>
      <c r="FW402" s="5"/>
      <c r="FX402" s="5"/>
      <c r="FY402" s="5"/>
      <c r="FZ402" s="5"/>
      <c r="GA402" s="5"/>
      <c r="GB402" s="5"/>
      <c r="GC402" s="5"/>
      <c r="GD402" s="5"/>
      <c r="GE402" s="5"/>
      <c r="GF402" s="5"/>
      <c r="GG402" s="5"/>
      <c r="GH402" s="4"/>
      <c r="GI402" s="4"/>
      <c r="GJ402" s="5"/>
      <c r="GK402" s="5"/>
      <c r="GL402" s="5"/>
      <c r="GM402" s="5"/>
      <c r="GN402" s="5"/>
      <c r="GO402" s="5"/>
      <c r="GP402" s="5"/>
      <c r="GQ402" s="5"/>
      <c r="GR402" s="5"/>
      <c r="GS402" s="5"/>
    </row>
    <row r="403" spans="1:201"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4"/>
      <c r="AR403" s="4"/>
      <c r="AS403" s="5"/>
      <c r="AT403" s="4"/>
      <c r="AU403" s="5"/>
      <c r="AV403" s="5"/>
      <c r="AW403" s="5"/>
      <c r="AX403" s="5"/>
      <c r="AY403" s="5"/>
      <c r="AZ403" s="5"/>
      <c r="BA403" s="5"/>
      <c r="BB403" s="5"/>
      <c r="BC403" s="4"/>
      <c r="BD403" s="4"/>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5"/>
      <c r="DD403" s="5"/>
      <c r="DE403" s="5"/>
      <c r="DF403" s="5"/>
      <c r="DG403" s="5"/>
      <c r="DH403" s="5"/>
      <c r="DI403" s="5"/>
      <c r="DJ403" s="5"/>
      <c r="DK403" s="5"/>
      <c r="DL403" s="5"/>
      <c r="DM403" s="5"/>
      <c r="DN403" s="5"/>
      <c r="DO403" s="5"/>
      <c r="DP403" s="5"/>
      <c r="DQ403" s="5"/>
      <c r="DR403" s="5"/>
      <c r="DS403" s="5"/>
      <c r="DT403" s="5"/>
      <c r="DU403" s="5"/>
      <c r="DV403" s="5"/>
      <c r="DW403" s="5"/>
      <c r="DX403" s="5"/>
      <c r="DY403" s="5"/>
      <c r="DZ403" s="5"/>
      <c r="EA403" s="5"/>
      <c r="EB403" s="5"/>
      <c r="EC403" s="5"/>
      <c r="ED403" s="5"/>
      <c r="EE403" s="5"/>
      <c r="EF403" s="5"/>
      <c r="EG403" s="5"/>
      <c r="EH403" s="5"/>
      <c r="EI403" s="5"/>
      <c r="EJ403" s="5"/>
      <c r="EK403" s="5"/>
      <c r="EL403" s="5"/>
      <c r="EM403" s="5"/>
      <c r="EN403" s="5"/>
      <c r="EO403" s="5"/>
      <c r="EP403" s="5"/>
      <c r="EQ403" s="5"/>
      <c r="ER403" s="5"/>
      <c r="ES403" s="5"/>
      <c r="ET403" s="5"/>
      <c r="EU403" s="5"/>
      <c r="EV403" s="5"/>
      <c r="EW403" s="5"/>
      <c r="EX403" s="5"/>
      <c r="EY403" s="5"/>
      <c r="EZ403" s="5"/>
      <c r="FA403" s="5"/>
      <c r="FB403" s="5"/>
      <c r="FC403" s="5"/>
      <c r="FD403" s="5"/>
      <c r="FE403" s="5"/>
      <c r="FF403" s="5"/>
      <c r="FG403" s="5"/>
      <c r="FH403" s="5"/>
      <c r="FI403" s="5"/>
      <c r="FJ403" s="5"/>
      <c r="FK403" s="5"/>
      <c r="FL403" s="5"/>
      <c r="FM403" s="5"/>
      <c r="FN403" s="5"/>
      <c r="FO403" s="5"/>
      <c r="FP403" s="5"/>
      <c r="FQ403" s="5"/>
      <c r="FR403" s="5"/>
      <c r="FS403" s="5"/>
      <c r="FT403" s="5"/>
      <c r="FU403" s="5"/>
      <c r="FV403" s="5"/>
      <c r="FW403" s="5"/>
      <c r="FX403" s="5"/>
      <c r="FY403" s="5"/>
      <c r="FZ403" s="5"/>
      <c r="GA403" s="5"/>
      <c r="GB403" s="5"/>
      <c r="GC403" s="5"/>
      <c r="GD403" s="5"/>
      <c r="GE403" s="5"/>
      <c r="GF403" s="5"/>
      <c r="GG403" s="5"/>
      <c r="GH403" s="4"/>
      <c r="GI403" s="4"/>
      <c r="GJ403" s="5"/>
      <c r="GK403" s="5"/>
      <c r="GL403" s="5"/>
      <c r="GM403" s="5"/>
      <c r="GN403" s="5"/>
      <c r="GO403" s="5"/>
      <c r="GP403" s="5"/>
      <c r="GQ403" s="5"/>
      <c r="GR403" s="5"/>
      <c r="GS403" s="5"/>
    </row>
    <row r="404" spans="1:201"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4"/>
      <c r="AR404" s="4"/>
      <c r="AS404" s="5"/>
      <c r="AT404" s="4"/>
      <c r="AU404" s="5"/>
      <c r="AV404" s="5"/>
      <c r="AW404" s="5"/>
      <c r="AX404" s="5"/>
      <c r="AY404" s="5"/>
      <c r="AZ404" s="5"/>
      <c r="BA404" s="5"/>
      <c r="BB404" s="5"/>
      <c r="BC404" s="4"/>
      <c r="BD404" s="4"/>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5"/>
      <c r="DD404" s="5"/>
      <c r="DE404" s="5"/>
      <c r="DF404" s="5"/>
      <c r="DG404" s="5"/>
      <c r="DH404" s="5"/>
      <c r="DI404" s="5"/>
      <c r="DJ404" s="5"/>
      <c r="DK404" s="5"/>
      <c r="DL404" s="5"/>
      <c r="DM404" s="5"/>
      <c r="DN404" s="5"/>
      <c r="DO404" s="5"/>
      <c r="DP404" s="5"/>
      <c r="DQ404" s="5"/>
      <c r="DR404" s="5"/>
      <c r="DS404" s="5"/>
      <c r="DT404" s="5"/>
      <c r="DU404" s="5"/>
      <c r="DV404" s="5"/>
      <c r="DW404" s="5"/>
      <c r="DX404" s="5"/>
      <c r="DY404" s="5"/>
      <c r="DZ404" s="5"/>
      <c r="EA404" s="5"/>
      <c r="EB404" s="5"/>
      <c r="EC404" s="5"/>
      <c r="ED404" s="5"/>
      <c r="EE404" s="5"/>
      <c r="EF404" s="5"/>
      <c r="EG404" s="5"/>
      <c r="EH404" s="5"/>
      <c r="EI404" s="5"/>
      <c r="EJ404" s="5"/>
      <c r="EK404" s="5"/>
      <c r="EL404" s="5"/>
      <c r="EM404" s="5"/>
      <c r="EN404" s="5"/>
      <c r="EO404" s="5"/>
      <c r="EP404" s="5"/>
      <c r="EQ404" s="5"/>
      <c r="ER404" s="5"/>
      <c r="ES404" s="5"/>
      <c r="ET404" s="5"/>
      <c r="EU404" s="5"/>
      <c r="EV404" s="5"/>
      <c r="EW404" s="5"/>
      <c r="EX404" s="5"/>
      <c r="EY404" s="5"/>
      <c r="EZ404" s="5"/>
      <c r="FA404" s="5"/>
      <c r="FB404" s="5"/>
      <c r="FC404" s="5"/>
      <c r="FD404" s="5"/>
      <c r="FE404" s="5"/>
      <c r="FF404" s="5"/>
      <c r="FG404" s="5"/>
      <c r="FH404" s="5"/>
      <c r="FI404" s="5"/>
      <c r="FJ404" s="5"/>
      <c r="FK404" s="5"/>
      <c r="FL404" s="5"/>
      <c r="FM404" s="5"/>
      <c r="FN404" s="5"/>
      <c r="FO404" s="5"/>
      <c r="FP404" s="5"/>
      <c r="FQ404" s="5"/>
      <c r="FR404" s="5"/>
      <c r="FS404" s="5"/>
      <c r="FT404" s="5"/>
      <c r="FU404" s="5"/>
      <c r="FV404" s="5"/>
      <c r="FW404" s="5"/>
      <c r="FX404" s="5"/>
      <c r="FY404" s="5"/>
      <c r="FZ404" s="5"/>
      <c r="GA404" s="5"/>
      <c r="GB404" s="5"/>
      <c r="GC404" s="5"/>
      <c r="GD404" s="5"/>
      <c r="GE404" s="5"/>
      <c r="GF404" s="5"/>
      <c r="GG404" s="5"/>
      <c r="GH404" s="4"/>
      <c r="GI404" s="4"/>
      <c r="GJ404" s="5"/>
      <c r="GK404" s="5"/>
      <c r="GL404" s="5"/>
      <c r="GM404" s="5"/>
      <c r="GN404" s="5"/>
      <c r="GO404" s="5"/>
      <c r="GP404" s="5"/>
      <c r="GQ404" s="5"/>
      <c r="GR404" s="5"/>
      <c r="GS404" s="5"/>
    </row>
    <row r="405" spans="1:201"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4"/>
      <c r="AR405" s="4"/>
      <c r="AS405" s="5"/>
      <c r="AT405" s="4"/>
      <c r="AU405" s="5"/>
      <c r="AV405" s="5"/>
      <c r="AW405" s="5"/>
      <c r="AX405" s="5"/>
      <c r="AY405" s="5"/>
      <c r="AZ405" s="5"/>
      <c r="BA405" s="5"/>
      <c r="BB405" s="5"/>
      <c r="BC405" s="4"/>
      <c r="BD405" s="4"/>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c r="DQ405" s="5"/>
      <c r="DR405" s="5"/>
      <c r="DS405" s="5"/>
      <c r="DT405" s="5"/>
      <c r="DU405" s="5"/>
      <c r="DV405" s="5"/>
      <c r="DW405" s="5"/>
      <c r="DX405" s="5"/>
      <c r="DY405" s="5"/>
      <c r="DZ405" s="5"/>
      <c r="EA405" s="5"/>
      <c r="EB405" s="5"/>
      <c r="EC405" s="5"/>
      <c r="ED405" s="5"/>
      <c r="EE405" s="5"/>
      <c r="EF405" s="5"/>
      <c r="EG405" s="5"/>
      <c r="EH405" s="5"/>
      <c r="EI405" s="5"/>
      <c r="EJ405" s="5"/>
      <c r="EK405" s="5"/>
      <c r="EL405" s="5"/>
      <c r="EM405" s="5"/>
      <c r="EN405" s="5"/>
      <c r="EO405" s="5"/>
      <c r="EP405" s="5"/>
      <c r="EQ405" s="5"/>
      <c r="ER405" s="5"/>
      <c r="ES405" s="5"/>
      <c r="ET405" s="5"/>
      <c r="EU405" s="5"/>
      <c r="EV405" s="5"/>
      <c r="EW405" s="5"/>
      <c r="EX405" s="5"/>
      <c r="EY405" s="5"/>
      <c r="EZ405" s="5"/>
      <c r="FA405" s="5"/>
      <c r="FB405" s="5"/>
      <c r="FC405" s="5"/>
      <c r="FD405" s="5"/>
      <c r="FE405" s="5"/>
      <c r="FF405" s="5"/>
      <c r="FG405" s="5"/>
      <c r="FH405" s="5"/>
      <c r="FI405" s="5"/>
      <c r="FJ405" s="5"/>
      <c r="FK405" s="5"/>
      <c r="FL405" s="5"/>
      <c r="FM405" s="5"/>
      <c r="FN405" s="5"/>
      <c r="FO405" s="5"/>
      <c r="FP405" s="5"/>
      <c r="FQ405" s="5"/>
      <c r="FR405" s="5"/>
      <c r="FS405" s="5"/>
      <c r="FT405" s="5"/>
      <c r="FU405" s="5"/>
      <c r="FV405" s="5"/>
      <c r="FW405" s="5"/>
      <c r="FX405" s="5"/>
      <c r="FY405" s="5"/>
      <c r="FZ405" s="5"/>
      <c r="GA405" s="5"/>
      <c r="GB405" s="5"/>
      <c r="GC405" s="5"/>
      <c r="GD405" s="5"/>
      <c r="GE405" s="5"/>
      <c r="GF405" s="5"/>
      <c r="GG405" s="5"/>
      <c r="GH405" s="4"/>
      <c r="GI405" s="4"/>
      <c r="GJ405" s="5"/>
      <c r="GK405" s="5"/>
      <c r="GL405" s="5"/>
      <c r="GM405" s="5"/>
      <c r="GN405" s="5"/>
      <c r="GO405" s="5"/>
      <c r="GP405" s="5"/>
      <c r="GQ405" s="5"/>
      <c r="GR405" s="5"/>
      <c r="GS405" s="5"/>
    </row>
    <row r="406" spans="1:201"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4"/>
      <c r="AR406" s="4"/>
      <c r="AS406" s="5"/>
      <c r="AT406" s="4"/>
      <c r="AU406" s="5"/>
      <c r="AV406" s="5"/>
      <c r="AW406" s="5"/>
      <c r="AX406" s="5"/>
      <c r="AY406" s="5"/>
      <c r="AZ406" s="5"/>
      <c r="BA406" s="5"/>
      <c r="BB406" s="5"/>
      <c r="BC406" s="4"/>
      <c r="BD406" s="4"/>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c r="DU406" s="5"/>
      <c r="DV406" s="5"/>
      <c r="DW406" s="5"/>
      <c r="DX406" s="5"/>
      <c r="DY406" s="5"/>
      <c r="DZ406" s="5"/>
      <c r="EA406" s="5"/>
      <c r="EB406" s="5"/>
      <c r="EC406" s="5"/>
      <c r="ED406" s="5"/>
      <c r="EE406" s="5"/>
      <c r="EF406" s="5"/>
      <c r="EG406" s="5"/>
      <c r="EH406" s="5"/>
      <c r="EI406" s="5"/>
      <c r="EJ406" s="5"/>
      <c r="EK406" s="5"/>
      <c r="EL406" s="5"/>
      <c r="EM406" s="5"/>
      <c r="EN406" s="5"/>
      <c r="EO406" s="5"/>
      <c r="EP406" s="5"/>
      <c r="EQ406" s="5"/>
      <c r="ER406" s="5"/>
      <c r="ES406" s="5"/>
      <c r="ET406" s="5"/>
      <c r="EU406" s="5"/>
      <c r="EV406" s="5"/>
      <c r="EW406" s="5"/>
      <c r="EX406" s="5"/>
      <c r="EY406" s="5"/>
      <c r="EZ406" s="5"/>
      <c r="FA406" s="5"/>
      <c r="FB406" s="5"/>
      <c r="FC406" s="5"/>
      <c r="FD406" s="5"/>
      <c r="FE406" s="5"/>
      <c r="FF406" s="5"/>
      <c r="FG406" s="5"/>
      <c r="FH406" s="5"/>
      <c r="FI406" s="5"/>
      <c r="FJ406" s="5"/>
      <c r="FK406" s="5"/>
      <c r="FL406" s="5"/>
      <c r="FM406" s="5"/>
      <c r="FN406" s="5"/>
      <c r="FO406" s="5"/>
      <c r="FP406" s="5"/>
      <c r="FQ406" s="5"/>
      <c r="FR406" s="5"/>
      <c r="FS406" s="5"/>
      <c r="FT406" s="5"/>
      <c r="FU406" s="5"/>
      <c r="FV406" s="5"/>
      <c r="FW406" s="5"/>
      <c r="FX406" s="5"/>
      <c r="FY406" s="5"/>
      <c r="FZ406" s="5"/>
      <c r="GA406" s="5"/>
      <c r="GB406" s="5"/>
      <c r="GC406" s="5"/>
      <c r="GD406" s="5"/>
      <c r="GE406" s="5"/>
      <c r="GF406" s="5"/>
      <c r="GG406" s="5"/>
      <c r="GH406" s="4"/>
      <c r="GI406" s="4"/>
      <c r="GJ406" s="5"/>
      <c r="GK406" s="5"/>
      <c r="GL406" s="5"/>
      <c r="GM406" s="5"/>
      <c r="GN406" s="5"/>
      <c r="GO406" s="5"/>
      <c r="GP406" s="5"/>
      <c r="GQ406" s="5"/>
      <c r="GR406" s="5"/>
      <c r="GS406" s="5"/>
    </row>
    <row r="407" spans="1:201"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4"/>
      <c r="AR407" s="4"/>
      <c r="AS407" s="5"/>
      <c r="AT407" s="4"/>
      <c r="AU407" s="5"/>
      <c r="AV407" s="5"/>
      <c r="AW407" s="5"/>
      <c r="AX407" s="5"/>
      <c r="AY407" s="5"/>
      <c r="AZ407" s="5"/>
      <c r="BA407" s="5"/>
      <c r="BB407" s="5"/>
      <c r="BC407" s="4"/>
      <c r="BD407" s="4"/>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5"/>
      <c r="DD407" s="5"/>
      <c r="DE407" s="5"/>
      <c r="DF407" s="5"/>
      <c r="DG407" s="5"/>
      <c r="DH407" s="5"/>
      <c r="DI407" s="5"/>
      <c r="DJ407" s="5"/>
      <c r="DK407" s="5"/>
      <c r="DL407" s="5"/>
      <c r="DM407" s="5"/>
      <c r="DN407" s="5"/>
      <c r="DO407" s="5"/>
      <c r="DP407" s="5"/>
      <c r="DQ407" s="5"/>
      <c r="DR407" s="5"/>
      <c r="DS407" s="5"/>
      <c r="DT407" s="5"/>
      <c r="DU407" s="5"/>
      <c r="DV407" s="5"/>
      <c r="DW407" s="5"/>
      <c r="DX407" s="5"/>
      <c r="DY407" s="5"/>
      <c r="DZ407" s="5"/>
      <c r="EA407" s="5"/>
      <c r="EB407" s="5"/>
      <c r="EC407" s="5"/>
      <c r="ED407" s="5"/>
      <c r="EE407" s="5"/>
      <c r="EF407" s="5"/>
      <c r="EG407" s="5"/>
      <c r="EH407" s="5"/>
      <c r="EI407" s="5"/>
      <c r="EJ407" s="5"/>
      <c r="EK407" s="5"/>
      <c r="EL407" s="5"/>
      <c r="EM407" s="5"/>
      <c r="EN407" s="5"/>
      <c r="EO407" s="5"/>
      <c r="EP407" s="5"/>
      <c r="EQ407" s="5"/>
      <c r="ER407" s="5"/>
      <c r="ES407" s="5"/>
      <c r="ET407" s="5"/>
      <c r="EU407" s="5"/>
      <c r="EV407" s="5"/>
      <c r="EW407" s="5"/>
      <c r="EX407" s="5"/>
      <c r="EY407" s="5"/>
      <c r="EZ407" s="5"/>
      <c r="FA407" s="5"/>
      <c r="FB407" s="5"/>
      <c r="FC407" s="5"/>
      <c r="FD407" s="5"/>
      <c r="FE407" s="5"/>
      <c r="FF407" s="5"/>
      <c r="FG407" s="5"/>
      <c r="FH407" s="5"/>
      <c r="FI407" s="5"/>
      <c r="FJ407" s="5"/>
      <c r="FK407" s="5"/>
      <c r="FL407" s="5"/>
      <c r="FM407" s="5"/>
      <c r="FN407" s="5"/>
      <c r="FO407" s="5"/>
      <c r="FP407" s="5"/>
      <c r="FQ407" s="5"/>
      <c r="FR407" s="5"/>
      <c r="FS407" s="5"/>
      <c r="FT407" s="5"/>
      <c r="FU407" s="5"/>
      <c r="FV407" s="5"/>
      <c r="FW407" s="5"/>
      <c r="FX407" s="5"/>
      <c r="FY407" s="5"/>
      <c r="FZ407" s="5"/>
      <c r="GA407" s="5"/>
      <c r="GB407" s="5"/>
      <c r="GC407" s="5"/>
      <c r="GD407" s="5"/>
      <c r="GE407" s="5"/>
      <c r="GF407" s="5"/>
      <c r="GG407" s="5"/>
      <c r="GH407" s="4"/>
      <c r="GI407" s="4"/>
      <c r="GJ407" s="5"/>
      <c r="GK407" s="5"/>
      <c r="GL407" s="5"/>
      <c r="GM407" s="5"/>
      <c r="GN407" s="5"/>
      <c r="GO407" s="5"/>
      <c r="GP407" s="5"/>
      <c r="GQ407" s="5"/>
      <c r="GR407" s="5"/>
      <c r="GS407" s="5"/>
    </row>
    <row r="408" spans="1:201"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4"/>
      <c r="AR408" s="4"/>
      <c r="AS408" s="5"/>
      <c r="AT408" s="4"/>
      <c r="AU408" s="5"/>
      <c r="AV408" s="5"/>
      <c r="AW408" s="5"/>
      <c r="AX408" s="5"/>
      <c r="AY408" s="5"/>
      <c r="AZ408" s="5"/>
      <c r="BA408" s="5"/>
      <c r="BB408" s="5"/>
      <c r="BC408" s="4"/>
      <c r="BD408" s="4"/>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5"/>
      <c r="DD408" s="5"/>
      <c r="DE408" s="5"/>
      <c r="DF408" s="5"/>
      <c r="DG408" s="5"/>
      <c r="DH408" s="5"/>
      <c r="DI408" s="5"/>
      <c r="DJ408" s="5"/>
      <c r="DK408" s="5"/>
      <c r="DL408" s="5"/>
      <c r="DM408" s="5"/>
      <c r="DN408" s="5"/>
      <c r="DO408" s="5"/>
      <c r="DP408" s="5"/>
      <c r="DQ408" s="5"/>
      <c r="DR408" s="5"/>
      <c r="DS408" s="5"/>
      <c r="DT408" s="5"/>
      <c r="DU408" s="5"/>
      <c r="DV408" s="5"/>
      <c r="DW408" s="5"/>
      <c r="DX408" s="5"/>
      <c r="DY408" s="5"/>
      <c r="DZ408" s="5"/>
      <c r="EA408" s="5"/>
      <c r="EB408" s="5"/>
      <c r="EC408" s="5"/>
      <c r="ED408" s="5"/>
      <c r="EE408" s="5"/>
      <c r="EF408" s="5"/>
      <c r="EG408" s="5"/>
      <c r="EH408" s="5"/>
      <c r="EI408" s="5"/>
      <c r="EJ408" s="5"/>
      <c r="EK408" s="5"/>
      <c r="EL408" s="5"/>
      <c r="EM408" s="5"/>
      <c r="EN408" s="5"/>
      <c r="EO408" s="5"/>
      <c r="EP408" s="5"/>
      <c r="EQ408" s="5"/>
      <c r="ER408" s="5"/>
      <c r="ES408" s="5"/>
      <c r="ET408" s="5"/>
      <c r="EU408" s="5"/>
      <c r="EV408" s="5"/>
      <c r="EW408" s="5"/>
      <c r="EX408" s="5"/>
      <c r="EY408" s="5"/>
      <c r="EZ408" s="5"/>
      <c r="FA408" s="5"/>
      <c r="FB408" s="5"/>
      <c r="FC408" s="5"/>
      <c r="FD408" s="5"/>
      <c r="FE408" s="5"/>
      <c r="FF408" s="5"/>
      <c r="FG408" s="5"/>
      <c r="FH408" s="5"/>
      <c r="FI408" s="5"/>
      <c r="FJ408" s="5"/>
      <c r="FK408" s="5"/>
      <c r="FL408" s="5"/>
      <c r="FM408" s="5"/>
      <c r="FN408" s="5"/>
      <c r="FO408" s="5"/>
      <c r="FP408" s="5"/>
      <c r="FQ408" s="5"/>
      <c r="FR408" s="5"/>
      <c r="FS408" s="5"/>
      <c r="FT408" s="5"/>
      <c r="FU408" s="5"/>
      <c r="FV408" s="5"/>
      <c r="FW408" s="5"/>
      <c r="FX408" s="5"/>
      <c r="FY408" s="5"/>
      <c r="FZ408" s="5"/>
      <c r="GA408" s="5"/>
      <c r="GB408" s="5"/>
      <c r="GC408" s="5"/>
      <c r="GD408" s="5"/>
      <c r="GE408" s="5"/>
      <c r="GF408" s="5"/>
      <c r="GG408" s="5"/>
      <c r="GH408" s="4"/>
      <c r="GI408" s="4"/>
      <c r="GJ408" s="5"/>
      <c r="GK408" s="5"/>
      <c r="GL408" s="5"/>
      <c r="GM408" s="5"/>
      <c r="GN408" s="5"/>
      <c r="GO408" s="5"/>
      <c r="GP408" s="5"/>
      <c r="GQ408" s="5"/>
      <c r="GR408" s="5"/>
      <c r="GS408" s="5"/>
    </row>
    <row r="409" spans="1:201"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4"/>
      <c r="AR409" s="4"/>
      <c r="AS409" s="5"/>
      <c r="AT409" s="4"/>
      <c r="AU409" s="5"/>
      <c r="AV409" s="5"/>
      <c r="AW409" s="5"/>
      <c r="AX409" s="5"/>
      <c r="AY409" s="5"/>
      <c r="AZ409" s="5"/>
      <c r="BA409" s="5"/>
      <c r="BB409" s="5"/>
      <c r="BC409" s="4"/>
      <c r="BD409" s="4"/>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c r="DQ409" s="5"/>
      <c r="DR409" s="5"/>
      <c r="DS409" s="5"/>
      <c r="DT409" s="5"/>
      <c r="DU409" s="5"/>
      <c r="DV409" s="5"/>
      <c r="DW409" s="5"/>
      <c r="DX409" s="5"/>
      <c r="DY409" s="5"/>
      <c r="DZ409" s="5"/>
      <c r="EA409" s="5"/>
      <c r="EB409" s="5"/>
      <c r="EC409" s="5"/>
      <c r="ED409" s="5"/>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s="5"/>
      <c r="FG409" s="5"/>
      <c r="FH409" s="5"/>
      <c r="FI409" s="5"/>
      <c r="FJ409" s="5"/>
      <c r="FK409" s="5"/>
      <c r="FL409" s="5"/>
      <c r="FM409" s="5"/>
      <c r="FN409" s="5"/>
      <c r="FO409" s="5"/>
      <c r="FP409" s="5"/>
      <c r="FQ409" s="5"/>
      <c r="FR409" s="5"/>
      <c r="FS409" s="5"/>
      <c r="FT409" s="5"/>
      <c r="FU409" s="5"/>
      <c r="FV409" s="5"/>
      <c r="FW409" s="5"/>
      <c r="FX409" s="5"/>
      <c r="FY409" s="5"/>
      <c r="FZ409" s="5"/>
      <c r="GA409" s="5"/>
      <c r="GB409" s="5"/>
      <c r="GC409" s="5"/>
      <c r="GD409" s="5"/>
      <c r="GE409" s="5"/>
      <c r="GF409" s="5"/>
      <c r="GG409" s="5"/>
      <c r="GH409" s="4"/>
      <c r="GI409" s="4"/>
      <c r="GJ409" s="5"/>
      <c r="GK409" s="5"/>
      <c r="GL409" s="5"/>
      <c r="GM409" s="5"/>
      <c r="GN409" s="5"/>
      <c r="GO409" s="5"/>
      <c r="GP409" s="5"/>
      <c r="GQ409" s="5"/>
      <c r="GR409" s="5"/>
      <c r="GS409" s="5"/>
    </row>
    <row r="410" spans="1:201"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4"/>
      <c r="AR410" s="4"/>
      <c r="AS410" s="5"/>
      <c r="AT410" s="4"/>
      <c r="AU410" s="5"/>
      <c r="AV410" s="5"/>
      <c r="AW410" s="5"/>
      <c r="AX410" s="5"/>
      <c r="AY410" s="5"/>
      <c r="AZ410" s="5"/>
      <c r="BA410" s="5"/>
      <c r="BB410" s="5"/>
      <c r="BC410" s="4"/>
      <c r="BD410" s="4"/>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5"/>
      <c r="DG410" s="5"/>
      <c r="DH410" s="5"/>
      <c r="DI410" s="5"/>
      <c r="DJ410" s="5"/>
      <c r="DK410" s="5"/>
      <c r="DL410" s="5"/>
      <c r="DM410" s="5"/>
      <c r="DN410" s="5"/>
      <c r="DO410" s="5"/>
      <c r="DP410" s="5"/>
      <c r="DQ410" s="5"/>
      <c r="DR410" s="5"/>
      <c r="DS410" s="5"/>
      <c r="DT410" s="5"/>
      <c r="DU410" s="5"/>
      <c r="DV410" s="5"/>
      <c r="DW410" s="5"/>
      <c r="DX410" s="5"/>
      <c r="DY410" s="5"/>
      <c r="DZ410" s="5"/>
      <c r="EA410" s="5"/>
      <c r="EB410" s="5"/>
      <c r="EC410" s="5"/>
      <c r="ED410" s="5"/>
      <c r="EE410" s="5"/>
      <c r="EF410" s="5"/>
      <c r="EG410" s="5"/>
      <c r="EH410" s="5"/>
      <c r="EI410" s="5"/>
      <c r="EJ410" s="5"/>
      <c r="EK410" s="5"/>
      <c r="EL410" s="5"/>
      <c r="EM410" s="5"/>
      <c r="EN410" s="5"/>
      <c r="EO410" s="5"/>
      <c r="EP410" s="5"/>
      <c r="EQ410" s="5"/>
      <c r="ER410" s="5"/>
      <c r="ES410" s="5"/>
      <c r="ET410" s="5"/>
      <c r="EU410" s="5"/>
      <c r="EV410" s="5"/>
      <c r="EW410" s="5"/>
      <c r="EX410" s="5"/>
      <c r="EY410" s="5"/>
      <c r="EZ410" s="5"/>
      <c r="FA410" s="5"/>
      <c r="FB410" s="5"/>
      <c r="FC410" s="5"/>
      <c r="FD410" s="5"/>
      <c r="FE410" s="5"/>
      <c r="FF410" s="5"/>
      <c r="FG410" s="5"/>
      <c r="FH410" s="5"/>
      <c r="FI410" s="5"/>
      <c r="FJ410" s="5"/>
      <c r="FK410" s="5"/>
      <c r="FL410" s="5"/>
      <c r="FM410" s="5"/>
      <c r="FN410" s="5"/>
      <c r="FO410" s="5"/>
      <c r="FP410" s="5"/>
      <c r="FQ410" s="5"/>
      <c r="FR410" s="5"/>
      <c r="FS410" s="5"/>
      <c r="FT410" s="5"/>
      <c r="FU410" s="5"/>
      <c r="FV410" s="5"/>
      <c r="FW410" s="5"/>
      <c r="FX410" s="5"/>
      <c r="FY410" s="5"/>
      <c r="FZ410" s="5"/>
      <c r="GA410" s="5"/>
      <c r="GB410" s="5"/>
      <c r="GC410" s="5"/>
      <c r="GD410" s="5"/>
      <c r="GE410" s="5"/>
      <c r="GF410" s="5"/>
      <c r="GG410" s="5"/>
      <c r="GH410" s="4"/>
      <c r="GI410" s="4"/>
      <c r="GJ410" s="5"/>
      <c r="GK410" s="5"/>
      <c r="GL410" s="5"/>
      <c r="GM410" s="5"/>
      <c r="GN410" s="5"/>
      <c r="GO410" s="5"/>
      <c r="GP410" s="5"/>
      <c r="GQ410" s="5"/>
      <c r="GR410" s="5"/>
      <c r="GS410" s="5"/>
    </row>
    <row r="411" spans="1:201"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4"/>
      <c r="AR411" s="4"/>
      <c r="AS411" s="5"/>
      <c r="AT411" s="4"/>
      <c r="AU411" s="5"/>
      <c r="AV411" s="5"/>
      <c r="AW411" s="5"/>
      <c r="AX411" s="5"/>
      <c r="AY411" s="5"/>
      <c r="AZ411" s="5"/>
      <c r="BA411" s="5"/>
      <c r="BB411" s="5"/>
      <c r="BC411" s="4"/>
      <c r="BD411" s="4"/>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c r="FL411" s="5"/>
      <c r="FM411" s="5"/>
      <c r="FN411" s="5"/>
      <c r="FO411" s="5"/>
      <c r="FP411" s="5"/>
      <c r="FQ411" s="5"/>
      <c r="FR411" s="5"/>
      <c r="FS411" s="5"/>
      <c r="FT411" s="5"/>
      <c r="FU411" s="5"/>
      <c r="FV411" s="5"/>
      <c r="FW411" s="5"/>
      <c r="FX411" s="5"/>
      <c r="FY411" s="5"/>
      <c r="FZ411" s="5"/>
      <c r="GA411" s="5"/>
      <c r="GB411" s="5"/>
      <c r="GC411" s="5"/>
      <c r="GD411" s="5"/>
      <c r="GE411" s="5"/>
      <c r="GF411" s="5"/>
      <c r="GG411" s="5"/>
      <c r="GH411" s="4"/>
      <c r="GI411" s="4"/>
      <c r="GJ411" s="5"/>
      <c r="GK411" s="5"/>
      <c r="GL411" s="5"/>
      <c r="GM411" s="5"/>
      <c r="GN411" s="5"/>
      <c r="GO411" s="5"/>
      <c r="GP411" s="5"/>
      <c r="GQ411" s="5"/>
      <c r="GR411" s="5"/>
      <c r="GS411" s="5"/>
    </row>
    <row r="412" spans="1:201"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4"/>
      <c r="AR412" s="4"/>
      <c r="AS412" s="5"/>
      <c r="AT412" s="4"/>
      <c r="AU412" s="5"/>
      <c r="AV412" s="5"/>
      <c r="AW412" s="5"/>
      <c r="AX412" s="5"/>
      <c r="AY412" s="5"/>
      <c r="AZ412" s="5"/>
      <c r="BA412" s="5"/>
      <c r="BB412" s="5"/>
      <c r="BC412" s="4"/>
      <c r="BD412" s="4"/>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5"/>
      <c r="DG412" s="5"/>
      <c r="DH412" s="5"/>
      <c r="DI412" s="5"/>
      <c r="DJ412" s="5"/>
      <c r="DK412" s="5"/>
      <c r="DL412" s="5"/>
      <c r="DM412" s="5"/>
      <c r="DN412" s="5"/>
      <c r="DO412" s="5"/>
      <c r="DP412" s="5"/>
      <c r="DQ412" s="5"/>
      <c r="DR412" s="5"/>
      <c r="DS412" s="5"/>
      <c r="DT412" s="5"/>
      <c r="DU412" s="5"/>
      <c r="DV412" s="5"/>
      <c r="DW412" s="5"/>
      <c r="DX412" s="5"/>
      <c r="DY412" s="5"/>
      <c r="DZ412" s="5"/>
      <c r="EA412" s="5"/>
      <c r="EB412" s="5"/>
      <c r="EC412" s="5"/>
      <c r="ED412" s="5"/>
      <c r="EE412" s="5"/>
      <c r="EF412" s="5"/>
      <c r="EG412" s="5"/>
      <c r="EH412" s="5"/>
      <c r="EI412" s="5"/>
      <c r="EJ412" s="5"/>
      <c r="EK412" s="5"/>
      <c r="EL412" s="5"/>
      <c r="EM412" s="5"/>
      <c r="EN412" s="5"/>
      <c r="EO412" s="5"/>
      <c r="EP412" s="5"/>
      <c r="EQ412" s="5"/>
      <c r="ER412" s="5"/>
      <c r="ES412" s="5"/>
      <c r="ET412" s="5"/>
      <c r="EU412" s="5"/>
      <c r="EV412" s="5"/>
      <c r="EW412" s="5"/>
      <c r="EX412" s="5"/>
      <c r="EY412" s="5"/>
      <c r="EZ412" s="5"/>
      <c r="FA412" s="5"/>
      <c r="FB412" s="5"/>
      <c r="FC412" s="5"/>
      <c r="FD412" s="5"/>
      <c r="FE412" s="5"/>
      <c r="FF412" s="5"/>
      <c r="FG412" s="5"/>
      <c r="FH412" s="5"/>
      <c r="FI412" s="5"/>
      <c r="FJ412" s="5"/>
      <c r="FK412" s="5"/>
      <c r="FL412" s="5"/>
      <c r="FM412" s="5"/>
      <c r="FN412" s="5"/>
      <c r="FO412" s="5"/>
      <c r="FP412" s="5"/>
      <c r="FQ412" s="5"/>
      <c r="FR412" s="5"/>
      <c r="FS412" s="5"/>
      <c r="FT412" s="5"/>
      <c r="FU412" s="5"/>
      <c r="FV412" s="5"/>
      <c r="FW412" s="5"/>
      <c r="FX412" s="5"/>
      <c r="FY412" s="5"/>
      <c r="FZ412" s="5"/>
      <c r="GA412" s="5"/>
      <c r="GB412" s="5"/>
      <c r="GC412" s="5"/>
      <c r="GD412" s="5"/>
      <c r="GE412" s="5"/>
      <c r="GF412" s="5"/>
      <c r="GG412" s="5"/>
      <c r="GH412" s="4"/>
      <c r="GI412" s="4"/>
      <c r="GJ412" s="5"/>
      <c r="GK412" s="5"/>
      <c r="GL412" s="5"/>
      <c r="GM412" s="5"/>
      <c r="GN412" s="5"/>
      <c r="GO412" s="5"/>
      <c r="GP412" s="5"/>
      <c r="GQ412" s="5"/>
      <c r="GR412" s="5"/>
      <c r="GS412" s="5"/>
    </row>
    <row r="413" spans="1:201"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4"/>
      <c r="AR413" s="4"/>
      <c r="AS413" s="5"/>
      <c r="AT413" s="4"/>
      <c r="AU413" s="5"/>
      <c r="AV413" s="5"/>
      <c r="AW413" s="5"/>
      <c r="AX413" s="5"/>
      <c r="AY413" s="5"/>
      <c r="AZ413" s="5"/>
      <c r="BA413" s="5"/>
      <c r="BB413" s="5"/>
      <c r="BC413" s="4"/>
      <c r="BD413" s="4"/>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5"/>
      <c r="DD413" s="5"/>
      <c r="DE413" s="5"/>
      <c r="DF413" s="5"/>
      <c r="DG413" s="5"/>
      <c r="DH413" s="5"/>
      <c r="DI413" s="5"/>
      <c r="DJ413" s="5"/>
      <c r="DK413" s="5"/>
      <c r="DL413" s="5"/>
      <c r="DM413" s="5"/>
      <c r="DN413" s="5"/>
      <c r="DO413" s="5"/>
      <c r="DP413" s="5"/>
      <c r="DQ413" s="5"/>
      <c r="DR413" s="5"/>
      <c r="DS413" s="5"/>
      <c r="DT413" s="5"/>
      <c r="DU413" s="5"/>
      <c r="DV413" s="5"/>
      <c r="DW413" s="5"/>
      <c r="DX413" s="5"/>
      <c r="DY413" s="5"/>
      <c r="DZ413" s="5"/>
      <c r="EA413" s="5"/>
      <c r="EB413" s="5"/>
      <c r="EC413" s="5"/>
      <c r="ED413" s="5"/>
      <c r="EE413" s="5"/>
      <c r="EF413" s="5"/>
      <c r="EG413" s="5"/>
      <c r="EH413" s="5"/>
      <c r="EI413" s="5"/>
      <c r="EJ413" s="5"/>
      <c r="EK413" s="5"/>
      <c r="EL413" s="5"/>
      <c r="EM413" s="5"/>
      <c r="EN413" s="5"/>
      <c r="EO413" s="5"/>
      <c r="EP413" s="5"/>
      <c r="EQ413" s="5"/>
      <c r="ER413" s="5"/>
      <c r="ES413" s="5"/>
      <c r="ET413" s="5"/>
      <c r="EU413" s="5"/>
      <c r="EV413" s="5"/>
      <c r="EW413" s="5"/>
      <c r="EX413" s="5"/>
      <c r="EY413" s="5"/>
      <c r="EZ413" s="5"/>
      <c r="FA413" s="5"/>
      <c r="FB413" s="5"/>
      <c r="FC413" s="5"/>
      <c r="FD413" s="5"/>
      <c r="FE413" s="5"/>
      <c r="FF413" s="5"/>
      <c r="FG413" s="5"/>
      <c r="FH413" s="5"/>
      <c r="FI413" s="5"/>
      <c r="FJ413" s="5"/>
      <c r="FK413" s="5"/>
      <c r="FL413" s="5"/>
      <c r="FM413" s="5"/>
      <c r="FN413" s="5"/>
      <c r="FO413" s="5"/>
      <c r="FP413" s="5"/>
      <c r="FQ413" s="5"/>
      <c r="FR413" s="5"/>
      <c r="FS413" s="5"/>
      <c r="FT413" s="5"/>
      <c r="FU413" s="5"/>
      <c r="FV413" s="5"/>
      <c r="FW413" s="5"/>
      <c r="FX413" s="5"/>
      <c r="FY413" s="5"/>
      <c r="FZ413" s="5"/>
      <c r="GA413" s="5"/>
      <c r="GB413" s="5"/>
      <c r="GC413" s="5"/>
      <c r="GD413" s="5"/>
      <c r="GE413" s="5"/>
      <c r="GF413" s="5"/>
      <c r="GG413" s="5"/>
      <c r="GH413" s="4"/>
      <c r="GI413" s="4"/>
      <c r="GJ413" s="5"/>
      <c r="GK413" s="5"/>
      <c r="GL413" s="5"/>
      <c r="GM413" s="5"/>
      <c r="GN413" s="5"/>
      <c r="GO413" s="5"/>
      <c r="GP413" s="5"/>
      <c r="GQ413" s="5"/>
      <c r="GR413" s="5"/>
      <c r="GS413" s="5"/>
    </row>
    <row r="414" spans="1:201"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4"/>
      <c r="AR414" s="4"/>
      <c r="AS414" s="5"/>
      <c r="AT414" s="4"/>
      <c r="AU414" s="5"/>
      <c r="AV414" s="5"/>
      <c r="AW414" s="5"/>
      <c r="AX414" s="5"/>
      <c r="AY414" s="5"/>
      <c r="AZ414" s="5"/>
      <c r="BA414" s="5"/>
      <c r="BB414" s="5"/>
      <c r="BC414" s="4"/>
      <c r="BD414" s="4"/>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5"/>
      <c r="DQ414" s="5"/>
      <c r="DR414" s="5"/>
      <c r="DS414" s="5"/>
      <c r="DT414" s="5"/>
      <c r="DU414" s="5"/>
      <c r="DV414" s="5"/>
      <c r="DW414" s="5"/>
      <c r="DX414" s="5"/>
      <c r="DY414" s="5"/>
      <c r="DZ414" s="5"/>
      <c r="EA414" s="5"/>
      <c r="EB414" s="5"/>
      <c r="EC414" s="5"/>
      <c r="ED414" s="5"/>
      <c r="EE414" s="5"/>
      <c r="EF414" s="5"/>
      <c r="EG414" s="5"/>
      <c r="EH414" s="5"/>
      <c r="EI414" s="5"/>
      <c r="EJ414" s="5"/>
      <c r="EK414" s="5"/>
      <c r="EL414" s="5"/>
      <c r="EM414" s="5"/>
      <c r="EN414" s="5"/>
      <c r="EO414" s="5"/>
      <c r="EP414" s="5"/>
      <c r="EQ414" s="5"/>
      <c r="ER414" s="5"/>
      <c r="ES414" s="5"/>
      <c r="ET414" s="5"/>
      <c r="EU414" s="5"/>
      <c r="EV414" s="5"/>
      <c r="EW414" s="5"/>
      <c r="EX414" s="5"/>
      <c r="EY414" s="5"/>
      <c r="EZ414" s="5"/>
      <c r="FA414" s="5"/>
      <c r="FB414" s="5"/>
      <c r="FC414" s="5"/>
      <c r="FD414" s="5"/>
      <c r="FE414" s="5"/>
      <c r="FF414" s="5"/>
      <c r="FG414" s="5"/>
      <c r="FH414" s="5"/>
      <c r="FI414" s="5"/>
      <c r="FJ414" s="5"/>
      <c r="FK414" s="5"/>
      <c r="FL414" s="5"/>
      <c r="FM414" s="5"/>
      <c r="FN414" s="5"/>
      <c r="FO414" s="5"/>
      <c r="FP414" s="5"/>
      <c r="FQ414" s="5"/>
      <c r="FR414" s="5"/>
      <c r="FS414" s="5"/>
      <c r="FT414" s="5"/>
      <c r="FU414" s="5"/>
      <c r="FV414" s="5"/>
      <c r="FW414" s="5"/>
      <c r="FX414" s="5"/>
      <c r="FY414" s="5"/>
      <c r="FZ414" s="5"/>
      <c r="GA414" s="5"/>
      <c r="GB414" s="5"/>
      <c r="GC414" s="5"/>
      <c r="GD414" s="5"/>
      <c r="GE414" s="5"/>
      <c r="GF414" s="5"/>
      <c r="GG414" s="5"/>
      <c r="GH414" s="4"/>
      <c r="GI414" s="4"/>
      <c r="GJ414" s="5"/>
      <c r="GK414" s="5"/>
      <c r="GL414" s="5"/>
      <c r="GM414" s="5"/>
      <c r="GN414" s="5"/>
      <c r="GO414" s="5"/>
      <c r="GP414" s="5"/>
      <c r="GQ414" s="5"/>
      <c r="GR414" s="5"/>
      <c r="GS414" s="5"/>
    </row>
    <row r="415" spans="1:201"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4"/>
      <c r="AR415" s="4"/>
      <c r="AS415" s="5"/>
      <c r="AT415" s="4"/>
      <c r="AU415" s="5"/>
      <c r="AV415" s="5"/>
      <c r="AW415" s="5"/>
      <c r="AX415" s="5"/>
      <c r="AY415" s="5"/>
      <c r="AZ415" s="5"/>
      <c r="BA415" s="5"/>
      <c r="BB415" s="5"/>
      <c r="BC415" s="4"/>
      <c r="BD415" s="4"/>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5"/>
      <c r="DD415" s="5"/>
      <c r="DE415" s="5"/>
      <c r="DF415" s="5"/>
      <c r="DG415" s="5"/>
      <c r="DH415" s="5"/>
      <c r="DI415" s="5"/>
      <c r="DJ415" s="5"/>
      <c r="DK415" s="5"/>
      <c r="DL415" s="5"/>
      <c r="DM415" s="5"/>
      <c r="DN415" s="5"/>
      <c r="DO415" s="5"/>
      <c r="DP415" s="5"/>
      <c r="DQ415" s="5"/>
      <c r="DR415" s="5"/>
      <c r="DS415" s="5"/>
      <c r="DT415" s="5"/>
      <c r="DU415" s="5"/>
      <c r="DV415" s="5"/>
      <c r="DW415" s="5"/>
      <c r="DX415" s="5"/>
      <c r="DY415" s="5"/>
      <c r="DZ415" s="5"/>
      <c r="EA415" s="5"/>
      <c r="EB415" s="5"/>
      <c r="EC415" s="5"/>
      <c r="ED415" s="5"/>
      <c r="EE415" s="5"/>
      <c r="EF415" s="5"/>
      <c r="EG415" s="5"/>
      <c r="EH415" s="5"/>
      <c r="EI415" s="5"/>
      <c r="EJ415" s="5"/>
      <c r="EK415" s="5"/>
      <c r="EL415" s="5"/>
      <c r="EM415" s="5"/>
      <c r="EN415" s="5"/>
      <c r="EO415" s="5"/>
      <c r="EP415" s="5"/>
      <c r="EQ415" s="5"/>
      <c r="ER415" s="5"/>
      <c r="ES415" s="5"/>
      <c r="ET415" s="5"/>
      <c r="EU415" s="5"/>
      <c r="EV415" s="5"/>
      <c r="EW415" s="5"/>
      <c r="EX415" s="5"/>
      <c r="EY415" s="5"/>
      <c r="EZ415" s="5"/>
      <c r="FA415" s="5"/>
      <c r="FB415" s="5"/>
      <c r="FC415" s="5"/>
      <c r="FD415" s="5"/>
      <c r="FE415" s="5"/>
      <c r="FF415" s="5"/>
      <c r="FG415" s="5"/>
      <c r="FH415" s="5"/>
      <c r="FI415" s="5"/>
      <c r="FJ415" s="5"/>
      <c r="FK415" s="5"/>
      <c r="FL415" s="5"/>
      <c r="FM415" s="5"/>
      <c r="FN415" s="5"/>
      <c r="FO415" s="5"/>
      <c r="FP415" s="5"/>
      <c r="FQ415" s="5"/>
      <c r="FR415" s="5"/>
      <c r="FS415" s="5"/>
      <c r="FT415" s="5"/>
      <c r="FU415" s="5"/>
      <c r="FV415" s="5"/>
      <c r="FW415" s="5"/>
      <c r="FX415" s="5"/>
      <c r="FY415" s="5"/>
      <c r="FZ415" s="5"/>
      <c r="GA415" s="5"/>
      <c r="GB415" s="5"/>
      <c r="GC415" s="5"/>
      <c r="GD415" s="5"/>
      <c r="GE415" s="5"/>
      <c r="GF415" s="5"/>
      <c r="GG415" s="5"/>
      <c r="GH415" s="4"/>
      <c r="GI415" s="4"/>
      <c r="GJ415" s="5"/>
      <c r="GK415" s="5"/>
      <c r="GL415" s="5"/>
      <c r="GM415" s="5"/>
      <c r="GN415" s="5"/>
      <c r="GO415" s="5"/>
      <c r="GP415" s="5"/>
      <c r="GQ415" s="5"/>
      <c r="GR415" s="5"/>
      <c r="GS415" s="5"/>
    </row>
    <row r="416" spans="1:201"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4"/>
      <c r="AR416" s="4"/>
      <c r="AS416" s="5"/>
      <c r="AT416" s="4"/>
      <c r="AU416" s="5"/>
      <c r="AV416" s="5"/>
      <c r="AW416" s="5"/>
      <c r="AX416" s="5"/>
      <c r="AY416" s="5"/>
      <c r="AZ416" s="5"/>
      <c r="BA416" s="5"/>
      <c r="BB416" s="5"/>
      <c r="BC416" s="4"/>
      <c r="BD416" s="4"/>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5"/>
      <c r="DD416" s="5"/>
      <c r="DE416" s="5"/>
      <c r="DF416" s="5"/>
      <c r="DG416" s="5"/>
      <c r="DH416" s="5"/>
      <c r="DI416" s="5"/>
      <c r="DJ416" s="5"/>
      <c r="DK416" s="5"/>
      <c r="DL416" s="5"/>
      <c r="DM416" s="5"/>
      <c r="DN416" s="5"/>
      <c r="DO416" s="5"/>
      <c r="DP416" s="5"/>
      <c r="DQ416" s="5"/>
      <c r="DR416" s="5"/>
      <c r="DS416" s="5"/>
      <c r="DT416" s="5"/>
      <c r="DU416" s="5"/>
      <c r="DV416" s="5"/>
      <c r="DW416" s="5"/>
      <c r="DX416" s="5"/>
      <c r="DY416" s="5"/>
      <c r="DZ416" s="5"/>
      <c r="EA416" s="5"/>
      <c r="EB416" s="5"/>
      <c r="EC416" s="5"/>
      <c r="ED416" s="5"/>
      <c r="EE416" s="5"/>
      <c r="EF416" s="5"/>
      <c r="EG416" s="5"/>
      <c r="EH416" s="5"/>
      <c r="EI416" s="5"/>
      <c r="EJ416" s="5"/>
      <c r="EK416" s="5"/>
      <c r="EL416" s="5"/>
      <c r="EM416" s="5"/>
      <c r="EN416" s="5"/>
      <c r="EO416" s="5"/>
      <c r="EP416" s="5"/>
      <c r="EQ416" s="5"/>
      <c r="ER416" s="5"/>
      <c r="ES416" s="5"/>
      <c r="ET416" s="5"/>
      <c r="EU416" s="5"/>
      <c r="EV416" s="5"/>
      <c r="EW416" s="5"/>
      <c r="EX416" s="5"/>
      <c r="EY416" s="5"/>
      <c r="EZ416" s="5"/>
      <c r="FA416" s="5"/>
      <c r="FB416" s="5"/>
      <c r="FC416" s="5"/>
      <c r="FD416" s="5"/>
      <c r="FE416" s="5"/>
      <c r="FF416" s="5"/>
      <c r="FG416" s="5"/>
      <c r="FH416" s="5"/>
      <c r="FI416" s="5"/>
      <c r="FJ416" s="5"/>
      <c r="FK416" s="5"/>
      <c r="FL416" s="5"/>
      <c r="FM416" s="5"/>
      <c r="FN416" s="5"/>
      <c r="FO416" s="5"/>
      <c r="FP416" s="5"/>
      <c r="FQ416" s="5"/>
      <c r="FR416" s="5"/>
      <c r="FS416" s="5"/>
      <c r="FT416" s="5"/>
      <c r="FU416" s="5"/>
      <c r="FV416" s="5"/>
      <c r="FW416" s="5"/>
      <c r="FX416" s="5"/>
      <c r="FY416" s="5"/>
      <c r="FZ416" s="5"/>
      <c r="GA416" s="5"/>
      <c r="GB416" s="5"/>
      <c r="GC416" s="5"/>
      <c r="GD416" s="5"/>
      <c r="GE416" s="5"/>
      <c r="GF416" s="5"/>
      <c r="GG416" s="5"/>
      <c r="GH416" s="4"/>
      <c r="GI416" s="4"/>
      <c r="GJ416" s="5"/>
      <c r="GK416" s="5"/>
      <c r="GL416" s="5"/>
      <c r="GM416" s="5"/>
      <c r="GN416" s="5"/>
      <c r="GO416" s="5"/>
      <c r="GP416" s="5"/>
      <c r="GQ416" s="5"/>
      <c r="GR416" s="5"/>
      <c r="GS416" s="5"/>
    </row>
    <row r="417" spans="1:201"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4"/>
      <c r="AR417" s="4"/>
      <c r="AS417" s="5"/>
      <c r="AT417" s="4"/>
      <c r="AU417" s="5"/>
      <c r="AV417" s="5"/>
      <c r="AW417" s="5"/>
      <c r="AX417" s="5"/>
      <c r="AY417" s="5"/>
      <c r="AZ417" s="5"/>
      <c r="BA417" s="5"/>
      <c r="BB417" s="5"/>
      <c r="BC417" s="4"/>
      <c r="BD417" s="4"/>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5"/>
      <c r="DD417" s="5"/>
      <c r="DE417" s="5"/>
      <c r="DF417" s="5"/>
      <c r="DG417" s="5"/>
      <c r="DH417" s="5"/>
      <c r="DI417" s="5"/>
      <c r="DJ417" s="5"/>
      <c r="DK417" s="5"/>
      <c r="DL417" s="5"/>
      <c r="DM417" s="5"/>
      <c r="DN417" s="5"/>
      <c r="DO417" s="5"/>
      <c r="DP417" s="5"/>
      <c r="DQ417" s="5"/>
      <c r="DR417" s="5"/>
      <c r="DS417" s="5"/>
      <c r="DT417" s="5"/>
      <c r="DU417" s="5"/>
      <c r="DV417" s="5"/>
      <c r="DW417" s="5"/>
      <c r="DX417" s="5"/>
      <c r="DY417" s="5"/>
      <c r="DZ417" s="5"/>
      <c r="EA417" s="5"/>
      <c r="EB417" s="5"/>
      <c r="EC417" s="5"/>
      <c r="ED417" s="5"/>
      <c r="EE417" s="5"/>
      <c r="EF417" s="5"/>
      <c r="EG417" s="5"/>
      <c r="EH417" s="5"/>
      <c r="EI417" s="5"/>
      <c r="EJ417" s="5"/>
      <c r="EK417" s="5"/>
      <c r="EL417" s="5"/>
      <c r="EM417" s="5"/>
      <c r="EN417" s="5"/>
      <c r="EO417" s="5"/>
      <c r="EP417" s="5"/>
      <c r="EQ417" s="5"/>
      <c r="ER417" s="5"/>
      <c r="ES417" s="5"/>
      <c r="ET417" s="5"/>
      <c r="EU417" s="5"/>
      <c r="EV417" s="5"/>
      <c r="EW417" s="5"/>
      <c r="EX417" s="5"/>
      <c r="EY417" s="5"/>
      <c r="EZ417" s="5"/>
      <c r="FA417" s="5"/>
      <c r="FB417" s="5"/>
      <c r="FC417" s="5"/>
      <c r="FD417" s="5"/>
      <c r="FE417" s="5"/>
      <c r="FF417" s="5"/>
      <c r="FG417" s="5"/>
      <c r="FH417" s="5"/>
      <c r="FI417" s="5"/>
      <c r="FJ417" s="5"/>
      <c r="FK417" s="5"/>
      <c r="FL417" s="5"/>
      <c r="FM417" s="5"/>
      <c r="FN417" s="5"/>
      <c r="FO417" s="5"/>
      <c r="FP417" s="5"/>
      <c r="FQ417" s="5"/>
      <c r="FR417" s="5"/>
      <c r="FS417" s="5"/>
      <c r="FT417" s="5"/>
      <c r="FU417" s="5"/>
      <c r="FV417" s="5"/>
      <c r="FW417" s="5"/>
      <c r="FX417" s="5"/>
      <c r="FY417" s="5"/>
      <c r="FZ417" s="5"/>
      <c r="GA417" s="5"/>
      <c r="GB417" s="5"/>
      <c r="GC417" s="5"/>
      <c r="GD417" s="5"/>
      <c r="GE417" s="5"/>
      <c r="GF417" s="5"/>
      <c r="GG417" s="5"/>
      <c r="GH417" s="4"/>
      <c r="GI417" s="4"/>
      <c r="GJ417" s="5"/>
      <c r="GK417" s="5"/>
      <c r="GL417" s="5"/>
      <c r="GM417" s="5"/>
      <c r="GN417" s="5"/>
      <c r="GO417" s="5"/>
      <c r="GP417" s="5"/>
      <c r="GQ417" s="5"/>
      <c r="GR417" s="5"/>
      <c r="GS417" s="5"/>
    </row>
    <row r="418" spans="1:201"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4"/>
      <c r="AR418" s="4"/>
      <c r="AS418" s="5"/>
      <c r="AT418" s="4"/>
      <c r="AU418" s="5"/>
      <c r="AV418" s="5"/>
      <c r="AW418" s="5"/>
      <c r="AX418" s="5"/>
      <c r="AY418" s="5"/>
      <c r="AZ418" s="5"/>
      <c r="BA418" s="5"/>
      <c r="BB418" s="5"/>
      <c r="BC418" s="4"/>
      <c r="BD418" s="4"/>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c r="DT418" s="5"/>
      <c r="DU418" s="5"/>
      <c r="DV418" s="5"/>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c r="FL418" s="5"/>
      <c r="FM418" s="5"/>
      <c r="FN418" s="5"/>
      <c r="FO418" s="5"/>
      <c r="FP418" s="5"/>
      <c r="FQ418" s="5"/>
      <c r="FR418" s="5"/>
      <c r="FS418" s="5"/>
      <c r="FT418" s="5"/>
      <c r="FU418" s="5"/>
      <c r="FV418" s="5"/>
      <c r="FW418" s="5"/>
      <c r="FX418" s="5"/>
      <c r="FY418" s="5"/>
      <c r="FZ418" s="5"/>
      <c r="GA418" s="5"/>
      <c r="GB418" s="5"/>
      <c r="GC418" s="5"/>
      <c r="GD418" s="5"/>
      <c r="GE418" s="5"/>
      <c r="GF418" s="5"/>
      <c r="GG418" s="5"/>
      <c r="GH418" s="4"/>
      <c r="GI418" s="4"/>
      <c r="GJ418" s="5"/>
      <c r="GK418" s="5"/>
      <c r="GL418" s="5"/>
      <c r="GM418" s="5"/>
      <c r="GN418" s="5"/>
      <c r="GO418" s="5"/>
      <c r="GP418" s="5"/>
      <c r="GQ418" s="5"/>
      <c r="GR418" s="5"/>
      <c r="GS418" s="5"/>
    </row>
    <row r="419" spans="1:201"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4"/>
      <c r="AR419" s="4"/>
      <c r="AS419" s="5"/>
      <c r="AT419" s="4"/>
      <c r="AU419" s="5"/>
      <c r="AV419" s="5"/>
      <c r="AW419" s="5"/>
      <c r="AX419" s="5"/>
      <c r="AY419" s="5"/>
      <c r="AZ419" s="5"/>
      <c r="BA419" s="5"/>
      <c r="BB419" s="5"/>
      <c r="BC419" s="4"/>
      <c r="BD419" s="4"/>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c r="DQ419" s="5"/>
      <c r="DR419" s="5"/>
      <c r="DS419" s="5"/>
      <c r="DT419" s="5"/>
      <c r="DU419" s="5"/>
      <c r="DV419" s="5"/>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c r="FL419" s="5"/>
      <c r="FM419" s="5"/>
      <c r="FN419" s="5"/>
      <c r="FO419" s="5"/>
      <c r="FP419" s="5"/>
      <c r="FQ419" s="5"/>
      <c r="FR419" s="5"/>
      <c r="FS419" s="5"/>
      <c r="FT419" s="5"/>
      <c r="FU419" s="5"/>
      <c r="FV419" s="5"/>
      <c r="FW419" s="5"/>
      <c r="FX419" s="5"/>
      <c r="FY419" s="5"/>
      <c r="FZ419" s="5"/>
      <c r="GA419" s="5"/>
      <c r="GB419" s="5"/>
      <c r="GC419" s="5"/>
      <c r="GD419" s="5"/>
      <c r="GE419" s="5"/>
      <c r="GF419" s="5"/>
      <c r="GG419" s="5"/>
      <c r="GH419" s="4"/>
      <c r="GI419" s="4"/>
      <c r="GJ419" s="5"/>
      <c r="GK419" s="5"/>
      <c r="GL419" s="5"/>
      <c r="GM419" s="5"/>
      <c r="GN419" s="5"/>
      <c r="GO419" s="5"/>
      <c r="GP419" s="5"/>
      <c r="GQ419" s="5"/>
      <c r="GR419" s="5"/>
      <c r="GS419" s="5"/>
    </row>
    <row r="420" spans="1:201"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4"/>
      <c r="AR420" s="4"/>
      <c r="AS420" s="5"/>
      <c r="AT420" s="4"/>
      <c r="AU420" s="5"/>
      <c r="AV420" s="5"/>
      <c r="AW420" s="5"/>
      <c r="AX420" s="5"/>
      <c r="AY420" s="5"/>
      <c r="AZ420" s="5"/>
      <c r="BA420" s="5"/>
      <c r="BB420" s="5"/>
      <c r="BC420" s="4"/>
      <c r="BD420" s="4"/>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c r="DQ420" s="5"/>
      <c r="DR420" s="5"/>
      <c r="DS420" s="5"/>
      <c r="DT420" s="5"/>
      <c r="DU420" s="5"/>
      <c r="DV420" s="5"/>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c r="FL420" s="5"/>
      <c r="FM420" s="5"/>
      <c r="FN420" s="5"/>
      <c r="FO420" s="5"/>
      <c r="FP420" s="5"/>
      <c r="FQ420" s="5"/>
      <c r="FR420" s="5"/>
      <c r="FS420" s="5"/>
      <c r="FT420" s="5"/>
      <c r="FU420" s="5"/>
      <c r="FV420" s="5"/>
      <c r="FW420" s="5"/>
      <c r="FX420" s="5"/>
      <c r="FY420" s="5"/>
      <c r="FZ420" s="5"/>
      <c r="GA420" s="5"/>
      <c r="GB420" s="5"/>
      <c r="GC420" s="5"/>
      <c r="GD420" s="5"/>
      <c r="GE420" s="5"/>
      <c r="GF420" s="5"/>
      <c r="GG420" s="5"/>
      <c r="GH420" s="4"/>
      <c r="GI420" s="4"/>
      <c r="GJ420" s="5"/>
      <c r="GK420" s="5"/>
      <c r="GL420" s="5"/>
      <c r="GM420" s="5"/>
      <c r="GN420" s="5"/>
      <c r="GO420" s="5"/>
      <c r="GP420" s="5"/>
      <c r="GQ420" s="5"/>
      <c r="GR420" s="5"/>
      <c r="GS420" s="5"/>
    </row>
    <row r="421" spans="1:201"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4"/>
      <c r="AR421" s="4"/>
      <c r="AS421" s="5"/>
      <c r="AT421" s="4"/>
      <c r="AU421" s="5"/>
      <c r="AV421" s="5"/>
      <c r="AW421" s="5"/>
      <c r="AX421" s="5"/>
      <c r="AY421" s="5"/>
      <c r="AZ421" s="5"/>
      <c r="BA421" s="5"/>
      <c r="BB421" s="5"/>
      <c r="BC421" s="4"/>
      <c r="BD421" s="4"/>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5"/>
      <c r="DD421" s="5"/>
      <c r="DE421" s="5"/>
      <c r="DF421" s="5"/>
      <c r="DG421" s="5"/>
      <c r="DH421" s="5"/>
      <c r="DI421" s="5"/>
      <c r="DJ421" s="5"/>
      <c r="DK421" s="5"/>
      <c r="DL421" s="5"/>
      <c r="DM421" s="5"/>
      <c r="DN421" s="5"/>
      <c r="DO421" s="5"/>
      <c r="DP421" s="5"/>
      <c r="DQ421" s="5"/>
      <c r="DR421" s="5"/>
      <c r="DS421" s="5"/>
      <c r="DT421" s="5"/>
      <c r="DU421" s="5"/>
      <c r="DV421" s="5"/>
      <c r="DW421" s="5"/>
      <c r="DX421" s="5"/>
      <c r="DY421" s="5"/>
      <c r="DZ421" s="5"/>
      <c r="EA421" s="5"/>
      <c r="EB421" s="5"/>
      <c r="EC421" s="5"/>
      <c r="ED421" s="5"/>
      <c r="EE421" s="5"/>
      <c r="EF421" s="5"/>
      <c r="EG421" s="5"/>
      <c r="EH421" s="5"/>
      <c r="EI421" s="5"/>
      <c r="EJ421" s="5"/>
      <c r="EK421" s="5"/>
      <c r="EL421" s="5"/>
      <c r="EM421" s="5"/>
      <c r="EN421" s="5"/>
      <c r="EO421" s="5"/>
      <c r="EP421" s="5"/>
      <c r="EQ421" s="5"/>
      <c r="ER421" s="5"/>
      <c r="ES421" s="5"/>
      <c r="ET421" s="5"/>
      <c r="EU421" s="5"/>
      <c r="EV421" s="5"/>
      <c r="EW421" s="5"/>
      <c r="EX421" s="5"/>
      <c r="EY421" s="5"/>
      <c r="EZ421" s="5"/>
      <c r="FA421" s="5"/>
      <c r="FB421" s="5"/>
      <c r="FC421" s="5"/>
      <c r="FD421" s="5"/>
      <c r="FE421" s="5"/>
      <c r="FF421" s="5"/>
      <c r="FG421" s="5"/>
      <c r="FH421" s="5"/>
      <c r="FI421" s="5"/>
      <c r="FJ421" s="5"/>
      <c r="FK421" s="5"/>
      <c r="FL421" s="5"/>
      <c r="FM421" s="5"/>
      <c r="FN421" s="5"/>
      <c r="FO421" s="5"/>
      <c r="FP421" s="5"/>
      <c r="FQ421" s="5"/>
      <c r="FR421" s="5"/>
      <c r="FS421" s="5"/>
      <c r="FT421" s="5"/>
      <c r="FU421" s="5"/>
      <c r="FV421" s="5"/>
      <c r="FW421" s="5"/>
      <c r="FX421" s="5"/>
      <c r="FY421" s="5"/>
      <c r="FZ421" s="5"/>
      <c r="GA421" s="5"/>
      <c r="GB421" s="5"/>
      <c r="GC421" s="5"/>
      <c r="GD421" s="5"/>
      <c r="GE421" s="5"/>
      <c r="GF421" s="5"/>
      <c r="GG421" s="5"/>
      <c r="GH421" s="4"/>
      <c r="GI421" s="4"/>
      <c r="GJ421" s="5"/>
      <c r="GK421" s="5"/>
      <c r="GL421" s="5"/>
      <c r="GM421" s="5"/>
      <c r="GN421" s="5"/>
      <c r="GO421" s="5"/>
      <c r="GP421" s="5"/>
      <c r="GQ421" s="5"/>
      <c r="GR421" s="5"/>
      <c r="GS421" s="5"/>
    </row>
    <row r="422" spans="1:201"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4"/>
      <c r="AR422" s="4"/>
      <c r="AS422" s="5"/>
      <c r="AT422" s="4"/>
      <c r="AU422" s="5"/>
      <c r="AV422" s="5"/>
      <c r="AW422" s="5"/>
      <c r="AX422" s="5"/>
      <c r="AY422" s="5"/>
      <c r="AZ422" s="5"/>
      <c r="BA422" s="5"/>
      <c r="BB422" s="5"/>
      <c r="BC422" s="4"/>
      <c r="BD422" s="4"/>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5"/>
      <c r="DD422" s="5"/>
      <c r="DE422" s="5"/>
      <c r="DF422" s="5"/>
      <c r="DG422" s="5"/>
      <c r="DH422" s="5"/>
      <c r="DI422" s="5"/>
      <c r="DJ422" s="5"/>
      <c r="DK422" s="5"/>
      <c r="DL422" s="5"/>
      <c r="DM422" s="5"/>
      <c r="DN422" s="5"/>
      <c r="DO422" s="5"/>
      <c r="DP422" s="5"/>
      <c r="DQ422" s="5"/>
      <c r="DR422" s="5"/>
      <c r="DS422" s="5"/>
      <c r="DT422" s="5"/>
      <c r="DU422" s="5"/>
      <c r="DV422" s="5"/>
      <c r="DW422" s="5"/>
      <c r="DX422" s="5"/>
      <c r="DY422" s="5"/>
      <c r="DZ422" s="5"/>
      <c r="EA422" s="5"/>
      <c r="EB422" s="5"/>
      <c r="EC422" s="5"/>
      <c r="ED422" s="5"/>
      <c r="EE422" s="5"/>
      <c r="EF422" s="5"/>
      <c r="EG422" s="5"/>
      <c r="EH422" s="5"/>
      <c r="EI422" s="5"/>
      <c r="EJ422" s="5"/>
      <c r="EK422" s="5"/>
      <c r="EL422" s="5"/>
      <c r="EM422" s="5"/>
      <c r="EN422" s="5"/>
      <c r="EO422" s="5"/>
      <c r="EP422" s="5"/>
      <c r="EQ422" s="5"/>
      <c r="ER422" s="5"/>
      <c r="ES422" s="5"/>
      <c r="ET422" s="5"/>
      <c r="EU422" s="5"/>
      <c r="EV422" s="5"/>
      <c r="EW422" s="5"/>
      <c r="EX422" s="5"/>
      <c r="EY422" s="5"/>
      <c r="EZ422" s="5"/>
      <c r="FA422" s="5"/>
      <c r="FB422" s="5"/>
      <c r="FC422" s="5"/>
      <c r="FD422" s="5"/>
      <c r="FE422" s="5"/>
      <c r="FF422" s="5"/>
      <c r="FG422" s="5"/>
      <c r="FH422" s="5"/>
      <c r="FI422" s="5"/>
      <c r="FJ422" s="5"/>
      <c r="FK422" s="5"/>
      <c r="FL422" s="5"/>
      <c r="FM422" s="5"/>
      <c r="FN422" s="5"/>
      <c r="FO422" s="5"/>
      <c r="FP422" s="5"/>
      <c r="FQ422" s="5"/>
      <c r="FR422" s="5"/>
      <c r="FS422" s="5"/>
      <c r="FT422" s="5"/>
      <c r="FU422" s="5"/>
      <c r="FV422" s="5"/>
      <c r="FW422" s="5"/>
      <c r="FX422" s="5"/>
      <c r="FY422" s="5"/>
      <c r="FZ422" s="5"/>
      <c r="GA422" s="5"/>
      <c r="GB422" s="5"/>
      <c r="GC422" s="5"/>
      <c r="GD422" s="5"/>
      <c r="GE422" s="5"/>
      <c r="GF422" s="5"/>
      <c r="GG422" s="5"/>
      <c r="GH422" s="4"/>
      <c r="GI422" s="4"/>
      <c r="GJ422" s="5"/>
      <c r="GK422" s="5"/>
      <c r="GL422" s="5"/>
      <c r="GM422" s="5"/>
      <c r="GN422" s="5"/>
      <c r="GO422" s="5"/>
      <c r="GP422" s="5"/>
      <c r="GQ422" s="5"/>
      <c r="GR422" s="5"/>
      <c r="GS422" s="5"/>
    </row>
    <row r="423" spans="1:201"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4"/>
      <c r="AR423" s="4"/>
      <c r="AS423" s="5"/>
      <c r="AT423" s="4"/>
      <c r="AU423" s="5"/>
      <c r="AV423" s="5"/>
      <c r="AW423" s="5"/>
      <c r="AX423" s="5"/>
      <c r="AY423" s="5"/>
      <c r="AZ423" s="5"/>
      <c r="BA423" s="5"/>
      <c r="BB423" s="5"/>
      <c r="BC423" s="4"/>
      <c r="BD423" s="4"/>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5"/>
      <c r="DD423" s="5"/>
      <c r="DE423" s="5"/>
      <c r="DF423" s="5"/>
      <c r="DG423" s="5"/>
      <c r="DH423" s="5"/>
      <c r="DI423" s="5"/>
      <c r="DJ423" s="5"/>
      <c r="DK423" s="5"/>
      <c r="DL423" s="5"/>
      <c r="DM423" s="5"/>
      <c r="DN423" s="5"/>
      <c r="DO423" s="5"/>
      <c r="DP423" s="5"/>
      <c r="DQ423" s="5"/>
      <c r="DR423" s="5"/>
      <c r="DS423" s="5"/>
      <c r="DT423" s="5"/>
      <c r="DU423" s="5"/>
      <c r="DV423" s="5"/>
      <c r="DW423" s="5"/>
      <c r="DX423" s="5"/>
      <c r="DY423" s="5"/>
      <c r="DZ423" s="5"/>
      <c r="EA423" s="5"/>
      <c r="EB423" s="5"/>
      <c r="EC423" s="5"/>
      <c r="ED423" s="5"/>
      <c r="EE423" s="5"/>
      <c r="EF423" s="5"/>
      <c r="EG423" s="5"/>
      <c r="EH423" s="5"/>
      <c r="EI423" s="5"/>
      <c r="EJ423" s="5"/>
      <c r="EK423" s="5"/>
      <c r="EL423" s="5"/>
      <c r="EM423" s="5"/>
      <c r="EN423" s="5"/>
      <c r="EO423" s="5"/>
      <c r="EP423" s="5"/>
      <c r="EQ423" s="5"/>
      <c r="ER423" s="5"/>
      <c r="ES423" s="5"/>
      <c r="ET423" s="5"/>
      <c r="EU423" s="5"/>
      <c r="EV423" s="5"/>
      <c r="EW423" s="5"/>
      <c r="EX423" s="5"/>
      <c r="EY423" s="5"/>
      <c r="EZ423" s="5"/>
      <c r="FA423" s="5"/>
      <c r="FB423" s="5"/>
      <c r="FC423" s="5"/>
      <c r="FD423" s="5"/>
      <c r="FE423" s="5"/>
      <c r="FF423" s="5"/>
      <c r="FG423" s="5"/>
      <c r="FH423" s="5"/>
      <c r="FI423" s="5"/>
      <c r="FJ423" s="5"/>
      <c r="FK423" s="5"/>
      <c r="FL423" s="5"/>
      <c r="FM423" s="5"/>
      <c r="FN423" s="5"/>
      <c r="FO423" s="5"/>
      <c r="FP423" s="5"/>
      <c r="FQ423" s="5"/>
      <c r="FR423" s="5"/>
      <c r="FS423" s="5"/>
      <c r="FT423" s="5"/>
      <c r="FU423" s="5"/>
      <c r="FV423" s="5"/>
      <c r="FW423" s="5"/>
      <c r="FX423" s="5"/>
      <c r="FY423" s="5"/>
      <c r="FZ423" s="5"/>
      <c r="GA423" s="5"/>
      <c r="GB423" s="5"/>
      <c r="GC423" s="5"/>
      <c r="GD423" s="5"/>
      <c r="GE423" s="5"/>
      <c r="GF423" s="5"/>
      <c r="GG423" s="5"/>
      <c r="GH423" s="4"/>
      <c r="GI423" s="4"/>
      <c r="GJ423" s="5"/>
      <c r="GK423" s="5"/>
      <c r="GL423" s="5"/>
      <c r="GM423" s="5"/>
      <c r="GN423" s="5"/>
      <c r="GO423" s="5"/>
      <c r="GP423" s="5"/>
      <c r="GQ423" s="5"/>
      <c r="GR423" s="5"/>
      <c r="GS423" s="5"/>
    </row>
    <row r="424" spans="1:201"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4"/>
      <c r="AR424" s="4"/>
      <c r="AS424" s="5"/>
      <c r="AT424" s="4"/>
      <c r="AU424" s="5"/>
      <c r="AV424" s="5"/>
      <c r="AW424" s="5"/>
      <c r="AX424" s="5"/>
      <c r="AY424" s="5"/>
      <c r="AZ424" s="5"/>
      <c r="BA424" s="5"/>
      <c r="BB424" s="5"/>
      <c r="BC424" s="4"/>
      <c r="BD424" s="4"/>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c r="DQ424" s="5"/>
      <c r="DR424" s="5"/>
      <c r="DS424" s="5"/>
      <c r="DT424" s="5"/>
      <c r="DU424" s="5"/>
      <c r="DV424" s="5"/>
      <c r="DW424" s="5"/>
      <c r="DX424" s="5"/>
      <c r="DY424" s="5"/>
      <c r="DZ424" s="5"/>
      <c r="EA424" s="5"/>
      <c r="EB424" s="5"/>
      <c r="EC424" s="5"/>
      <c r="ED424" s="5"/>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s="5"/>
      <c r="FG424" s="5"/>
      <c r="FH424" s="5"/>
      <c r="FI424" s="5"/>
      <c r="FJ424" s="5"/>
      <c r="FK424" s="5"/>
      <c r="FL424" s="5"/>
      <c r="FM424" s="5"/>
      <c r="FN424" s="5"/>
      <c r="FO424" s="5"/>
      <c r="FP424" s="5"/>
      <c r="FQ424" s="5"/>
      <c r="FR424" s="5"/>
      <c r="FS424" s="5"/>
      <c r="FT424" s="5"/>
      <c r="FU424" s="5"/>
      <c r="FV424" s="5"/>
      <c r="FW424" s="5"/>
      <c r="FX424" s="5"/>
      <c r="FY424" s="5"/>
      <c r="FZ424" s="5"/>
      <c r="GA424" s="5"/>
      <c r="GB424" s="5"/>
      <c r="GC424" s="5"/>
      <c r="GD424" s="5"/>
      <c r="GE424" s="5"/>
      <c r="GF424" s="5"/>
      <c r="GG424" s="5"/>
      <c r="GH424" s="4"/>
      <c r="GI424" s="4"/>
      <c r="GJ424" s="5"/>
      <c r="GK424" s="5"/>
      <c r="GL424" s="5"/>
      <c r="GM424" s="5"/>
      <c r="GN424" s="5"/>
      <c r="GO424" s="5"/>
      <c r="GP424" s="5"/>
      <c r="GQ424" s="5"/>
      <c r="GR424" s="5"/>
      <c r="GS424" s="5"/>
    </row>
    <row r="425" spans="1:201"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4"/>
      <c r="AR425" s="4"/>
      <c r="AS425" s="5"/>
      <c r="AT425" s="4"/>
      <c r="AU425" s="5"/>
      <c r="AV425" s="5"/>
      <c r="AW425" s="5"/>
      <c r="AX425" s="5"/>
      <c r="AY425" s="5"/>
      <c r="AZ425" s="5"/>
      <c r="BA425" s="5"/>
      <c r="BB425" s="5"/>
      <c r="BC425" s="4"/>
      <c r="BD425" s="4"/>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c r="DT425" s="5"/>
      <c r="DU425" s="5"/>
      <c r="DV425" s="5"/>
      <c r="DW425" s="5"/>
      <c r="DX425" s="5"/>
      <c r="DY425" s="5"/>
      <c r="DZ425" s="5"/>
      <c r="EA425" s="5"/>
      <c r="EB425" s="5"/>
      <c r="EC425" s="5"/>
      <c r="ED425" s="5"/>
      <c r="EE425" s="5"/>
      <c r="EF425" s="5"/>
      <c r="EG425" s="5"/>
      <c r="EH425" s="5"/>
      <c r="EI425" s="5"/>
      <c r="EJ425" s="5"/>
      <c r="EK425" s="5"/>
      <c r="EL425" s="5"/>
      <c r="EM425" s="5"/>
      <c r="EN425" s="5"/>
      <c r="EO425" s="5"/>
      <c r="EP425" s="5"/>
      <c r="EQ425" s="5"/>
      <c r="ER425" s="5"/>
      <c r="ES425" s="5"/>
      <c r="ET425" s="5"/>
      <c r="EU425" s="5"/>
      <c r="EV425" s="5"/>
      <c r="EW425" s="5"/>
      <c r="EX425" s="5"/>
      <c r="EY425" s="5"/>
      <c r="EZ425" s="5"/>
      <c r="FA425" s="5"/>
      <c r="FB425" s="5"/>
      <c r="FC425" s="5"/>
      <c r="FD425" s="5"/>
      <c r="FE425" s="5"/>
      <c r="FF425" s="5"/>
      <c r="FG425" s="5"/>
      <c r="FH425" s="5"/>
      <c r="FI425" s="5"/>
      <c r="FJ425" s="5"/>
      <c r="FK425" s="5"/>
      <c r="FL425" s="5"/>
      <c r="FM425" s="5"/>
      <c r="FN425" s="5"/>
      <c r="FO425" s="5"/>
      <c r="FP425" s="5"/>
      <c r="FQ425" s="5"/>
      <c r="FR425" s="5"/>
      <c r="FS425" s="5"/>
      <c r="FT425" s="5"/>
      <c r="FU425" s="5"/>
      <c r="FV425" s="5"/>
      <c r="FW425" s="5"/>
      <c r="FX425" s="5"/>
      <c r="FY425" s="5"/>
      <c r="FZ425" s="5"/>
      <c r="GA425" s="5"/>
      <c r="GB425" s="5"/>
      <c r="GC425" s="5"/>
      <c r="GD425" s="5"/>
      <c r="GE425" s="5"/>
      <c r="GF425" s="5"/>
      <c r="GG425" s="5"/>
      <c r="GH425" s="4"/>
      <c r="GI425" s="4"/>
      <c r="GJ425" s="5"/>
      <c r="GK425" s="5"/>
      <c r="GL425" s="5"/>
      <c r="GM425" s="5"/>
      <c r="GN425" s="5"/>
      <c r="GO425" s="5"/>
      <c r="GP425" s="5"/>
      <c r="GQ425" s="5"/>
      <c r="GR425" s="5"/>
      <c r="GS425" s="5"/>
    </row>
    <row r="426" spans="1:201"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4"/>
      <c r="AR426" s="4"/>
      <c r="AS426" s="5"/>
      <c r="AT426" s="4"/>
      <c r="AU426" s="5"/>
      <c r="AV426" s="5"/>
      <c r="AW426" s="5"/>
      <c r="AX426" s="5"/>
      <c r="AY426" s="5"/>
      <c r="AZ426" s="5"/>
      <c r="BA426" s="5"/>
      <c r="BB426" s="5"/>
      <c r="BC426" s="4"/>
      <c r="BD426" s="4"/>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5"/>
      <c r="DQ426" s="5"/>
      <c r="DR426" s="5"/>
      <c r="DS426" s="5"/>
      <c r="DT426" s="5"/>
      <c r="DU426" s="5"/>
      <c r="DV426" s="5"/>
      <c r="DW426" s="5"/>
      <c r="DX426" s="5"/>
      <c r="DY426" s="5"/>
      <c r="DZ426" s="5"/>
      <c r="EA426" s="5"/>
      <c r="EB426" s="5"/>
      <c r="EC426" s="5"/>
      <c r="ED426" s="5"/>
      <c r="EE426" s="5"/>
      <c r="EF426" s="5"/>
      <c r="EG426" s="5"/>
      <c r="EH426" s="5"/>
      <c r="EI426" s="5"/>
      <c r="EJ426" s="5"/>
      <c r="EK426" s="5"/>
      <c r="EL426" s="5"/>
      <c r="EM426" s="5"/>
      <c r="EN426" s="5"/>
      <c r="EO426" s="5"/>
      <c r="EP426" s="5"/>
      <c r="EQ426" s="5"/>
      <c r="ER426" s="5"/>
      <c r="ES426" s="5"/>
      <c r="ET426" s="5"/>
      <c r="EU426" s="5"/>
      <c r="EV426" s="5"/>
      <c r="EW426" s="5"/>
      <c r="EX426" s="5"/>
      <c r="EY426" s="5"/>
      <c r="EZ426" s="5"/>
      <c r="FA426" s="5"/>
      <c r="FB426" s="5"/>
      <c r="FC426" s="5"/>
      <c r="FD426" s="5"/>
      <c r="FE426" s="5"/>
      <c r="FF426" s="5"/>
      <c r="FG426" s="5"/>
      <c r="FH426" s="5"/>
      <c r="FI426" s="5"/>
      <c r="FJ426" s="5"/>
      <c r="FK426" s="5"/>
      <c r="FL426" s="5"/>
      <c r="FM426" s="5"/>
      <c r="FN426" s="5"/>
      <c r="FO426" s="5"/>
      <c r="FP426" s="5"/>
      <c r="FQ426" s="5"/>
      <c r="FR426" s="5"/>
      <c r="FS426" s="5"/>
      <c r="FT426" s="5"/>
      <c r="FU426" s="5"/>
      <c r="FV426" s="5"/>
      <c r="FW426" s="5"/>
      <c r="FX426" s="5"/>
      <c r="FY426" s="5"/>
      <c r="FZ426" s="5"/>
      <c r="GA426" s="5"/>
      <c r="GB426" s="5"/>
      <c r="GC426" s="5"/>
      <c r="GD426" s="5"/>
      <c r="GE426" s="5"/>
      <c r="GF426" s="5"/>
      <c r="GG426" s="5"/>
      <c r="GH426" s="4"/>
      <c r="GI426" s="4"/>
      <c r="GJ426" s="5"/>
      <c r="GK426" s="5"/>
      <c r="GL426" s="5"/>
      <c r="GM426" s="5"/>
      <c r="GN426" s="5"/>
      <c r="GO426" s="5"/>
      <c r="GP426" s="5"/>
      <c r="GQ426" s="5"/>
      <c r="GR426" s="5"/>
      <c r="GS426" s="5"/>
    </row>
    <row r="427" spans="1:201"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4"/>
      <c r="AR427" s="4"/>
      <c r="AS427" s="5"/>
      <c r="AT427" s="4"/>
      <c r="AU427" s="5"/>
      <c r="AV427" s="5"/>
      <c r="AW427" s="5"/>
      <c r="AX427" s="5"/>
      <c r="AY427" s="5"/>
      <c r="AZ427" s="5"/>
      <c r="BA427" s="5"/>
      <c r="BB427" s="5"/>
      <c r="BC427" s="4"/>
      <c r="BD427" s="4"/>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5"/>
      <c r="DD427" s="5"/>
      <c r="DE427" s="5"/>
      <c r="DF427" s="5"/>
      <c r="DG427" s="5"/>
      <c r="DH427" s="5"/>
      <c r="DI427" s="5"/>
      <c r="DJ427" s="5"/>
      <c r="DK427" s="5"/>
      <c r="DL427" s="5"/>
      <c r="DM427" s="5"/>
      <c r="DN427" s="5"/>
      <c r="DO427" s="5"/>
      <c r="DP427" s="5"/>
      <c r="DQ427" s="5"/>
      <c r="DR427" s="5"/>
      <c r="DS427" s="5"/>
      <c r="DT427" s="5"/>
      <c r="DU427" s="5"/>
      <c r="DV427" s="5"/>
      <c r="DW427" s="5"/>
      <c r="DX427" s="5"/>
      <c r="DY427" s="5"/>
      <c r="DZ427" s="5"/>
      <c r="EA427" s="5"/>
      <c r="EB427" s="5"/>
      <c r="EC427" s="5"/>
      <c r="ED427" s="5"/>
      <c r="EE427" s="5"/>
      <c r="EF427" s="5"/>
      <c r="EG427" s="5"/>
      <c r="EH427" s="5"/>
      <c r="EI427" s="5"/>
      <c r="EJ427" s="5"/>
      <c r="EK427" s="5"/>
      <c r="EL427" s="5"/>
      <c r="EM427" s="5"/>
      <c r="EN427" s="5"/>
      <c r="EO427" s="5"/>
      <c r="EP427" s="5"/>
      <c r="EQ427" s="5"/>
      <c r="ER427" s="5"/>
      <c r="ES427" s="5"/>
      <c r="ET427" s="5"/>
      <c r="EU427" s="5"/>
      <c r="EV427" s="5"/>
      <c r="EW427" s="5"/>
      <c r="EX427" s="5"/>
      <c r="EY427" s="5"/>
      <c r="EZ427" s="5"/>
      <c r="FA427" s="5"/>
      <c r="FB427" s="5"/>
      <c r="FC427" s="5"/>
      <c r="FD427" s="5"/>
      <c r="FE427" s="5"/>
      <c r="FF427" s="5"/>
      <c r="FG427" s="5"/>
      <c r="FH427" s="5"/>
      <c r="FI427" s="5"/>
      <c r="FJ427" s="5"/>
      <c r="FK427" s="5"/>
      <c r="FL427" s="5"/>
      <c r="FM427" s="5"/>
      <c r="FN427" s="5"/>
      <c r="FO427" s="5"/>
      <c r="FP427" s="5"/>
      <c r="FQ427" s="5"/>
      <c r="FR427" s="5"/>
      <c r="FS427" s="5"/>
      <c r="FT427" s="5"/>
      <c r="FU427" s="5"/>
      <c r="FV427" s="5"/>
      <c r="FW427" s="5"/>
      <c r="FX427" s="5"/>
      <c r="FY427" s="5"/>
      <c r="FZ427" s="5"/>
      <c r="GA427" s="5"/>
      <c r="GB427" s="5"/>
      <c r="GC427" s="5"/>
      <c r="GD427" s="5"/>
      <c r="GE427" s="5"/>
      <c r="GF427" s="5"/>
      <c r="GG427" s="5"/>
      <c r="GH427" s="4"/>
      <c r="GI427" s="4"/>
      <c r="GJ427" s="5"/>
      <c r="GK427" s="5"/>
      <c r="GL427" s="5"/>
      <c r="GM427" s="5"/>
      <c r="GN427" s="5"/>
      <c r="GO427" s="5"/>
      <c r="GP427" s="5"/>
      <c r="GQ427" s="5"/>
      <c r="GR427" s="5"/>
      <c r="GS427" s="5"/>
    </row>
    <row r="428" spans="1:201"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4"/>
      <c r="AR428" s="4"/>
      <c r="AS428" s="5"/>
      <c r="AT428" s="4"/>
      <c r="AU428" s="5"/>
      <c r="AV428" s="5"/>
      <c r="AW428" s="5"/>
      <c r="AX428" s="5"/>
      <c r="AY428" s="5"/>
      <c r="AZ428" s="5"/>
      <c r="BA428" s="5"/>
      <c r="BB428" s="5"/>
      <c r="BC428" s="4"/>
      <c r="BD428" s="4"/>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5"/>
      <c r="DQ428" s="5"/>
      <c r="DR428" s="5"/>
      <c r="DS428" s="5"/>
      <c r="DT428" s="5"/>
      <c r="DU428" s="5"/>
      <c r="DV428" s="5"/>
      <c r="DW428" s="5"/>
      <c r="DX428" s="5"/>
      <c r="DY428" s="5"/>
      <c r="DZ428" s="5"/>
      <c r="EA428" s="5"/>
      <c r="EB428" s="5"/>
      <c r="EC428" s="5"/>
      <c r="ED428" s="5"/>
      <c r="EE428" s="5"/>
      <c r="EF428" s="5"/>
      <c r="EG428" s="5"/>
      <c r="EH428" s="5"/>
      <c r="EI428" s="5"/>
      <c r="EJ428" s="5"/>
      <c r="EK428" s="5"/>
      <c r="EL428" s="5"/>
      <c r="EM428" s="5"/>
      <c r="EN428" s="5"/>
      <c r="EO428" s="5"/>
      <c r="EP428" s="5"/>
      <c r="EQ428" s="5"/>
      <c r="ER428" s="5"/>
      <c r="ES428" s="5"/>
      <c r="ET428" s="5"/>
      <c r="EU428" s="5"/>
      <c r="EV428" s="5"/>
      <c r="EW428" s="5"/>
      <c r="EX428" s="5"/>
      <c r="EY428" s="5"/>
      <c r="EZ428" s="5"/>
      <c r="FA428" s="5"/>
      <c r="FB428" s="5"/>
      <c r="FC428" s="5"/>
      <c r="FD428" s="5"/>
      <c r="FE428" s="5"/>
      <c r="FF428" s="5"/>
      <c r="FG428" s="5"/>
      <c r="FH428" s="5"/>
      <c r="FI428" s="5"/>
      <c r="FJ428" s="5"/>
      <c r="FK428" s="5"/>
      <c r="FL428" s="5"/>
      <c r="FM428" s="5"/>
      <c r="FN428" s="5"/>
      <c r="FO428" s="5"/>
      <c r="FP428" s="5"/>
      <c r="FQ428" s="5"/>
      <c r="FR428" s="5"/>
      <c r="FS428" s="5"/>
      <c r="FT428" s="5"/>
      <c r="FU428" s="5"/>
      <c r="FV428" s="5"/>
      <c r="FW428" s="5"/>
      <c r="FX428" s="5"/>
      <c r="FY428" s="5"/>
      <c r="FZ428" s="5"/>
      <c r="GA428" s="5"/>
      <c r="GB428" s="5"/>
      <c r="GC428" s="5"/>
      <c r="GD428" s="5"/>
      <c r="GE428" s="5"/>
      <c r="GF428" s="5"/>
      <c r="GG428" s="5"/>
      <c r="GH428" s="4"/>
      <c r="GI428" s="4"/>
      <c r="GJ428" s="5"/>
      <c r="GK428" s="5"/>
      <c r="GL428" s="5"/>
      <c r="GM428" s="5"/>
      <c r="GN428" s="5"/>
      <c r="GO428" s="5"/>
      <c r="GP428" s="5"/>
      <c r="GQ428" s="5"/>
      <c r="GR428" s="5"/>
      <c r="GS428" s="5"/>
    </row>
    <row r="429" spans="1:201"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4"/>
      <c r="AR429" s="4"/>
      <c r="AS429" s="5"/>
      <c r="AT429" s="4"/>
      <c r="AU429" s="5"/>
      <c r="AV429" s="5"/>
      <c r="AW429" s="5"/>
      <c r="AX429" s="5"/>
      <c r="AY429" s="5"/>
      <c r="AZ429" s="5"/>
      <c r="BA429" s="5"/>
      <c r="BB429" s="5"/>
      <c r="BC429" s="4"/>
      <c r="BD429" s="4"/>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5"/>
      <c r="DQ429" s="5"/>
      <c r="DR429" s="5"/>
      <c r="DS429" s="5"/>
      <c r="DT429" s="5"/>
      <c r="DU429" s="5"/>
      <c r="DV429" s="5"/>
      <c r="DW429" s="5"/>
      <c r="DX429" s="5"/>
      <c r="DY429" s="5"/>
      <c r="DZ429" s="5"/>
      <c r="EA429" s="5"/>
      <c r="EB429" s="5"/>
      <c r="EC429" s="5"/>
      <c r="ED429" s="5"/>
      <c r="EE429" s="5"/>
      <c r="EF429" s="5"/>
      <c r="EG429" s="5"/>
      <c r="EH429" s="5"/>
      <c r="EI429" s="5"/>
      <c r="EJ429" s="5"/>
      <c r="EK429" s="5"/>
      <c r="EL429" s="5"/>
      <c r="EM429" s="5"/>
      <c r="EN429" s="5"/>
      <c r="EO429" s="5"/>
      <c r="EP429" s="5"/>
      <c r="EQ429" s="5"/>
      <c r="ER429" s="5"/>
      <c r="ES429" s="5"/>
      <c r="ET429" s="5"/>
      <c r="EU429" s="5"/>
      <c r="EV429" s="5"/>
      <c r="EW429" s="5"/>
      <c r="EX429" s="5"/>
      <c r="EY429" s="5"/>
      <c r="EZ429" s="5"/>
      <c r="FA429" s="5"/>
      <c r="FB429" s="5"/>
      <c r="FC429" s="5"/>
      <c r="FD429" s="5"/>
      <c r="FE429" s="5"/>
      <c r="FF429" s="5"/>
      <c r="FG429" s="5"/>
      <c r="FH429" s="5"/>
      <c r="FI429" s="5"/>
      <c r="FJ429" s="5"/>
      <c r="FK429" s="5"/>
      <c r="FL429" s="5"/>
      <c r="FM429" s="5"/>
      <c r="FN429" s="5"/>
      <c r="FO429" s="5"/>
      <c r="FP429" s="5"/>
      <c r="FQ429" s="5"/>
      <c r="FR429" s="5"/>
      <c r="FS429" s="5"/>
      <c r="FT429" s="5"/>
      <c r="FU429" s="5"/>
      <c r="FV429" s="5"/>
      <c r="FW429" s="5"/>
      <c r="FX429" s="5"/>
      <c r="FY429" s="5"/>
      <c r="FZ429" s="5"/>
      <c r="GA429" s="5"/>
      <c r="GB429" s="5"/>
      <c r="GC429" s="5"/>
      <c r="GD429" s="5"/>
      <c r="GE429" s="5"/>
      <c r="GF429" s="5"/>
      <c r="GG429" s="5"/>
      <c r="GH429" s="4"/>
      <c r="GI429" s="4"/>
      <c r="GJ429" s="5"/>
      <c r="GK429" s="5"/>
      <c r="GL429" s="5"/>
      <c r="GM429" s="5"/>
      <c r="GN429" s="5"/>
      <c r="GO429" s="5"/>
      <c r="GP429" s="5"/>
      <c r="GQ429" s="5"/>
      <c r="GR429" s="5"/>
      <c r="GS429" s="5"/>
    </row>
    <row r="430" spans="1:201"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4"/>
      <c r="AR430" s="4"/>
      <c r="AS430" s="5"/>
      <c r="AT430" s="4"/>
      <c r="AU430" s="5"/>
      <c r="AV430" s="5"/>
      <c r="AW430" s="5"/>
      <c r="AX430" s="5"/>
      <c r="AY430" s="5"/>
      <c r="AZ430" s="5"/>
      <c r="BA430" s="5"/>
      <c r="BB430" s="5"/>
      <c r="BC430" s="4"/>
      <c r="BD430" s="4"/>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c r="DX430" s="5"/>
      <c r="DY430" s="5"/>
      <c r="DZ430" s="5"/>
      <c r="EA430" s="5"/>
      <c r="EB430" s="5"/>
      <c r="EC430" s="5"/>
      <c r="ED430" s="5"/>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s="5"/>
      <c r="FG430" s="5"/>
      <c r="FH430" s="5"/>
      <c r="FI430" s="5"/>
      <c r="FJ430" s="5"/>
      <c r="FK430" s="5"/>
      <c r="FL430" s="5"/>
      <c r="FM430" s="5"/>
      <c r="FN430" s="5"/>
      <c r="FO430" s="5"/>
      <c r="FP430" s="5"/>
      <c r="FQ430" s="5"/>
      <c r="FR430" s="5"/>
      <c r="FS430" s="5"/>
      <c r="FT430" s="5"/>
      <c r="FU430" s="5"/>
      <c r="FV430" s="5"/>
      <c r="FW430" s="5"/>
      <c r="FX430" s="5"/>
      <c r="FY430" s="5"/>
      <c r="FZ430" s="5"/>
      <c r="GA430" s="5"/>
      <c r="GB430" s="5"/>
      <c r="GC430" s="5"/>
      <c r="GD430" s="5"/>
      <c r="GE430" s="5"/>
      <c r="GF430" s="5"/>
      <c r="GG430" s="5"/>
      <c r="GH430" s="4"/>
      <c r="GI430" s="4"/>
      <c r="GJ430" s="5"/>
      <c r="GK430" s="5"/>
      <c r="GL430" s="5"/>
      <c r="GM430" s="5"/>
      <c r="GN430" s="5"/>
      <c r="GO430" s="5"/>
      <c r="GP430" s="5"/>
      <c r="GQ430" s="5"/>
      <c r="GR430" s="5"/>
      <c r="GS430" s="5"/>
    </row>
    <row r="431" spans="1:201"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4"/>
      <c r="AR431" s="4"/>
      <c r="AS431" s="5"/>
      <c r="AT431" s="4"/>
      <c r="AU431" s="5"/>
      <c r="AV431" s="5"/>
      <c r="AW431" s="5"/>
      <c r="AX431" s="5"/>
      <c r="AY431" s="5"/>
      <c r="AZ431" s="5"/>
      <c r="BA431" s="5"/>
      <c r="BB431" s="5"/>
      <c r="BC431" s="4"/>
      <c r="BD431" s="4"/>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5"/>
      <c r="DQ431" s="5"/>
      <c r="DR431" s="5"/>
      <c r="DS431" s="5"/>
      <c r="DT431" s="5"/>
      <c r="DU431" s="5"/>
      <c r="DV431" s="5"/>
      <c r="DW431" s="5"/>
      <c r="DX431" s="5"/>
      <c r="DY431" s="5"/>
      <c r="DZ431" s="5"/>
      <c r="EA431" s="5"/>
      <c r="EB431" s="5"/>
      <c r="EC431" s="5"/>
      <c r="ED431" s="5"/>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s="5"/>
      <c r="FG431" s="5"/>
      <c r="FH431" s="5"/>
      <c r="FI431" s="5"/>
      <c r="FJ431" s="5"/>
      <c r="FK431" s="5"/>
      <c r="FL431" s="5"/>
      <c r="FM431" s="5"/>
      <c r="FN431" s="5"/>
      <c r="FO431" s="5"/>
      <c r="FP431" s="5"/>
      <c r="FQ431" s="5"/>
      <c r="FR431" s="5"/>
      <c r="FS431" s="5"/>
      <c r="FT431" s="5"/>
      <c r="FU431" s="5"/>
      <c r="FV431" s="5"/>
      <c r="FW431" s="5"/>
      <c r="FX431" s="5"/>
      <c r="FY431" s="5"/>
      <c r="FZ431" s="5"/>
      <c r="GA431" s="5"/>
      <c r="GB431" s="5"/>
      <c r="GC431" s="5"/>
      <c r="GD431" s="5"/>
      <c r="GE431" s="5"/>
      <c r="GF431" s="5"/>
      <c r="GG431" s="5"/>
      <c r="GH431" s="4"/>
      <c r="GI431" s="4"/>
      <c r="GJ431" s="5"/>
      <c r="GK431" s="5"/>
      <c r="GL431" s="5"/>
      <c r="GM431" s="5"/>
      <c r="GN431" s="5"/>
      <c r="GO431" s="5"/>
      <c r="GP431" s="5"/>
      <c r="GQ431" s="5"/>
      <c r="GR431" s="5"/>
      <c r="GS431" s="5"/>
    </row>
    <row r="432" spans="1:201"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4"/>
      <c r="AR432" s="4"/>
      <c r="AS432" s="5"/>
      <c r="AT432" s="4"/>
      <c r="AU432" s="5"/>
      <c r="AV432" s="5"/>
      <c r="AW432" s="5"/>
      <c r="AX432" s="5"/>
      <c r="AY432" s="5"/>
      <c r="AZ432" s="5"/>
      <c r="BA432" s="5"/>
      <c r="BB432" s="5"/>
      <c r="BC432" s="4"/>
      <c r="BD432" s="4"/>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5"/>
      <c r="DQ432" s="5"/>
      <c r="DR432" s="5"/>
      <c r="DS432" s="5"/>
      <c r="DT432" s="5"/>
      <c r="DU432" s="5"/>
      <c r="DV432" s="5"/>
      <c r="DW432" s="5"/>
      <c r="DX432" s="5"/>
      <c r="DY432" s="5"/>
      <c r="DZ432" s="5"/>
      <c r="EA432" s="5"/>
      <c r="EB432" s="5"/>
      <c r="EC432" s="5"/>
      <c r="ED432" s="5"/>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s="5"/>
      <c r="FG432" s="5"/>
      <c r="FH432" s="5"/>
      <c r="FI432" s="5"/>
      <c r="FJ432" s="5"/>
      <c r="FK432" s="5"/>
      <c r="FL432" s="5"/>
      <c r="FM432" s="5"/>
      <c r="FN432" s="5"/>
      <c r="FO432" s="5"/>
      <c r="FP432" s="5"/>
      <c r="FQ432" s="5"/>
      <c r="FR432" s="5"/>
      <c r="FS432" s="5"/>
      <c r="FT432" s="5"/>
      <c r="FU432" s="5"/>
      <c r="FV432" s="5"/>
      <c r="FW432" s="5"/>
      <c r="FX432" s="5"/>
      <c r="FY432" s="5"/>
      <c r="FZ432" s="5"/>
      <c r="GA432" s="5"/>
      <c r="GB432" s="5"/>
      <c r="GC432" s="5"/>
      <c r="GD432" s="5"/>
      <c r="GE432" s="5"/>
      <c r="GF432" s="5"/>
      <c r="GG432" s="5"/>
      <c r="GH432" s="4"/>
      <c r="GI432" s="4"/>
      <c r="GJ432" s="5"/>
      <c r="GK432" s="5"/>
      <c r="GL432" s="5"/>
      <c r="GM432" s="5"/>
      <c r="GN432" s="5"/>
      <c r="GO432" s="5"/>
      <c r="GP432" s="5"/>
      <c r="GQ432" s="5"/>
      <c r="GR432" s="5"/>
      <c r="GS432" s="5"/>
    </row>
    <row r="433" spans="1:201"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4"/>
      <c r="AR433" s="4"/>
      <c r="AS433" s="5"/>
      <c r="AT433" s="4"/>
      <c r="AU433" s="5"/>
      <c r="AV433" s="5"/>
      <c r="AW433" s="5"/>
      <c r="AX433" s="5"/>
      <c r="AY433" s="5"/>
      <c r="AZ433" s="5"/>
      <c r="BA433" s="5"/>
      <c r="BB433" s="5"/>
      <c r="BC433" s="4"/>
      <c r="BD433" s="4"/>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5"/>
      <c r="DQ433" s="5"/>
      <c r="DR433" s="5"/>
      <c r="DS433" s="5"/>
      <c r="DT433" s="5"/>
      <c r="DU433" s="5"/>
      <c r="DV433" s="5"/>
      <c r="DW433" s="5"/>
      <c r="DX433" s="5"/>
      <c r="DY433" s="5"/>
      <c r="DZ433" s="5"/>
      <c r="EA433" s="5"/>
      <c r="EB433" s="5"/>
      <c r="EC433" s="5"/>
      <c r="ED433" s="5"/>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s="5"/>
      <c r="FG433" s="5"/>
      <c r="FH433" s="5"/>
      <c r="FI433" s="5"/>
      <c r="FJ433" s="5"/>
      <c r="FK433" s="5"/>
      <c r="FL433" s="5"/>
      <c r="FM433" s="5"/>
      <c r="FN433" s="5"/>
      <c r="FO433" s="5"/>
      <c r="FP433" s="5"/>
      <c r="FQ433" s="5"/>
      <c r="FR433" s="5"/>
      <c r="FS433" s="5"/>
      <c r="FT433" s="5"/>
      <c r="FU433" s="5"/>
      <c r="FV433" s="5"/>
      <c r="FW433" s="5"/>
      <c r="FX433" s="5"/>
      <c r="FY433" s="5"/>
      <c r="FZ433" s="5"/>
      <c r="GA433" s="5"/>
      <c r="GB433" s="5"/>
      <c r="GC433" s="5"/>
      <c r="GD433" s="5"/>
      <c r="GE433" s="5"/>
      <c r="GF433" s="5"/>
      <c r="GG433" s="5"/>
      <c r="GH433" s="4"/>
      <c r="GI433" s="4"/>
      <c r="GJ433" s="5"/>
      <c r="GK433" s="5"/>
      <c r="GL433" s="5"/>
      <c r="GM433" s="5"/>
      <c r="GN433" s="5"/>
      <c r="GO433" s="5"/>
      <c r="GP433" s="5"/>
      <c r="GQ433" s="5"/>
      <c r="GR433" s="5"/>
      <c r="GS433" s="5"/>
    </row>
    <row r="434" spans="1:201"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4"/>
      <c r="AR434" s="4"/>
      <c r="AS434" s="5"/>
      <c r="AT434" s="4"/>
      <c r="AU434" s="5"/>
      <c r="AV434" s="5"/>
      <c r="AW434" s="5"/>
      <c r="AX434" s="5"/>
      <c r="AY434" s="5"/>
      <c r="AZ434" s="5"/>
      <c r="BA434" s="5"/>
      <c r="BB434" s="5"/>
      <c r="BC434" s="4"/>
      <c r="BD434" s="4"/>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c r="DH434" s="5"/>
      <c r="DI434" s="5"/>
      <c r="DJ434" s="5"/>
      <c r="DK434" s="5"/>
      <c r="DL434" s="5"/>
      <c r="DM434" s="5"/>
      <c r="DN434" s="5"/>
      <c r="DO434" s="5"/>
      <c r="DP434" s="5"/>
      <c r="DQ434" s="5"/>
      <c r="DR434" s="5"/>
      <c r="DS434" s="5"/>
      <c r="DT434" s="5"/>
      <c r="DU434" s="5"/>
      <c r="DV434" s="5"/>
      <c r="DW434" s="5"/>
      <c r="DX434" s="5"/>
      <c r="DY434" s="5"/>
      <c r="DZ434" s="5"/>
      <c r="EA434" s="5"/>
      <c r="EB434" s="5"/>
      <c r="EC434" s="5"/>
      <c r="ED434" s="5"/>
      <c r="EE434" s="5"/>
      <c r="EF434" s="5"/>
      <c r="EG434" s="5"/>
      <c r="EH434" s="5"/>
      <c r="EI434" s="5"/>
      <c r="EJ434" s="5"/>
      <c r="EK434" s="5"/>
      <c r="EL434" s="5"/>
      <c r="EM434" s="5"/>
      <c r="EN434" s="5"/>
      <c r="EO434" s="5"/>
      <c r="EP434" s="5"/>
      <c r="EQ434" s="5"/>
      <c r="ER434" s="5"/>
      <c r="ES434" s="5"/>
      <c r="ET434" s="5"/>
      <c r="EU434" s="5"/>
      <c r="EV434" s="5"/>
      <c r="EW434" s="5"/>
      <c r="EX434" s="5"/>
      <c r="EY434" s="5"/>
      <c r="EZ434" s="5"/>
      <c r="FA434" s="5"/>
      <c r="FB434" s="5"/>
      <c r="FC434" s="5"/>
      <c r="FD434" s="5"/>
      <c r="FE434" s="5"/>
      <c r="FF434" s="5"/>
      <c r="FG434" s="5"/>
      <c r="FH434" s="5"/>
      <c r="FI434" s="5"/>
      <c r="FJ434" s="5"/>
      <c r="FK434" s="5"/>
      <c r="FL434" s="5"/>
      <c r="FM434" s="5"/>
      <c r="FN434" s="5"/>
      <c r="FO434" s="5"/>
      <c r="FP434" s="5"/>
      <c r="FQ434" s="5"/>
      <c r="FR434" s="5"/>
      <c r="FS434" s="5"/>
      <c r="FT434" s="5"/>
      <c r="FU434" s="5"/>
      <c r="FV434" s="5"/>
      <c r="FW434" s="5"/>
      <c r="FX434" s="5"/>
      <c r="FY434" s="5"/>
      <c r="FZ434" s="5"/>
      <c r="GA434" s="5"/>
      <c r="GB434" s="5"/>
      <c r="GC434" s="5"/>
      <c r="GD434" s="5"/>
      <c r="GE434" s="5"/>
      <c r="GF434" s="5"/>
      <c r="GG434" s="5"/>
      <c r="GH434" s="4"/>
      <c r="GI434" s="4"/>
      <c r="GJ434" s="5"/>
      <c r="GK434" s="5"/>
      <c r="GL434" s="5"/>
      <c r="GM434" s="5"/>
      <c r="GN434" s="5"/>
      <c r="GO434" s="5"/>
      <c r="GP434" s="5"/>
      <c r="GQ434" s="5"/>
      <c r="GR434" s="5"/>
      <c r="GS434" s="5"/>
    </row>
    <row r="435" spans="1:201"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4"/>
      <c r="AR435" s="4"/>
      <c r="AS435" s="5"/>
      <c r="AT435" s="4"/>
      <c r="AU435" s="5"/>
      <c r="AV435" s="5"/>
      <c r="AW435" s="5"/>
      <c r="AX435" s="5"/>
      <c r="AY435" s="5"/>
      <c r="AZ435" s="5"/>
      <c r="BA435" s="5"/>
      <c r="BB435" s="5"/>
      <c r="BC435" s="4"/>
      <c r="BD435" s="4"/>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c r="DH435" s="5"/>
      <c r="DI435" s="5"/>
      <c r="DJ435" s="5"/>
      <c r="DK435" s="5"/>
      <c r="DL435" s="5"/>
      <c r="DM435" s="5"/>
      <c r="DN435" s="5"/>
      <c r="DO435" s="5"/>
      <c r="DP435" s="5"/>
      <c r="DQ435" s="5"/>
      <c r="DR435" s="5"/>
      <c r="DS435" s="5"/>
      <c r="DT435" s="5"/>
      <c r="DU435" s="5"/>
      <c r="DV435" s="5"/>
      <c r="DW435" s="5"/>
      <c r="DX435" s="5"/>
      <c r="DY435" s="5"/>
      <c r="DZ435" s="5"/>
      <c r="EA435" s="5"/>
      <c r="EB435" s="5"/>
      <c r="EC435" s="5"/>
      <c r="ED435" s="5"/>
      <c r="EE435" s="5"/>
      <c r="EF435" s="5"/>
      <c r="EG435" s="5"/>
      <c r="EH435" s="5"/>
      <c r="EI435" s="5"/>
      <c r="EJ435" s="5"/>
      <c r="EK435" s="5"/>
      <c r="EL435" s="5"/>
      <c r="EM435" s="5"/>
      <c r="EN435" s="5"/>
      <c r="EO435" s="5"/>
      <c r="EP435" s="5"/>
      <c r="EQ435" s="5"/>
      <c r="ER435" s="5"/>
      <c r="ES435" s="5"/>
      <c r="ET435" s="5"/>
      <c r="EU435" s="5"/>
      <c r="EV435" s="5"/>
      <c r="EW435" s="5"/>
      <c r="EX435" s="5"/>
      <c r="EY435" s="5"/>
      <c r="EZ435" s="5"/>
      <c r="FA435" s="5"/>
      <c r="FB435" s="5"/>
      <c r="FC435" s="5"/>
      <c r="FD435" s="5"/>
      <c r="FE435" s="5"/>
      <c r="FF435" s="5"/>
      <c r="FG435" s="5"/>
      <c r="FH435" s="5"/>
      <c r="FI435" s="5"/>
      <c r="FJ435" s="5"/>
      <c r="FK435" s="5"/>
      <c r="FL435" s="5"/>
      <c r="FM435" s="5"/>
      <c r="FN435" s="5"/>
      <c r="FO435" s="5"/>
      <c r="FP435" s="5"/>
      <c r="FQ435" s="5"/>
      <c r="FR435" s="5"/>
      <c r="FS435" s="5"/>
      <c r="FT435" s="5"/>
      <c r="FU435" s="5"/>
      <c r="FV435" s="5"/>
      <c r="FW435" s="5"/>
      <c r="FX435" s="5"/>
      <c r="FY435" s="5"/>
      <c r="FZ435" s="5"/>
      <c r="GA435" s="5"/>
      <c r="GB435" s="5"/>
      <c r="GC435" s="5"/>
      <c r="GD435" s="5"/>
      <c r="GE435" s="5"/>
      <c r="GF435" s="5"/>
      <c r="GG435" s="5"/>
      <c r="GH435" s="4"/>
      <c r="GI435" s="4"/>
      <c r="GJ435" s="5"/>
      <c r="GK435" s="5"/>
      <c r="GL435" s="5"/>
      <c r="GM435" s="5"/>
      <c r="GN435" s="5"/>
      <c r="GO435" s="5"/>
      <c r="GP435" s="5"/>
      <c r="GQ435" s="5"/>
      <c r="GR435" s="5"/>
      <c r="GS435" s="5"/>
    </row>
    <row r="436" spans="1:201"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4"/>
      <c r="AR436" s="4"/>
      <c r="AS436" s="5"/>
      <c r="AT436" s="4"/>
      <c r="AU436" s="5"/>
      <c r="AV436" s="5"/>
      <c r="AW436" s="5"/>
      <c r="AX436" s="5"/>
      <c r="AY436" s="5"/>
      <c r="AZ436" s="5"/>
      <c r="BA436" s="5"/>
      <c r="BB436" s="5"/>
      <c r="BC436" s="4"/>
      <c r="BD436" s="4"/>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5"/>
      <c r="DG436" s="5"/>
      <c r="DH436" s="5"/>
      <c r="DI436" s="5"/>
      <c r="DJ436" s="5"/>
      <c r="DK436" s="5"/>
      <c r="DL436" s="5"/>
      <c r="DM436" s="5"/>
      <c r="DN436" s="5"/>
      <c r="DO436" s="5"/>
      <c r="DP436" s="5"/>
      <c r="DQ436" s="5"/>
      <c r="DR436" s="5"/>
      <c r="DS436" s="5"/>
      <c r="DT436" s="5"/>
      <c r="DU436" s="5"/>
      <c r="DV436" s="5"/>
      <c r="DW436" s="5"/>
      <c r="DX436" s="5"/>
      <c r="DY436" s="5"/>
      <c r="DZ436" s="5"/>
      <c r="EA436" s="5"/>
      <c r="EB436" s="5"/>
      <c r="EC436" s="5"/>
      <c r="ED436" s="5"/>
      <c r="EE436" s="5"/>
      <c r="EF436" s="5"/>
      <c r="EG436" s="5"/>
      <c r="EH436" s="5"/>
      <c r="EI436" s="5"/>
      <c r="EJ436" s="5"/>
      <c r="EK436" s="5"/>
      <c r="EL436" s="5"/>
      <c r="EM436" s="5"/>
      <c r="EN436" s="5"/>
      <c r="EO436" s="5"/>
      <c r="EP436" s="5"/>
      <c r="EQ436" s="5"/>
      <c r="ER436" s="5"/>
      <c r="ES436" s="5"/>
      <c r="ET436" s="5"/>
      <c r="EU436" s="5"/>
      <c r="EV436" s="5"/>
      <c r="EW436" s="5"/>
      <c r="EX436" s="5"/>
      <c r="EY436" s="5"/>
      <c r="EZ436" s="5"/>
      <c r="FA436" s="5"/>
      <c r="FB436" s="5"/>
      <c r="FC436" s="5"/>
      <c r="FD436" s="5"/>
      <c r="FE436" s="5"/>
      <c r="FF436" s="5"/>
      <c r="FG436" s="5"/>
      <c r="FH436" s="5"/>
      <c r="FI436" s="5"/>
      <c r="FJ436" s="5"/>
      <c r="FK436" s="5"/>
      <c r="FL436" s="5"/>
      <c r="FM436" s="5"/>
      <c r="FN436" s="5"/>
      <c r="FO436" s="5"/>
      <c r="FP436" s="5"/>
      <c r="FQ436" s="5"/>
      <c r="FR436" s="5"/>
      <c r="FS436" s="5"/>
      <c r="FT436" s="5"/>
      <c r="FU436" s="5"/>
      <c r="FV436" s="5"/>
      <c r="FW436" s="5"/>
      <c r="FX436" s="5"/>
      <c r="FY436" s="5"/>
      <c r="FZ436" s="5"/>
      <c r="GA436" s="5"/>
      <c r="GB436" s="5"/>
      <c r="GC436" s="5"/>
      <c r="GD436" s="5"/>
      <c r="GE436" s="5"/>
      <c r="GF436" s="5"/>
      <c r="GG436" s="5"/>
      <c r="GH436" s="4"/>
      <c r="GI436" s="4"/>
      <c r="GJ436" s="5"/>
      <c r="GK436" s="5"/>
      <c r="GL436" s="5"/>
      <c r="GM436" s="5"/>
      <c r="GN436" s="5"/>
      <c r="GO436" s="5"/>
      <c r="GP436" s="5"/>
      <c r="GQ436" s="5"/>
      <c r="GR436" s="5"/>
      <c r="GS436" s="5"/>
    </row>
    <row r="437" spans="1:201"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4"/>
      <c r="AR437" s="4"/>
      <c r="AS437" s="5"/>
      <c r="AT437" s="4"/>
      <c r="AU437" s="5"/>
      <c r="AV437" s="5"/>
      <c r="AW437" s="5"/>
      <c r="AX437" s="5"/>
      <c r="AY437" s="5"/>
      <c r="AZ437" s="5"/>
      <c r="BA437" s="5"/>
      <c r="BB437" s="5"/>
      <c r="BC437" s="4"/>
      <c r="BD437" s="4"/>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c r="DQ437" s="5"/>
      <c r="DR437" s="5"/>
      <c r="DS437" s="5"/>
      <c r="DT437" s="5"/>
      <c r="DU437" s="5"/>
      <c r="DV437" s="5"/>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s="5"/>
      <c r="FG437" s="5"/>
      <c r="FH437" s="5"/>
      <c r="FI437" s="5"/>
      <c r="FJ437" s="5"/>
      <c r="FK437" s="5"/>
      <c r="FL437" s="5"/>
      <c r="FM437" s="5"/>
      <c r="FN437" s="5"/>
      <c r="FO437" s="5"/>
      <c r="FP437" s="5"/>
      <c r="FQ437" s="5"/>
      <c r="FR437" s="5"/>
      <c r="FS437" s="5"/>
      <c r="FT437" s="5"/>
      <c r="FU437" s="5"/>
      <c r="FV437" s="5"/>
      <c r="FW437" s="5"/>
      <c r="FX437" s="5"/>
      <c r="FY437" s="5"/>
      <c r="FZ437" s="5"/>
      <c r="GA437" s="5"/>
      <c r="GB437" s="5"/>
      <c r="GC437" s="5"/>
      <c r="GD437" s="5"/>
      <c r="GE437" s="5"/>
      <c r="GF437" s="5"/>
      <c r="GG437" s="5"/>
      <c r="GH437" s="4"/>
      <c r="GI437" s="4"/>
      <c r="GJ437" s="5"/>
      <c r="GK437" s="5"/>
      <c r="GL437" s="5"/>
      <c r="GM437" s="5"/>
      <c r="GN437" s="5"/>
      <c r="GO437" s="5"/>
      <c r="GP437" s="5"/>
      <c r="GQ437" s="5"/>
      <c r="GR437" s="5"/>
      <c r="GS437" s="5"/>
    </row>
    <row r="438" spans="1:201"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4"/>
      <c r="AR438" s="4"/>
      <c r="AS438" s="5"/>
      <c r="AT438" s="4"/>
      <c r="AU438" s="5"/>
      <c r="AV438" s="5"/>
      <c r="AW438" s="5"/>
      <c r="AX438" s="5"/>
      <c r="AY438" s="5"/>
      <c r="AZ438" s="5"/>
      <c r="BA438" s="5"/>
      <c r="BB438" s="5"/>
      <c r="BC438" s="4"/>
      <c r="BD438" s="4"/>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c r="DQ438" s="5"/>
      <c r="DR438" s="5"/>
      <c r="DS438" s="5"/>
      <c r="DT438" s="5"/>
      <c r="DU438" s="5"/>
      <c r="DV438" s="5"/>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c r="FL438" s="5"/>
      <c r="FM438" s="5"/>
      <c r="FN438" s="5"/>
      <c r="FO438" s="5"/>
      <c r="FP438" s="5"/>
      <c r="FQ438" s="5"/>
      <c r="FR438" s="5"/>
      <c r="FS438" s="5"/>
      <c r="FT438" s="5"/>
      <c r="FU438" s="5"/>
      <c r="FV438" s="5"/>
      <c r="FW438" s="5"/>
      <c r="FX438" s="5"/>
      <c r="FY438" s="5"/>
      <c r="FZ438" s="5"/>
      <c r="GA438" s="5"/>
      <c r="GB438" s="5"/>
      <c r="GC438" s="5"/>
      <c r="GD438" s="5"/>
      <c r="GE438" s="5"/>
      <c r="GF438" s="5"/>
      <c r="GG438" s="5"/>
      <c r="GH438" s="4"/>
      <c r="GI438" s="4"/>
      <c r="GJ438" s="5"/>
      <c r="GK438" s="5"/>
      <c r="GL438" s="5"/>
      <c r="GM438" s="5"/>
      <c r="GN438" s="5"/>
      <c r="GO438" s="5"/>
      <c r="GP438" s="5"/>
      <c r="GQ438" s="5"/>
      <c r="GR438" s="5"/>
      <c r="GS438" s="5"/>
    </row>
    <row r="439" spans="1:201"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4"/>
      <c r="AR439" s="4"/>
      <c r="AS439" s="5"/>
      <c r="AT439" s="4"/>
      <c r="AU439" s="5"/>
      <c r="AV439" s="5"/>
      <c r="AW439" s="5"/>
      <c r="AX439" s="5"/>
      <c r="AY439" s="5"/>
      <c r="AZ439" s="5"/>
      <c r="BA439" s="5"/>
      <c r="BB439" s="5"/>
      <c r="BC439" s="4"/>
      <c r="BD439" s="4"/>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5"/>
      <c r="DD439" s="5"/>
      <c r="DE439" s="5"/>
      <c r="DF439" s="5"/>
      <c r="DG439" s="5"/>
      <c r="DH439" s="5"/>
      <c r="DI439" s="5"/>
      <c r="DJ439" s="5"/>
      <c r="DK439" s="5"/>
      <c r="DL439" s="5"/>
      <c r="DM439" s="5"/>
      <c r="DN439" s="5"/>
      <c r="DO439" s="5"/>
      <c r="DP439" s="5"/>
      <c r="DQ439" s="5"/>
      <c r="DR439" s="5"/>
      <c r="DS439" s="5"/>
      <c r="DT439" s="5"/>
      <c r="DU439" s="5"/>
      <c r="DV439" s="5"/>
      <c r="DW439" s="5"/>
      <c r="DX439" s="5"/>
      <c r="DY439" s="5"/>
      <c r="DZ439" s="5"/>
      <c r="EA439" s="5"/>
      <c r="EB439" s="5"/>
      <c r="EC439" s="5"/>
      <c r="ED439" s="5"/>
      <c r="EE439" s="5"/>
      <c r="EF439" s="5"/>
      <c r="EG439" s="5"/>
      <c r="EH439" s="5"/>
      <c r="EI439" s="5"/>
      <c r="EJ439" s="5"/>
      <c r="EK439" s="5"/>
      <c r="EL439" s="5"/>
      <c r="EM439" s="5"/>
      <c r="EN439" s="5"/>
      <c r="EO439" s="5"/>
      <c r="EP439" s="5"/>
      <c r="EQ439" s="5"/>
      <c r="ER439" s="5"/>
      <c r="ES439" s="5"/>
      <c r="ET439" s="5"/>
      <c r="EU439" s="5"/>
      <c r="EV439" s="5"/>
      <c r="EW439" s="5"/>
      <c r="EX439" s="5"/>
      <c r="EY439" s="5"/>
      <c r="EZ439" s="5"/>
      <c r="FA439" s="5"/>
      <c r="FB439" s="5"/>
      <c r="FC439" s="5"/>
      <c r="FD439" s="5"/>
      <c r="FE439" s="5"/>
      <c r="FF439" s="5"/>
      <c r="FG439" s="5"/>
      <c r="FH439" s="5"/>
      <c r="FI439" s="5"/>
      <c r="FJ439" s="5"/>
      <c r="FK439" s="5"/>
      <c r="FL439" s="5"/>
      <c r="FM439" s="5"/>
      <c r="FN439" s="5"/>
      <c r="FO439" s="5"/>
      <c r="FP439" s="5"/>
      <c r="FQ439" s="5"/>
      <c r="FR439" s="5"/>
      <c r="FS439" s="5"/>
      <c r="FT439" s="5"/>
      <c r="FU439" s="5"/>
      <c r="FV439" s="5"/>
      <c r="FW439" s="5"/>
      <c r="FX439" s="5"/>
      <c r="FY439" s="5"/>
      <c r="FZ439" s="5"/>
      <c r="GA439" s="5"/>
      <c r="GB439" s="5"/>
      <c r="GC439" s="5"/>
      <c r="GD439" s="5"/>
      <c r="GE439" s="5"/>
      <c r="GF439" s="5"/>
      <c r="GG439" s="5"/>
      <c r="GH439" s="4"/>
      <c r="GI439" s="4"/>
      <c r="GJ439" s="5"/>
      <c r="GK439" s="5"/>
      <c r="GL439" s="5"/>
      <c r="GM439" s="5"/>
      <c r="GN439" s="5"/>
      <c r="GO439" s="5"/>
      <c r="GP439" s="5"/>
      <c r="GQ439" s="5"/>
      <c r="GR439" s="5"/>
      <c r="GS439" s="5"/>
    </row>
    <row r="440" spans="1:201"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4"/>
      <c r="AR440" s="4"/>
      <c r="AS440" s="5"/>
      <c r="AT440" s="4"/>
      <c r="AU440" s="5"/>
      <c r="AV440" s="5"/>
      <c r="AW440" s="5"/>
      <c r="AX440" s="5"/>
      <c r="AY440" s="5"/>
      <c r="AZ440" s="5"/>
      <c r="BA440" s="5"/>
      <c r="BB440" s="5"/>
      <c r="BC440" s="4"/>
      <c r="BD440" s="4"/>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5"/>
      <c r="DG440" s="5"/>
      <c r="DH440" s="5"/>
      <c r="DI440" s="5"/>
      <c r="DJ440" s="5"/>
      <c r="DK440" s="5"/>
      <c r="DL440" s="5"/>
      <c r="DM440" s="5"/>
      <c r="DN440" s="5"/>
      <c r="DO440" s="5"/>
      <c r="DP440" s="5"/>
      <c r="DQ440" s="5"/>
      <c r="DR440" s="5"/>
      <c r="DS440" s="5"/>
      <c r="DT440" s="5"/>
      <c r="DU440" s="5"/>
      <c r="DV440" s="5"/>
      <c r="DW440" s="5"/>
      <c r="DX440" s="5"/>
      <c r="DY440" s="5"/>
      <c r="DZ440" s="5"/>
      <c r="EA440" s="5"/>
      <c r="EB440" s="5"/>
      <c r="EC440" s="5"/>
      <c r="ED440" s="5"/>
      <c r="EE440" s="5"/>
      <c r="EF440" s="5"/>
      <c r="EG440" s="5"/>
      <c r="EH440" s="5"/>
      <c r="EI440" s="5"/>
      <c r="EJ440" s="5"/>
      <c r="EK440" s="5"/>
      <c r="EL440" s="5"/>
      <c r="EM440" s="5"/>
      <c r="EN440" s="5"/>
      <c r="EO440" s="5"/>
      <c r="EP440" s="5"/>
      <c r="EQ440" s="5"/>
      <c r="ER440" s="5"/>
      <c r="ES440" s="5"/>
      <c r="ET440" s="5"/>
      <c r="EU440" s="5"/>
      <c r="EV440" s="5"/>
      <c r="EW440" s="5"/>
      <c r="EX440" s="5"/>
      <c r="EY440" s="5"/>
      <c r="EZ440" s="5"/>
      <c r="FA440" s="5"/>
      <c r="FB440" s="5"/>
      <c r="FC440" s="5"/>
      <c r="FD440" s="5"/>
      <c r="FE440" s="5"/>
      <c r="FF440" s="5"/>
      <c r="FG440" s="5"/>
      <c r="FH440" s="5"/>
      <c r="FI440" s="5"/>
      <c r="FJ440" s="5"/>
      <c r="FK440" s="5"/>
      <c r="FL440" s="5"/>
      <c r="FM440" s="5"/>
      <c r="FN440" s="5"/>
      <c r="FO440" s="5"/>
      <c r="FP440" s="5"/>
      <c r="FQ440" s="5"/>
      <c r="FR440" s="5"/>
      <c r="FS440" s="5"/>
      <c r="FT440" s="5"/>
      <c r="FU440" s="5"/>
      <c r="FV440" s="5"/>
      <c r="FW440" s="5"/>
      <c r="FX440" s="5"/>
      <c r="FY440" s="5"/>
      <c r="FZ440" s="5"/>
      <c r="GA440" s="5"/>
      <c r="GB440" s="5"/>
      <c r="GC440" s="5"/>
      <c r="GD440" s="5"/>
      <c r="GE440" s="5"/>
      <c r="GF440" s="5"/>
      <c r="GG440" s="5"/>
      <c r="GH440" s="4"/>
      <c r="GI440" s="4"/>
      <c r="GJ440" s="5"/>
      <c r="GK440" s="5"/>
      <c r="GL440" s="5"/>
      <c r="GM440" s="5"/>
      <c r="GN440" s="5"/>
      <c r="GO440" s="5"/>
      <c r="GP440" s="5"/>
      <c r="GQ440" s="5"/>
      <c r="GR440" s="5"/>
      <c r="GS440" s="5"/>
    </row>
    <row r="441" spans="1:201"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4"/>
      <c r="AR441" s="4"/>
      <c r="AS441" s="5"/>
      <c r="AT441" s="4"/>
      <c r="AU441" s="5"/>
      <c r="AV441" s="5"/>
      <c r="AW441" s="5"/>
      <c r="AX441" s="5"/>
      <c r="AY441" s="5"/>
      <c r="AZ441" s="5"/>
      <c r="BA441" s="5"/>
      <c r="BB441" s="5"/>
      <c r="BC441" s="4"/>
      <c r="BD441" s="4"/>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5"/>
      <c r="DD441" s="5"/>
      <c r="DE441" s="5"/>
      <c r="DF441" s="5"/>
      <c r="DG441" s="5"/>
      <c r="DH441" s="5"/>
      <c r="DI441" s="5"/>
      <c r="DJ441" s="5"/>
      <c r="DK441" s="5"/>
      <c r="DL441" s="5"/>
      <c r="DM441" s="5"/>
      <c r="DN441" s="5"/>
      <c r="DO441" s="5"/>
      <c r="DP441" s="5"/>
      <c r="DQ441" s="5"/>
      <c r="DR441" s="5"/>
      <c r="DS441" s="5"/>
      <c r="DT441" s="5"/>
      <c r="DU441" s="5"/>
      <c r="DV441" s="5"/>
      <c r="DW441" s="5"/>
      <c r="DX441" s="5"/>
      <c r="DY441" s="5"/>
      <c r="DZ441" s="5"/>
      <c r="EA441" s="5"/>
      <c r="EB441" s="5"/>
      <c r="EC441" s="5"/>
      <c r="ED441" s="5"/>
      <c r="EE441" s="5"/>
      <c r="EF441" s="5"/>
      <c r="EG441" s="5"/>
      <c r="EH441" s="5"/>
      <c r="EI441" s="5"/>
      <c r="EJ441" s="5"/>
      <c r="EK441" s="5"/>
      <c r="EL441" s="5"/>
      <c r="EM441" s="5"/>
      <c r="EN441" s="5"/>
      <c r="EO441" s="5"/>
      <c r="EP441" s="5"/>
      <c r="EQ441" s="5"/>
      <c r="ER441" s="5"/>
      <c r="ES441" s="5"/>
      <c r="ET441" s="5"/>
      <c r="EU441" s="5"/>
      <c r="EV441" s="5"/>
      <c r="EW441" s="5"/>
      <c r="EX441" s="5"/>
      <c r="EY441" s="5"/>
      <c r="EZ441" s="5"/>
      <c r="FA441" s="5"/>
      <c r="FB441" s="5"/>
      <c r="FC441" s="5"/>
      <c r="FD441" s="5"/>
      <c r="FE441" s="5"/>
      <c r="FF441" s="5"/>
      <c r="FG441" s="5"/>
      <c r="FH441" s="5"/>
      <c r="FI441" s="5"/>
      <c r="FJ441" s="5"/>
      <c r="FK441" s="5"/>
      <c r="FL441" s="5"/>
      <c r="FM441" s="5"/>
      <c r="FN441" s="5"/>
      <c r="FO441" s="5"/>
      <c r="FP441" s="5"/>
      <c r="FQ441" s="5"/>
      <c r="FR441" s="5"/>
      <c r="FS441" s="5"/>
      <c r="FT441" s="5"/>
      <c r="FU441" s="5"/>
      <c r="FV441" s="5"/>
      <c r="FW441" s="5"/>
      <c r="FX441" s="5"/>
      <c r="FY441" s="5"/>
      <c r="FZ441" s="5"/>
      <c r="GA441" s="5"/>
      <c r="GB441" s="5"/>
      <c r="GC441" s="5"/>
      <c r="GD441" s="5"/>
      <c r="GE441" s="5"/>
      <c r="GF441" s="5"/>
      <c r="GG441" s="5"/>
      <c r="GH441" s="4"/>
      <c r="GI441" s="4"/>
      <c r="GJ441" s="5"/>
      <c r="GK441" s="5"/>
      <c r="GL441" s="5"/>
      <c r="GM441" s="5"/>
      <c r="GN441" s="5"/>
      <c r="GO441" s="5"/>
      <c r="GP441" s="5"/>
      <c r="GQ441" s="5"/>
      <c r="GR441" s="5"/>
      <c r="GS441" s="5"/>
    </row>
    <row r="442" spans="1:201"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4"/>
      <c r="AR442" s="4"/>
      <c r="AS442" s="5"/>
      <c r="AT442" s="4"/>
      <c r="AU442" s="5"/>
      <c r="AV442" s="5"/>
      <c r="AW442" s="5"/>
      <c r="AX442" s="5"/>
      <c r="AY442" s="5"/>
      <c r="AZ442" s="5"/>
      <c r="BA442" s="5"/>
      <c r="BB442" s="5"/>
      <c r="BC442" s="4"/>
      <c r="BD442" s="4"/>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5"/>
      <c r="DG442" s="5"/>
      <c r="DH442" s="5"/>
      <c r="DI442" s="5"/>
      <c r="DJ442" s="5"/>
      <c r="DK442" s="5"/>
      <c r="DL442" s="5"/>
      <c r="DM442" s="5"/>
      <c r="DN442" s="5"/>
      <c r="DO442" s="5"/>
      <c r="DP442" s="5"/>
      <c r="DQ442" s="5"/>
      <c r="DR442" s="5"/>
      <c r="DS442" s="5"/>
      <c r="DT442" s="5"/>
      <c r="DU442" s="5"/>
      <c r="DV442" s="5"/>
      <c r="DW442" s="5"/>
      <c r="DX442" s="5"/>
      <c r="DY442" s="5"/>
      <c r="DZ442" s="5"/>
      <c r="EA442" s="5"/>
      <c r="EB442" s="5"/>
      <c r="EC442" s="5"/>
      <c r="ED442" s="5"/>
      <c r="EE442" s="5"/>
      <c r="EF442" s="5"/>
      <c r="EG442" s="5"/>
      <c r="EH442" s="5"/>
      <c r="EI442" s="5"/>
      <c r="EJ442" s="5"/>
      <c r="EK442" s="5"/>
      <c r="EL442" s="5"/>
      <c r="EM442" s="5"/>
      <c r="EN442" s="5"/>
      <c r="EO442" s="5"/>
      <c r="EP442" s="5"/>
      <c r="EQ442" s="5"/>
      <c r="ER442" s="5"/>
      <c r="ES442" s="5"/>
      <c r="ET442" s="5"/>
      <c r="EU442" s="5"/>
      <c r="EV442" s="5"/>
      <c r="EW442" s="5"/>
      <c r="EX442" s="5"/>
      <c r="EY442" s="5"/>
      <c r="EZ442" s="5"/>
      <c r="FA442" s="5"/>
      <c r="FB442" s="5"/>
      <c r="FC442" s="5"/>
      <c r="FD442" s="5"/>
      <c r="FE442" s="5"/>
      <c r="FF442" s="5"/>
      <c r="FG442" s="5"/>
      <c r="FH442" s="5"/>
      <c r="FI442" s="5"/>
      <c r="FJ442" s="5"/>
      <c r="FK442" s="5"/>
      <c r="FL442" s="5"/>
      <c r="FM442" s="5"/>
      <c r="FN442" s="5"/>
      <c r="FO442" s="5"/>
      <c r="FP442" s="5"/>
      <c r="FQ442" s="5"/>
      <c r="FR442" s="5"/>
      <c r="FS442" s="5"/>
      <c r="FT442" s="5"/>
      <c r="FU442" s="5"/>
      <c r="FV442" s="5"/>
      <c r="FW442" s="5"/>
      <c r="FX442" s="5"/>
      <c r="FY442" s="5"/>
      <c r="FZ442" s="5"/>
      <c r="GA442" s="5"/>
      <c r="GB442" s="5"/>
      <c r="GC442" s="5"/>
      <c r="GD442" s="5"/>
      <c r="GE442" s="5"/>
      <c r="GF442" s="5"/>
      <c r="GG442" s="5"/>
      <c r="GH442" s="4"/>
      <c r="GI442" s="4"/>
      <c r="GJ442" s="5"/>
      <c r="GK442" s="5"/>
      <c r="GL442" s="5"/>
      <c r="GM442" s="5"/>
      <c r="GN442" s="5"/>
      <c r="GO442" s="5"/>
      <c r="GP442" s="5"/>
      <c r="GQ442" s="5"/>
      <c r="GR442" s="5"/>
      <c r="GS442" s="5"/>
    </row>
    <row r="443" spans="1:201"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4"/>
      <c r="AR443" s="4"/>
      <c r="AS443" s="5"/>
      <c r="AT443" s="4"/>
      <c r="AU443" s="5"/>
      <c r="AV443" s="5"/>
      <c r="AW443" s="5"/>
      <c r="AX443" s="5"/>
      <c r="AY443" s="5"/>
      <c r="AZ443" s="5"/>
      <c r="BA443" s="5"/>
      <c r="BB443" s="5"/>
      <c r="BC443" s="4"/>
      <c r="BD443" s="4"/>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5"/>
      <c r="DG443" s="5"/>
      <c r="DH443" s="5"/>
      <c r="DI443" s="5"/>
      <c r="DJ443" s="5"/>
      <c r="DK443" s="5"/>
      <c r="DL443" s="5"/>
      <c r="DM443" s="5"/>
      <c r="DN443" s="5"/>
      <c r="DO443" s="5"/>
      <c r="DP443" s="5"/>
      <c r="DQ443" s="5"/>
      <c r="DR443" s="5"/>
      <c r="DS443" s="5"/>
      <c r="DT443" s="5"/>
      <c r="DU443" s="5"/>
      <c r="DV443" s="5"/>
      <c r="DW443" s="5"/>
      <c r="DX443" s="5"/>
      <c r="DY443" s="5"/>
      <c r="DZ443" s="5"/>
      <c r="EA443" s="5"/>
      <c r="EB443" s="5"/>
      <c r="EC443" s="5"/>
      <c r="ED443" s="5"/>
      <c r="EE443" s="5"/>
      <c r="EF443" s="5"/>
      <c r="EG443" s="5"/>
      <c r="EH443" s="5"/>
      <c r="EI443" s="5"/>
      <c r="EJ443" s="5"/>
      <c r="EK443" s="5"/>
      <c r="EL443" s="5"/>
      <c r="EM443" s="5"/>
      <c r="EN443" s="5"/>
      <c r="EO443" s="5"/>
      <c r="EP443" s="5"/>
      <c r="EQ443" s="5"/>
      <c r="ER443" s="5"/>
      <c r="ES443" s="5"/>
      <c r="ET443" s="5"/>
      <c r="EU443" s="5"/>
      <c r="EV443" s="5"/>
      <c r="EW443" s="5"/>
      <c r="EX443" s="5"/>
      <c r="EY443" s="5"/>
      <c r="EZ443" s="5"/>
      <c r="FA443" s="5"/>
      <c r="FB443" s="5"/>
      <c r="FC443" s="5"/>
      <c r="FD443" s="5"/>
      <c r="FE443" s="5"/>
      <c r="FF443" s="5"/>
      <c r="FG443" s="5"/>
      <c r="FH443" s="5"/>
      <c r="FI443" s="5"/>
      <c r="FJ443" s="5"/>
      <c r="FK443" s="5"/>
      <c r="FL443" s="5"/>
      <c r="FM443" s="5"/>
      <c r="FN443" s="5"/>
      <c r="FO443" s="5"/>
      <c r="FP443" s="5"/>
      <c r="FQ443" s="5"/>
      <c r="FR443" s="5"/>
      <c r="FS443" s="5"/>
      <c r="FT443" s="5"/>
      <c r="FU443" s="5"/>
      <c r="FV443" s="5"/>
      <c r="FW443" s="5"/>
      <c r="FX443" s="5"/>
      <c r="FY443" s="5"/>
      <c r="FZ443" s="5"/>
      <c r="GA443" s="5"/>
      <c r="GB443" s="5"/>
      <c r="GC443" s="5"/>
      <c r="GD443" s="5"/>
      <c r="GE443" s="5"/>
      <c r="GF443" s="5"/>
      <c r="GG443" s="5"/>
      <c r="GH443" s="4"/>
      <c r="GI443" s="4"/>
      <c r="GJ443" s="5"/>
      <c r="GK443" s="5"/>
      <c r="GL443" s="5"/>
      <c r="GM443" s="5"/>
      <c r="GN443" s="5"/>
      <c r="GO443" s="5"/>
      <c r="GP443" s="5"/>
      <c r="GQ443" s="5"/>
      <c r="GR443" s="5"/>
      <c r="GS443" s="5"/>
    </row>
    <row r="444" spans="1:201"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4"/>
      <c r="AR444" s="4"/>
      <c r="AS444" s="5"/>
      <c r="AT444" s="4"/>
      <c r="AU444" s="5"/>
      <c r="AV444" s="5"/>
      <c r="AW444" s="5"/>
      <c r="AX444" s="5"/>
      <c r="AY444" s="5"/>
      <c r="AZ444" s="5"/>
      <c r="BA444" s="5"/>
      <c r="BB444" s="5"/>
      <c r="BC444" s="4"/>
      <c r="BD444" s="4"/>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c r="DT444" s="5"/>
      <c r="DU444" s="5"/>
      <c r="DV444" s="5"/>
      <c r="DW444" s="5"/>
      <c r="DX444" s="5"/>
      <c r="DY444" s="5"/>
      <c r="DZ444" s="5"/>
      <c r="EA444" s="5"/>
      <c r="EB444" s="5"/>
      <c r="EC444" s="5"/>
      <c r="ED444" s="5"/>
      <c r="EE444" s="5"/>
      <c r="EF444" s="5"/>
      <c r="EG444" s="5"/>
      <c r="EH444" s="5"/>
      <c r="EI444" s="5"/>
      <c r="EJ444" s="5"/>
      <c r="EK444" s="5"/>
      <c r="EL444" s="5"/>
      <c r="EM444" s="5"/>
      <c r="EN444" s="5"/>
      <c r="EO444" s="5"/>
      <c r="EP444" s="5"/>
      <c r="EQ444" s="5"/>
      <c r="ER444" s="5"/>
      <c r="ES444" s="5"/>
      <c r="ET444" s="5"/>
      <c r="EU444" s="5"/>
      <c r="EV444" s="5"/>
      <c r="EW444" s="5"/>
      <c r="EX444" s="5"/>
      <c r="EY444" s="5"/>
      <c r="EZ444" s="5"/>
      <c r="FA444" s="5"/>
      <c r="FB444" s="5"/>
      <c r="FC444" s="5"/>
      <c r="FD444" s="5"/>
      <c r="FE444" s="5"/>
      <c r="FF444" s="5"/>
      <c r="FG444" s="5"/>
      <c r="FH444" s="5"/>
      <c r="FI444" s="5"/>
      <c r="FJ444" s="5"/>
      <c r="FK444" s="5"/>
      <c r="FL444" s="5"/>
      <c r="FM444" s="5"/>
      <c r="FN444" s="5"/>
      <c r="FO444" s="5"/>
      <c r="FP444" s="5"/>
      <c r="FQ444" s="5"/>
      <c r="FR444" s="5"/>
      <c r="FS444" s="5"/>
      <c r="FT444" s="5"/>
      <c r="FU444" s="5"/>
      <c r="FV444" s="5"/>
      <c r="FW444" s="5"/>
      <c r="FX444" s="5"/>
      <c r="FY444" s="5"/>
      <c r="FZ444" s="5"/>
      <c r="GA444" s="5"/>
      <c r="GB444" s="5"/>
      <c r="GC444" s="5"/>
      <c r="GD444" s="5"/>
      <c r="GE444" s="5"/>
      <c r="GF444" s="5"/>
      <c r="GG444" s="5"/>
      <c r="GH444" s="4"/>
      <c r="GI444" s="4"/>
      <c r="GJ444" s="5"/>
      <c r="GK444" s="5"/>
      <c r="GL444" s="5"/>
      <c r="GM444" s="5"/>
      <c r="GN444" s="5"/>
      <c r="GO444" s="5"/>
      <c r="GP444" s="5"/>
      <c r="GQ444" s="5"/>
      <c r="GR444" s="5"/>
      <c r="GS444" s="5"/>
    </row>
    <row r="445" spans="1:201"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4"/>
      <c r="AR445" s="4"/>
      <c r="AS445" s="5"/>
      <c r="AT445" s="4"/>
      <c r="AU445" s="5"/>
      <c r="AV445" s="5"/>
      <c r="AW445" s="5"/>
      <c r="AX445" s="5"/>
      <c r="AY445" s="5"/>
      <c r="AZ445" s="5"/>
      <c r="BA445" s="5"/>
      <c r="BB445" s="5"/>
      <c r="BC445" s="4"/>
      <c r="BD445" s="4"/>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5"/>
      <c r="DG445" s="5"/>
      <c r="DH445" s="5"/>
      <c r="DI445" s="5"/>
      <c r="DJ445" s="5"/>
      <c r="DK445" s="5"/>
      <c r="DL445" s="5"/>
      <c r="DM445" s="5"/>
      <c r="DN445" s="5"/>
      <c r="DO445" s="5"/>
      <c r="DP445" s="5"/>
      <c r="DQ445" s="5"/>
      <c r="DR445" s="5"/>
      <c r="DS445" s="5"/>
      <c r="DT445" s="5"/>
      <c r="DU445" s="5"/>
      <c r="DV445" s="5"/>
      <c r="DW445" s="5"/>
      <c r="DX445" s="5"/>
      <c r="DY445" s="5"/>
      <c r="DZ445" s="5"/>
      <c r="EA445" s="5"/>
      <c r="EB445" s="5"/>
      <c r="EC445" s="5"/>
      <c r="ED445" s="5"/>
      <c r="EE445" s="5"/>
      <c r="EF445" s="5"/>
      <c r="EG445" s="5"/>
      <c r="EH445" s="5"/>
      <c r="EI445" s="5"/>
      <c r="EJ445" s="5"/>
      <c r="EK445" s="5"/>
      <c r="EL445" s="5"/>
      <c r="EM445" s="5"/>
      <c r="EN445" s="5"/>
      <c r="EO445" s="5"/>
      <c r="EP445" s="5"/>
      <c r="EQ445" s="5"/>
      <c r="ER445" s="5"/>
      <c r="ES445" s="5"/>
      <c r="ET445" s="5"/>
      <c r="EU445" s="5"/>
      <c r="EV445" s="5"/>
      <c r="EW445" s="5"/>
      <c r="EX445" s="5"/>
      <c r="EY445" s="5"/>
      <c r="EZ445" s="5"/>
      <c r="FA445" s="5"/>
      <c r="FB445" s="5"/>
      <c r="FC445" s="5"/>
      <c r="FD445" s="5"/>
      <c r="FE445" s="5"/>
      <c r="FF445" s="5"/>
      <c r="FG445" s="5"/>
      <c r="FH445" s="5"/>
      <c r="FI445" s="5"/>
      <c r="FJ445" s="5"/>
      <c r="FK445" s="5"/>
      <c r="FL445" s="5"/>
      <c r="FM445" s="5"/>
      <c r="FN445" s="5"/>
      <c r="FO445" s="5"/>
      <c r="FP445" s="5"/>
      <c r="FQ445" s="5"/>
      <c r="FR445" s="5"/>
      <c r="FS445" s="5"/>
      <c r="FT445" s="5"/>
      <c r="FU445" s="5"/>
      <c r="FV445" s="5"/>
      <c r="FW445" s="5"/>
      <c r="FX445" s="5"/>
      <c r="FY445" s="5"/>
      <c r="FZ445" s="5"/>
      <c r="GA445" s="5"/>
      <c r="GB445" s="5"/>
      <c r="GC445" s="5"/>
      <c r="GD445" s="5"/>
      <c r="GE445" s="5"/>
      <c r="GF445" s="5"/>
      <c r="GG445" s="5"/>
      <c r="GH445" s="4"/>
      <c r="GI445" s="4"/>
      <c r="GJ445" s="5"/>
      <c r="GK445" s="5"/>
      <c r="GL445" s="5"/>
      <c r="GM445" s="5"/>
      <c r="GN445" s="5"/>
      <c r="GO445" s="5"/>
      <c r="GP445" s="5"/>
      <c r="GQ445" s="5"/>
      <c r="GR445" s="5"/>
      <c r="GS445" s="5"/>
    </row>
    <row r="446" spans="1:201"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4"/>
      <c r="AR446" s="4"/>
      <c r="AS446" s="5"/>
      <c r="AT446" s="4"/>
      <c r="AU446" s="5"/>
      <c r="AV446" s="5"/>
      <c r="AW446" s="5"/>
      <c r="AX446" s="5"/>
      <c r="AY446" s="5"/>
      <c r="AZ446" s="5"/>
      <c r="BA446" s="5"/>
      <c r="BB446" s="5"/>
      <c r="BC446" s="4"/>
      <c r="BD446" s="4"/>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5"/>
      <c r="DG446" s="5"/>
      <c r="DH446" s="5"/>
      <c r="DI446" s="5"/>
      <c r="DJ446" s="5"/>
      <c r="DK446" s="5"/>
      <c r="DL446" s="5"/>
      <c r="DM446" s="5"/>
      <c r="DN446" s="5"/>
      <c r="DO446" s="5"/>
      <c r="DP446" s="5"/>
      <c r="DQ446" s="5"/>
      <c r="DR446" s="5"/>
      <c r="DS446" s="5"/>
      <c r="DT446" s="5"/>
      <c r="DU446" s="5"/>
      <c r="DV446" s="5"/>
      <c r="DW446" s="5"/>
      <c r="DX446" s="5"/>
      <c r="DY446" s="5"/>
      <c r="DZ446" s="5"/>
      <c r="EA446" s="5"/>
      <c r="EB446" s="5"/>
      <c r="EC446" s="5"/>
      <c r="ED446" s="5"/>
      <c r="EE446" s="5"/>
      <c r="EF446" s="5"/>
      <c r="EG446" s="5"/>
      <c r="EH446" s="5"/>
      <c r="EI446" s="5"/>
      <c r="EJ446" s="5"/>
      <c r="EK446" s="5"/>
      <c r="EL446" s="5"/>
      <c r="EM446" s="5"/>
      <c r="EN446" s="5"/>
      <c r="EO446" s="5"/>
      <c r="EP446" s="5"/>
      <c r="EQ446" s="5"/>
      <c r="ER446" s="5"/>
      <c r="ES446" s="5"/>
      <c r="ET446" s="5"/>
      <c r="EU446" s="5"/>
      <c r="EV446" s="5"/>
      <c r="EW446" s="5"/>
      <c r="EX446" s="5"/>
      <c r="EY446" s="5"/>
      <c r="EZ446" s="5"/>
      <c r="FA446" s="5"/>
      <c r="FB446" s="5"/>
      <c r="FC446" s="5"/>
      <c r="FD446" s="5"/>
      <c r="FE446" s="5"/>
      <c r="FF446" s="5"/>
      <c r="FG446" s="5"/>
      <c r="FH446" s="5"/>
      <c r="FI446" s="5"/>
      <c r="FJ446" s="5"/>
      <c r="FK446" s="5"/>
      <c r="FL446" s="5"/>
      <c r="FM446" s="5"/>
      <c r="FN446" s="5"/>
      <c r="FO446" s="5"/>
      <c r="FP446" s="5"/>
      <c r="FQ446" s="5"/>
      <c r="FR446" s="5"/>
      <c r="FS446" s="5"/>
      <c r="FT446" s="5"/>
      <c r="FU446" s="5"/>
      <c r="FV446" s="5"/>
      <c r="FW446" s="5"/>
      <c r="FX446" s="5"/>
      <c r="FY446" s="5"/>
      <c r="FZ446" s="5"/>
      <c r="GA446" s="5"/>
      <c r="GB446" s="5"/>
      <c r="GC446" s="5"/>
      <c r="GD446" s="5"/>
      <c r="GE446" s="5"/>
      <c r="GF446" s="5"/>
      <c r="GG446" s="5"/>
      <c r="GH446" s="4"/>
      <c r="GI446" s="4"/>
      <c r="GJ446" s="5"/>
      <c r="GK446" s="5"/>
      <c r="GL446" s="5"/>
      <c r="GM446" s="5"/>
      <c r="GN446" s="5"/>
      <c r="GO446" s="5"/>
      <c r="GP446" s="5"/>
      <c r="GQ446" s="5"/>
      <c r="GR446" s="5"/>
      <c r="GS446" s="5"/>
    </row>
    <row r="447" spans="1:201"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4"/>
      <c r="AR447" s="4"/>
      <c r="AS447" s="5"/>
      <c r="AT447" s="4"/>
      <c r="AU447" s="5"/>
      <c r="AV447" s="5"/>
      <c r="AW447" s="5"/>
      <c r="AX447" s="5"/>
      <c r="AY447" s="5"/>
      <c r="AZ447" s="5"/>
      <c r="BA447" s="5"/>
      <c r="BB447" s="5"/>
      <c r="BC447" s="4"/>
      <c r="BD447" s="4"/>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5"/>
      <c r="DG447" s="5"/>
      <c r="DH447" s="5"/>
      <c r="DI447" s="5"/>
      <c r="DJ447" s="5"/>
      <c r="DK447" s="5"/>
      <c r="DL447" s="5"/>
      <c r="DM447" s="5"/>
      <c r="DN447" s="5"/>
      <c r="DO447" s="5"/>
      <c r="DP447" s="5"/>
      <c r="DQ447" s="5"/>
      <c r="DR447" s="5"/>
      <c r="DS447" s="5"/>
      <c r="DT447" s="5"/>
      <c r="DU447" s="5"/>
      <c r="DV447" s="5"/>
      <c r="DW447" s="5"/>
      <c r="DX447" s="5"/>
      <c r="DY447" s="5"/>
      <c r="DZ447" s="5"/>
      <c r="EA447" s="5"/>
      <c r="EB447" s="5"/>
      <c r="EC447" s="5"/>
      <c r="ED447" s="5"/>
      <c r="EE447" s="5"/>
      <c r="EF447" s="5"/>
      <c r="EG447" s="5"/>
      <c r="EH447" s="5"/>
      <c r="EI447" s="5"/>
      <c r="EJ447" s="5"/>
      <c r="EK447" s="5"/>
      <c r="EL447" s="5"/>
      <c r="EM447" s="5"/>
      <c r="EN447" s="5"/>
      <c r="EO447" s="5"/>
      <c r="EP447" s="5"/>
      <c r="EQ447" s="5"/>
      <c r="ER447" s="5"/>
      <c r="ES447" s="5"/>
      <c r="ET447" s="5"/>
      <c r="EU447" s="5"/>
      <c r="EV447" s="5"/>
      <c r="EW447" s="5"/>
      <c r="EX447" s="5"/>
      <c r="EY447" s="5"/>
      <c r="EZ447" s="5"/>
      <c r="FA447" s="5"/>
      <c r="FB447" s="5"/>
      <c r="FC447" s="5"/>
      <c r="FD447" s="5"/>
      <c r="FE447" s="5"/>
      <c r="FF447" s="5"/>
      <c r="FG447" s="5"/>
      <c r="FH447" s="5"/>
      <c r="FI447" s="5"/>
      <c r="FJ447" s="5"/>
      <c r="FK447" s="5"/>
      <c r="FL447" s="5"/>
      <c r="FM447" s="5"/>
      <c r="FN447" s="5"/>
      <c r="FO447" s="5"/>
      <c r="FP447" s="5"/>
      <c r="FQ447" s="5"/>
      <c r="FR447" s="5"/>
      <c r="FS447" s="5"/>
      <c r="FT447" s="5"/>
      <c r="FU447" s="5"/>
      <c r="FV447" s="5"/>
      <c r="FW447" s="5"/>
      <c r="FX447" s="5"/>
      <c r="FY447" s="5"/>
      <c r="FZ447" s="5"/>
      <c r="GA447" s="5"/>
      <c r="GB447" s="5"/>
      <c r="GC447" s="5"/>
      <c r="GD447" s="5"/>
      <c r="GE447" s="5"/>
      <c r="GF447" s="5"/>
      <c r="GG447" s="5"/>
      <c r="GH447" s="4"/>
      <c r="GI447" s="4"/>
      <c r="GJ447" s="5"/>
      <c r="GK447" s="5"/>
      <c r="GL447" s="5"/>
      <c r="GM447" s="5"/>
      <c r="GN447" s="5"/>
      <c r="GO447" s="5"/>
      <c r="GP447" s="5"/>
      <c r="GQ447" s="5"/>
      <c r="GR447" s="5"/>
      <c r="GS447" s="5"/>
    </row>
    <row r="448" spans="1:201"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4"/>
      <c r="AR448" s="4"/>
      <c r="AS448" s="5"/>
      <c r="AT448" s="4"/>
      <c r="AU448" s="5"/>
      <c r="AV448" s="5"/>
      <c r="AW448" s="5"/>
      <c r="AX448" s="5"/>
      <c r="AY448" s="5"/>
      <c r="AZ448" s="5"/>
      <c r="BA448" s="5"/>
      <c r="BB448" s="5"/>
      <c r="BC448" s="4"/>
      <c r="BD448" s="4"/>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5"/>
      <c r="DQ448" s="5"/>
      <c r="DR448" s="5"/>
      <c r="DS448" s="5"/>
      <c r="DT448" s="5"/>
      <c r="DU448" s="5"/>
      <c r="DV448" s="5"/>
      <c r="DW448" s="5"/>
      <c r="DX448" s="5"/>
      <c r="DY448" s="5"/>
      <c r="DZ448" s="5"/>
      <c r="EA448" s="5"/>
      <c r="EB448" s="5"/>
      <c r="EC448" s="5"/>
      <c r="ED448" s="5"/>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s="5"/>
      <c r="FG448" s="5"/>
      <c r="FH448" s="5"/>
      <c r="FI448" s="5"/>
      <c r="FJ448" s="5"/>
      <c r="FK448" s="5"/>
      <c r="FL448" s="5"/>
      <c r="FM448" s="5"/>
      <c r="FN448" s="5"/>
      <c r="FO448" s="5"/>
      <c r="FP448" s="5"/>
      <c r="FQ448" s="5"/>
      <c r="FR448" s="5"/>
      <c r="FS448" s="5"/>
      <c r="FT448" s="5"/>
      <c r="FU448" s="5"/>
      <c r="FV448" s="5"/>
      <c r="FW448" s="5"/>
      <c r="FX448" s="5"/>
      <c r="FY448" s="5"/>
      <c r="FZ448" s="5"/>
      <c r="GA448" s="5"/>
      <c r="GB448" s="5"/>
      <c r="GC448" s="5"/>
      <c r="GD448" s="5"/>
      <c r="GE448" s="5"/>
      <c r="GF448" s="5"/>
      <c r="GG448" s="5"/>
      <c r="GH448" s="4"/>
      <c r="GI448" s="4"/>
      <c r="GJ448" s="5"/>
      <c r="GK448" s="5"/>
      <c r="GL448" s="5"/>
      <c r="GM448" s="5"/>
      <c r="GN448" s="5"/>
      <c r="GO448" s="5"/>
      <c r="GP448" s="5"/>
      <c r="GQ448" s="5"/>
      <c r="GR448" s="5"/>
      <c r="GS448" s="5"/>
    </row>
    <row r="449" spans="1:201"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4"/>
      <c r="AR449" s="4"/>
      <c r="AS449" s="5"/>
      <c r="AT449" s="4"/>
      <c r="AU449" s="5"/>
      <c r="AV449" s="5"/>
      <c r="AW449" s="5"/>
      <c r="AX449" s="5"/>
      <c r="AY449" s="5"/>
      <c r="AZ449" s="5"/>
      <c r="BA449" s="5"/>
      <c r="BB449" s="5"/>
      <c r="BC449" s="4"/>
      <c r="BD449" s="4"/>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c r="FL449" s="5"/>
      <c r="FM449" s="5"/>
      <c r="FN449" s="5"/>
      <c r="FO449" s="5"/>
      <c r="FP449" s="5"/>
      <c r="FQ449" s="5"/>
      <c r="FR449" s="5"/>
      <c r="FS449" s="5"/>
      <c r="FT449" s="5"/>
      <c r="FU449" s="5"/>
      <c r="FV449" s="5"/>
      <c r="FW449" s="5"/>
      <c r="FX449" s="5"/>
      <c r="FY449" s="5"/>
      <c r="FZ449" s="5"/>
      <c r="GA449" s="5"/>
      <c r="GB449" s="5"/>
      <c r="GC449" s="5"/>
      <c r="GD449" s="5"/>
      <c r="GE449" s="5"/>
      <c r="GF449" s="5"/>
      <c r="GG449" s="5"/>
      <c r="GH449" s="4"/>
      <c r="GI449" s="4"/>
      <c r="GJ449" s="5"/>
      <c r="GK449" s="5"/>
      <c r="GL449" s="5"/>
      <c r="GM449" s="5"/>
      <c r="GN449" s="5"/>
      <c r="GO449" s="5"/>
      <c r="GP449" s="5"/>
      <c r="GQ449" s="5"/>
      <c r="GR449" s="5"/>
      <c r="GS449" s="5"/>
    </row>
    <row r="450" spans="1:201"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4"/>
      <c r="AR450" s="4"/>
      <c r="AS450" s="5"/>
      <c r="AT450" s="4"/>
      <c r="AU450" s="5"/>
      <c r="AV450" s="5"/>
      <c r="AW450" s="5"/>
      <c r="AX450" s="5"/>
      <c r="AY450" s="5"/>
      <c r="AZ450" s="5"/>
      <c r="BA450" s="5"/>
      <c r="BB450" s="5"/>
      <c r="BC450" s="4"/>
      <c r="BD450" s="4"/>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c r="DQ450" s="5"/>
      <c r="DR450" s="5"/>
      <c r="DS450" s="5"/>
      <c r="DT450" s="5"/>
      <c r="DU450" s="5"/>
      <c r="DV450" s="5"/>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c r="FL450" s="5"/>
      <c r="FM450" s="5"/>
      <c r="FN450" s="5"/>
      <c r="FO450" s="5"/>
      <c r="FP450" s="5"/>
      <c r="FQ450" s="5"/>
      <c r="FR450" s="5"/>
      <c r="FS450" s="5"/>
      <c r="FT450" s="5"/>
      <c r="FU450" s="5"/>
      <c r="FV450" s="5"/>
      <c r="FW450" s="5"/>
      <c r="FX450" s="5"/>
      <c r="FY450" s="5"/>
      <c r="FZ450" s="5"/>
      <c r="GA450" s="5"/>
      <c r="GB450" s="5"/>
      <c r="GC450" s="5"/>
      <c r="GD450" s="5"/>
      <c r="GE450" s="5"/>
      <c r="GF450" s="5"/>
      <c r="GG450" s="5"/>
      <c r="GH450" s="4"/>
      <c r="GI450" s="4"/>
      <c r="GJ450" s="5"/>
      <c r="GK450" s="5"/>
      <c r="GL450" s="5"/>
      <c r="GM450" s="5"/>
      <c r="GN450" s="5"/>
      <c r="GO450" s="5"/>
      <c r="GP450" s="5"/>
      <c r="GQ450" s="5"/>
      <c r="GR450" s="5"/>
      <c r="GS450" s="5"/>
    </row>
    <row r="451" spans="1:201"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4"/>
      <c r="AR451" s="4"/>
      <c r="AS451" s="5"/>
      <c r="AT451" s="4"/>
      <c r="AU451" s="5"/>
      <c r="AV451" s="5"/>
      <c r="AW451" s="5"/>
      <c r="AX451" s="5"/>
      <c r="AY451" s="5"/>
      <c r="AZ451" s="5"/>
      <c r="BA451" s="5"/>
      <c r="BB451" s="5"/>
      <c r="BC451" s="4"/>
      <c r="BD451" s="4"/>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5"/>
      <c r="DM451" s="5"/>
      <c r="DN451" s="5"/>
      <c r="DO451" s="5"/>
      <c r="DP451" s="5"/>
      <c r="DQ451" s="5"/>
      <c r="DR451" s="5"/>
      <c r="DS451" s="5"/>
      <c r="DT451" s="5"/>
      <c r="DU451" s="5"/>
      <c r="DV451" s="5"/>
      <c r="DW451" s="5"/>
      <c r="DX451" s="5"/>
      <c r="DY451" s="5"/>
      <c r="DZ451" s="5"/>
      <c r="EA451" s="5"/>
      <c r="EB451" s="5"/>
      <c r="EC451" s="5"/>
      <c r="ED451" s="5"/>
      <c r="EE451" s="5"/>
      <c r="EF451" s="5"/>
      <c r="EG451" s="5"/>
      <c r="EH451" s="5"/>
      <c r="EI451" s="5"/>
      <c r="EJ451" s="5"/>
      <c r="EK451" s="5"/>
      <c r="EL451" s="5"/>
      <c r="EM451" s="5"/>
      <c r="EN451" s="5"/>
      <c r="EO451" s="5"/>
      <c r="EP451" s="5"/>
      <c r="EQ451" s="5"/>
      <c r="ER451" s="5"/>
      <c r="ES451" s="5"/>
      <c r="ET451" s="5"/>
      <c r="EU451" s="5"/>
      <c r="EV451" s="5"/>
      <c r="EW451" s="5"/>
      <c r="EX451" s="5"/>
      <c r="EY451" s="5"/>
      <c r="EZ451" s="5"/>
      <c r="FA451" s="5"/>
      <c r="FB451" s="5"/>
      <c r="FC451" s="5"/>
      <c r="FD451" s="5"/>
      <c r="FE451" s="5"/>
      <c r="FF451" s="5"/>
      <c r="FG451" s="5"/>
      <c r="FH451" s="5"/>
      <c r="FI451" s="5"/>
      <c r="FJ451" s="5"/>
      <c r="FK451" s="5"/>
      <c r="FL451" s="5"/>
      <c r="FM451" s="5"/>
      <c r="FN451" s="5"/>
      <c r="FO451" s="5"/>
      <c r="FP451" s="5"/>
      <c r="FQ451" s="5"/>
      <c r="FR451" s="5"/>
      <c r="FS451" s="5"/>
      <c r="FT451" s="5"/>
      <c r="FU451" s="5"/>
      <c r="FV451" s="5"/>
      <c r="FW451" s="5"/>
      <c r="FX451" s="5"/>
      <c r="FY451" s="5"/>
      <c r="FZ451" s="5"/>
      <c r="GA451" s="5"/>
      <c r="GB451" s="5"/>
      <c r="GC451" s="5"/>
      <c r="GD451" s="5"/>
      <c r="GE451" s="5"/>
      <c r="GF451" s="5"/>
      <c r="GG451" s="5"/>
      <c r="GH451" s="4"/>
      <c r="GI451" s="4"/>
      <c r="GJ451" s="5"/>
      <c r="GK451" s="5"/>
      <c r="GL451" s="5"/>
      <c r="GM451" s="5"/>
      <c r="GN451" s="5"/>
      <c r="GO451" s="5"/>
      <c r="GP451" s="5"/>
      <c r="GQ451" s="5"/>
      <c r="GR451" s="5"/>
      <c r="GS451" s="5"/>
    </row>
    <row r="452" spans="1:201"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4"/>
      <c r="AR452" s="4"/>
      <c r="AS452" s="5"/>
      <c r="AT452" s="4"/>
      <c r="AU452" s="5"/>
      <c r="AV452" s="5"/>
      <c r="AW452" s="5"/>
      <c r="AX452" s="5"/>
      <c r="AY452" s="5"/>
      <c r="AZ452" s="5"/>
      <c r="BA452" s="5"/>
      <c r="BB452" s="5"/>
      <c r="BC452" s="4"/>
      <c r="BD452" s="4"/>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c r="DA452" s="5"/>
      <c r="DB452" s="5"/>
      <c r="DC452" s="5"/>
      <c r="DD452" s="5"/>
      <c r="DE452" s="5"/>
      <c r="DF452" s="5"/>
      <c r="DG452" s="5"/>
      <c r="DH452" s="5"/>
      <c r="DI452" s="5"/>
      <c r="DJ452" s="5"/>
      <c r="DK452" s="5"/>
      <c r="DL452" s="5"/>
      <c r="DM452" s="5"/>
      <c r="DN452" s="5"/>
      <c r="DO452" s="5"/>
      <c r="DP452" s="5"/>
      <c r="DQ452" s="5"/>
      <c r="DR452" s="5"/>
      <c r="DS452" s="5"/>
      <c r="DT452" s="5"/>
      <c r="DU452" s="5"/>
      <c r="DV452" s="5"/>
      <c r="DW452" s="5"/>
      <c r="DX452" s="5"/>
      <c r="DY452" s="5"/>
      <c r="DZ452" s="5"/>
      <c r="EA452" s="5"/>
      <c r="EB452" s="5"/>
      <c r="EC452" s="5"/>
      <c r="ED452" s="5"/>
      <c r="EE452" s="5"/>
      <c r="EF452" s="5"/>
      <c r="EG452" s="5"/>
      <c r="EH452" s="5"/>
      <c r="EI452" s="5"/>
      <c r="EJ452" s="5"/>
      <c r="EK452" s="5"/>
      <c r="EL452" s="5"/>
      <c r="EM452" s="5"/>
      <c r="EN452" s="5"/>
      <c r="EO452" s="5"/>
      <c r="EP452" s="5"/>
      <c r="EQ452" s="5"/>
      <c r="ER452" s="5"/>
      <c r="ES452" s="5"/>
      <c r="ET452" s="5"/>
      <c r="EU452" s="5"/>
      <c r="EV452" s="5"/>
      <c r="EW452" s="5"/>
      <c r="EX452" s="5"/>
      <c r="EY452" s="5"/>
      <c r="EZ452" s="5"/>
      <c r="FA452" s="5"/>
      <c r="FB452" s="5"/>
      <c r="FC452" s="5"/>
      <c r="FD452" s="5"/>
      <c r="FE452" s="5"/>
      <c r="FF452" s="5"/>
      <c r="FG452" s="5"/>
      <c r="FH452" s="5"/>
      <c r="FI452" s="5"/>
      <c r="FJ452" s="5"/>
      <c r="FK452" s="5"/>
      <c r="FL452" s="5"/>
      <c r="FM452" s="5"/>
      <c r="FN452" s="5"/>
      <c r="FO452" s="5"/>
      <c r="FP452" s="5"/>
      <c r="FQ452" s="5"/>
      <c r="FR452" s="5"/>
      <c r="FS452" s="5"/>
      <c r="FT452" s="5"/>
      <c r="FU452" s="5"/>
      <c r="FV452" s="5"/>
      <c r="FW452" s="5"/>
      <c r="FX452" s="5"/>
      <c r="FY452" s="5"/>
      <c r="FZ452" s="5"/>
      <c r="GA452" s="5"/>
      <c r="GB452" s="5"/>
      <c r="GC452" s="5"/>
      <c r="GD452" s="5"/>
      <c r="GE452" s="5"/>
      <c r="GF452" s="5"/>
      <c r="GG452" s="5"/>
      <c r="GH452" s="4"/>
      <c r="GI452" s="4"/>
      <c r="GJ452" s="5"/>
      <c r="GK452" s="5"/>
      <c r="GL452" s="5"/>
      <c r="GM452" s="5"/>
      <c r="GN452" s="5"/>
      <c r="GO452" s="5"/>
      <c r="GP452" s="5"/>
      <c r="GQ452" s="5"/>
      <c r="GR452" s="5"/>
      <c r="GS452" s="5"/>
    </row>
    <row r="453" spans="1:201"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4"/>
      <c r="AR453" s="4"/>
      <c r="AS453" s="5"/>
      <c r="AT453" s="4"/>
      <c r="AU453" s="5"/>
      <c r="AV453" s="5"/>
      <c r="AW453" s="5"/>
      <c r="AX453" s="5"/>
      <c r="AY453" s="5"/>
      <c r="AZ453" s="5"/>
      <c r="BA453" s="5"/>
      <c r="BB453" s="5"/>
      <c r="BC453" s="4"/>
      <c r="BD453" s="4"/>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c r="FL453" s="5"/>
      <c r="FM453" s="5"/>
      <c r="FN453" s="5"/>
      <c r="FO453" s="5"/>
      <c r="FP453" s="5"/>
      <c r="FQ453" s="5"/>
      <c r="FR453" s="5"/>
      <c r="FS453" s="5"/>
      <c r="FT453" s="5"/>
      <c r="FU453" s="5"/>
      <c r="FV453" s="5"/>
      <c r="FW453" s="5"/>
      <c r="FX453" s="5"/>
      <c r="FY453" s="5"/>
      <c r="FZ453" s="5"/>
      <c r="GA453" s="5"/>
      <c r="GB453" s="5"/>
      <c r="GC453" s="5"/>
      <c r="GD453" s="5"/>
      <c r="GE453" s="5"/>
      <c r="GF453" s="5"/>
      <c r="GG453" s="5"/>
      <c r="GH453" s="4"/>
      <c r="GI453" s="4"/>
      <c r="GJ453" s="5"/>
      <c r="GK453" s="5"/>
      <c r="GL453" s="5"/>
      <c r="GM453" s="5"/>
      <c r="GN453" s="5"/>
      <c r="GO453" s="5"/>
      <c r="GP453" s="5"/>
      <c r="GQ453" s="5"/>
      <c r="GR453" s="5"/>
      <c r="GS453" s="5"/>
    </row>
    <row r="454" spans="1:201"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4"/>
      <c r="AR454" s="4"/>
      <c r="AS454" s="5"/>
      <c r="AT454" s="4"/>
      <c r="AU454" s="5"/>
      <c r="AV454" s="5"/>
      <c r="AW454" s="5"/>
      <c r="AX454" s="5"/>
      <c r="AY454" s="5"/>
      <c r="AZ454" s="5"/>
      <c r="BA454" s="5"/>
      <c r="BB454" s="5"/>
      <c r="BC454" s="4"/>
      <c r="BD454" s="4"/>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c r="FL454" s="5"/>
      <c r="FM454" s="5"/>
      <c r="FN454" s="5"/>
      <c r="FO454" s="5"/>
      <c r="FP454" s="5"/>
      <c r="FQ454" s="5"/>
      <c r="FR454" s="5"/>
      <c r="FS454" s="5"/>
      <c r="FT454" s="5"/>
      <c r="FU454" s="5"/>
      <c r="FV454" s="5"/>
      <c r="FW454" s="5"/>
      <c r="FX454" s="5"/>
      <c r="FY454" s="5"/>
      <c r="FZ454" s="5"/>
      <c r="GA454" s="5"/>
      <c r="GB454" s="5"/>
      <c r="GC454" s="5"/>
      <c r="GD454" s="5"/>
      <c r="GE454" s="5"/>
      <c r="GF454" s="5"/>
      <c r="GG454" s="5"/>
      <c r="GH454" s="4"/>
      <c r="GI454" s="4"/>
      <c r="GJ454" s="5"/>
      <c r="GK454" s="5"/>
      <c r="GL454" s="5"/>
      <c r="GM454" s="5"/>
      <c r="GN454" s="5"/>
      <c r="GO454" s="5"/>
      <c r="GP454" s="5"/>
      <c r="GQ454" s="5"/>
      <c r="GR454" s="5"/>
      <c r="GS454" s="5"/>
    </row>
    <row r="455" spans="1:201"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4"/>
      <c r="AR455" s="4"/>
      <c r="AS455" s="5"/>
      <c r="AT455" s="4"/>
      <c r="AU455" s="5"/>
      <c r="AV455" s="5"/>
      <c r="AW455" s="5"/>
      <c r="AX455" s="5"/>
      <c r="AY455" s="5"/>
      <c r="AZ455" s="5"/>
      <c r="BA455" s="5"/>
      <c r="BB455" s="5"/>
      <c r="BC455" s="4"/>
      <c r="BD455" s="4"/>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5"/>
      <c r="DG455" s="5"/>
      <c r="DH455" s="5"/>
      <c r="DI455" s="5"/>
      <c r="DJ455" s="5"/>
      <c r="DK455" s="5"/>
      <c r="DL455" s="5"/>
      <c r="DM455" s="5"/>
      <c r="DN455" s="5"/>
      <c r="DO455" s="5"/>
      <c r="DP455" s="5"/>
      <c r="DQ455" s="5"/>
      <c r="DR455" s="5"/>
      <c r="DS455" s="5"/>
      <c r="DT455" s="5"/>
      <c r="DU455" s="5"/>
      <c r="DV455" s="5"/>
      <c r="DW455" s="5"/>
      <c r="DX455" s="5"/>
      <c r="DY455" s="5"/>
      <c r="DZ455" s="5"/>
      <c r="EA455" s="5"/>
      <c r="EB455" s="5"/>
      <c r="EC455" s="5"/>
      <c r="ED455" s="5"/>
      <c r="EE455" s="5"/>
      <c r="EF455" s="5"/>
      <c r="EG455" s="5"/>
      <c r="EH455" s="5"/>
      <c r="EI455" s="5"/>
      <c r="EJ455" s="5"/>
      <c r="EK455" s="5"/>
      <c r="EL455" s="5"/>
      <c r="EM455" s="5"/>
      <c r="EN455" s="5"/>
      <c r="EO455" s="5"/>
      <c r="EP455" s="5"/>
      <c r="EQ455" s="5"/>
      <c r="ER455" s="5"/>
      <c r="ES455" s="5"/>
      <c r="ET455" s="5"/>
      <c r="EU455" s="5"/>
      <c r="EV455" s="5"/>
      <c r="EW455" s="5"/>
      <c r="EX455" s="5"/>
      <c r="EY455" s="5"/>
      <c r="EZ455" s="5"/>
      <c r="FA455" s="5"/>
      <c r="FB455" s="5"/>
      <c r="FC455" s="5"/>
      <c r="FD455" s="5"/>
      <c r="FE455" s="5"/>
      <c r="FF455" s="5"/>
      <c r="FG455" s="5"/>
      <c r="FH455" s="5"/>
      <c r="FI455" s="5"/>
      <c r="FJ455" s="5"/>
      <c r="FK455" s="5"/>
      <c r="FL455" s="5"/>
      <c r="FM455" s="5"/>
      <c r="FN455" s="5"/>
      <c r="FO455" s="5"/>
      <c r="FP455" s="5"/>
      <c r="FQ455" s="5"/>
      <c r="FR455" s="5"/>
      <c r="FS455" s="5"/>
      <c r="FT455" s="5"/>
      <c r="FU455" s="5"/>
      <c r="FV455" s="5"/>
      <c r="FW455" s="5"/>
      <c r="FX455" s="5"/>
      <c r="FY455" s="5"/>
      <c r="FZ455" s="5"/>
      <c r="GA455" s="5"/>
      <c r="GB455" s="5"/>
      <c r="GC455" s="5"/>
      <c r="GD455" s="5"/>
      <c r="GE455" s="5"/>
      <c r="GF455" s="5"/>
      <c r="GG455" s="5"/>
      <c r="GH455" s="4"/>
      <c r="GI455" s="4"/>
      <c r="GJ455" s="5"/>
      <c r="GK455" s="5"/>
      <c r="GL455" s="5"/>
      <c r="GM455" s="5"/>
      <c r="GN455" s="5"/>
      <c r="GO455" s="5"/>
      <c r="GP455" s="5"/>
      <c r="GQ455" s="5"/>
      <c r="GR455" s="5"/>
      <c r="GS455" s="5"/>
    </row>
    <row r="456" spans="1:201"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4"/>
      <c r="AR456" s="4"/>
      <c r="AS456" s="5"/>
      <c r="AT456" s="4"/>
      <c r="AU456" s="5"/>
      <c r="AV456" s="5"/>
      <c r="AW456" s="5"/>
      <c r="AX456" s="5"/>
      <c r="AY456" s="5"/>
      <c r="AZ456" s="5"/>
      <c r="BA456" s="5"/>
      <c r="BB456" s="5"/>
      <c r="BC456" s="4"/>
      <c r="BD456" s="4"/>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5"/>
      <c r="DM456" s="5"/>
      <c r="DN456" s="5"/>
      <c r="DO456" s="5"/>
      <c r="DP456" s="5"/>
      <c r="DQ456" s="5"/>
      <c r="DR456" s="5"/>
      <c r="DS456" s="5"/>
      <c r="DT456" s="5"/>
      <c r="DU456" s="5"/>
      <c r="DV456" s="5"/>
      <c r="DW456" s="5"/>
      <c r="DX456" s="5"/>
      <c r="DY456" s="5"/>
      <c r="DZ456" s="5"/>
      <c r="EA456" s="5"/>
      <c r="EB456" s="5"/>
      <c r="EC456" s="5"/>
      <c r="ED456" s="5"/>
      <c r="EE456" s="5"/>
      <c r="EF456" s="5"/>
      <c r="EG456" s="5"/>
      <c r="EH456" s="5"/>
      <c r="EI456" s="5"/>
      <c r="EJ456" s="5"/>
      <c r="EK456" s="5"/>
      <c r="EL456" s="5"/>
      <c r="EM456" s="5"/>
      <c r="EN456" s="5"/>
      <c r="EO456" s="5"/>
      <c r="EP456" s="5"/>
      <c r="EQ456" s="5"/>
      <c r="ER456" s="5"/>
      <c r="ES456" s="5"/>
      <c r="ET456" s="5"/>
      <c r="EU456" s="5"/>
      <c r="EV456" s="5"/>
      <c r="EW456" s="5"/>
      <c r="EX456" s="5"/>
      <c r="EY456" s="5"/>
      <c r="EZ456" s="5"/>
      <c r="FA456" s="5"/>
      <c r="FB456" s="5"/>
      <c r="FC456" s="5"/>
      <c r="FD456" s="5"/>
      <c r="FE456" s="5"/>
      <c r="FF456" s="5"/>
      <c r="FG456" s="5"/>
      <c r="FH456" s="5"/>
      <c r="FI456" s="5"/>
      <c r="FJ456" s="5"/>
      <c r="FK456" s="5"/>
      <c r="FL456" s="5"/>
      <c r="FM456" s="5"/>
      <c r="FN456" s="5"/>
      <c r="FO456" s="5"/>
      <c r="FP456" s="5"/>
      <c r="FQ456" s="5"/>
      <c r="FR456" s="5"/>
      <c r="FS456" s="5"/>
      <c r="FT456" s="5"/>
      <c r="FU456" s="5"/>
      <c r="FV456" s="5"/>
      <c r="FW456" s="5"/>
      <c r="FX456" s="5"/>
      <c r="FY456" s="5"/>
      <c r="FZ456" s="5"/>
      <c r="GA456" s="5"/>
      <c r="GB456" s="5"/>
      <c r="GC456" s="5"/>
      <c r="GD456" s="5"/>
      <c r="GE456" s="5"/>
      <c r="GF456" s="5"/>
      <c r="GG456" s="5"/>
      <c r="GH456" s="4"/>
      <c r="GI456" s="4"/>
      <c r="GJ456" s="5"/>
      <c r="GK456" s="5"/>
      <c r="GL456" s="5"/>
      <c r="GM456" s="5"/>
      <c r="GN456" s="5"/>
      <c r="GO456" s="5"/>
      <c r="GP456" s="5"/>
      <c r="GQ456" s="5"/>
      <c r="GR456" s="5"/>
      <c r="GS456" s="5"/>
    </row>
    <row r="457" spans="1:201"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4"/>
      <c r="AR457" s="4"/>
      <c r="AS457" s="5"/>
      <c r="AT457" s="4"/>
      <c r="AU457" s="5"/>
      <c r="AV457" s="5"/>
      <c r="AW457" s="5"/>
      <c r="AX457" s="5"/>
      <c r="AY457" s="5"/>
      <c r="AZ457" s="5"/>
      <c r="BA457" s="5"/>
      <c r="BB457" s="5"/>
      <c r="BC457" s="4"/>
      <c r="BD457" s="4"/>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5"/>
      <c r="DD457" s="5"/>
      <c r="DE457" s="5"/>
      <c r="DF457" s="5"/>
      <c r="DG457" s="5"/>
      <c r="DH457" s="5"/>
      <c r="DI457" s="5"/>
      <c r="DJ457" s="5"/>
      <c r="DK457" s="5"/>
      <c r="DL457" s="5"/>
      <c r="DM457" s="5"/>
      <c r="DN457" s="5"/>
      <c r="DO457" s="5"/>
      <c r="DP457" s="5"/>
      <c r="DQ457" s="5"/>
      <c r="DR457" s="5"/>
      <c r="DS457" s="5"/>
      <c r="DT457" s="5"/>
      <c r="DU457" s="5"/>
      <c r="DV457" s="5"/>
      <c r="DW457" s="5"/>
      <c r="DX457" s="5"/>
      <c r="DY457" s="5"/>
      <c r="DZ457" s="5"/>
      <c r="EA457" s="5"/>
      <c r="EB457" s="5"/>
      <c r="EC457" s="5"/>
      <c r="ED457" s="5"/>
      <c r="EE457" s="5"/>
      <c r="EF457" s="5"/>
      <c r="EG457" s="5"/>
      <c r="EH457" s="5"/>
      <c r="EI457" s="5"/>
      <c r="EJ457" s="5"/>
      <c r="EK457" s="5"/>
      <c r="EL457" s="5"/>
      <c r="EM457" s="5"/>
      <c r="EN457" s="5"/>
      <c r="EO457" s="5"/>
      <c r="EP457" s="5"/>
      <c r="EQ457" s="5"/>
      <c r="ER457" s="5"/>
      <c r="ES457" s="5"/>
      <c r="ET457" s="5"/>
      <c r="EU457" s="5"/>
      <c r="EV457" s="5"/>
      <c r="EW457" s="5"/>
      <c r="EX457" s="5"/>
      <c r="EY457" s="5"/>
      <c r="EZ457" s="5"/>
      <c r="FA457" s="5"/>
      <c r="FB457" s="5"/>
      <c r="FC457" s="5"/>
      <c r="FD457" s="5"/>
      <c r="FE457" s="5"/>
      <c r="FF457" s="5"/>
      <c r="FG457" s="5"/>
      <c r="FH457" s="5"/>
      <c r="FI457" s="5"/>
      <c r="FJ457" s="5"/>
      <c r="FK457" s="5"/>
      <c r="FL457" s="5"/>
      <c r="FM457" s="5"/>
      <c r="FN457" s="5"/>
      <c r="FO457" s="5"/>
      <c r="FP457" s="5"/>
      <c r="FQ457" s="5"/>
      <c r="FR457" s="5"/>
      <c r="FS457" s="5"/>
      <c r="FT457" s="5"/>
      <c r="FU457" s="5"/>
      <c r="FV457" s="5"/>
      <c r="FW457" s="5"/>
      <c r="FX457" s="5"/>
      <c r="FY457" s="5"/>
      <c r="FZ457" s="5"/>
      <c r="GA457" s="5"/>
      <c r="GB457" s="5"/>
      <c r="GC457" s="5"/>
      <c r="GD457" s="5"/>
      <c r="GE457" s="5"/>
      <c r="GF457" s="5"/>
      <c r="GG457" s="5"/>
      <c r="GH457" s="4"/>
      <c r="GI457" s="4"/>
      <c r="GJ457" s="5"/>
      <c r="GK457" s="5"/>
      <c r="GL457" s="5"/>
      <c r="GM457" s="5"/>
      <c r="GN457" s="5"/>
      <c r="GO457" s="5"/>
      <c r="GP457" s="5"/>
      <c r="GQ457" s="5"/>
      <c r="GR457" s="5"/>
      <c r="GS457" s="5"/>
    </row>
    <row r="458" spans="1:201"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4"/>
      <c r="AR458" s="4"/>
      <c r="AS458" s="5"/>
      <c r="AT458" s="4"/>
      <c r="AU458" s="5"/>
      <c r="AV458" s="5"/>
      <c r="AW458" s="5"/>
      <c r="AX458" s="5"/>
      <c r="AY458" s="5"/>
      <c r="AZ458" s="5"/>
      <c r="BA458" s="5"/>
      <c r="BB458" s="5"/>
      <c r="BC458" s="4"/>
      <c r="BD458" s="4"/>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5"/>
      <c r="DD458" s="5"/>
      <c r="DE458" s="5"/>
      <c r="DF458" s="5"/>
      <c r="DG458" s="5"/>
      <c r="DH458" s="5"/>
      <c r="DI458" s="5"/>
      <c r="DJ458" s="5"/>
      <c r="DK458" s="5"/>
      <c r="DL458" s="5"/>
      <c r="DM458" s="5"/>
      <c r="DN458" s="5"/>
      <c r="DO458" s="5"/>
      <c r="DP458" s="5"/>
      <c r="DQ458" s="5"/>
      <c r="DR458" s="5"/>
      <c r="DS458" s="5"/>
      <c r="DT458" s="5"/>
      <c r="DU458" s="5"/>
      <c r="DV458" s="5"/>
      <c r="DW458" s="5"/>
      <c r="DX458" s="5"/>
      <c r="DY458" s="5"/>
      <c r="DZ458" s="5"/>
      <c r="EA458" s="5"/>
      <c r="EB458" s="5"/>
      <c r="EC458" s="5"/>
      <c r="ED458" s="5"/>
      <c r="EE458" s="5"/>
      <c r="EF458" s="5"/>
      <c r="EG458" s="5"/>
      <c r="EH458" s="5"/>
      <c r="EI458" s="5"/>
      <c r="EJ458" s="5"/>
      <c r="EK458" s="5"/>
      <c r="EL458" s="5"/>
      <c r="EM458" s="5"/>
      <c r="EN458" s="5"/>
      <c r="EO458" s="5"/>
      <c r="EP458" s="5"/>
      <c r="EQ458" s="5"/>
      <c r="ER458" s="5"/>
      <c r="ES458" s="5"/>
      <c r="ET458" s="5"/>
      <c r="EU458" s="5"/>
      <c r="EV458" s="5"/>
      <c r="EW458" s="5"/>
      <c r="EX458" s="5"/>
      <c r="EY458" s="5"/>
      <c r="EZ458" s="5"/>
      <c r="FA458" s="5"/>
      <c r="FB458" s="5"/>
      <c r="FC458" s="5"/>
      <c r="FD458" s="5"/>
      <c r="FE458" s="5"/>
      <c r="FF458" s="5"/>
      <c r="FG458" s="5"/>
      <c r="FH458" s="5"/>
      <c r="FI458" s="5"/>
      <c r="FJ458" s="5"/>
      <c r="FK458" s="5"/>
      <c r="FL458" s="5"/>
      <c r="FM458" s="5"/>
      <c r="FN458" s="5"/>
      <c r="FO458" s="5"/>
      <c r="FP458" s="5"/>
      <c r="FQ458" s="5"/>
      <c r="FR458" s="5"/>
      <c r="FS458" s="5"/>
      <c r="FT458" s="5"/>
      <c r="FU458" s="5"/>
      <c r="FV458" s="5"/>
      <c r="FW458" s="5"/>
      <c r="FX458" s="5"/>
      <c r="FY458" s="5"/>
      <c r="FZ458" s="5"/>
      <c r="GA458" s="5"/>
      <c r="GB458" s="5"/>
      <c r="GC458" s="5"/>
      <c r="GD458" s="5"/>
      <c r="GE458" s="5"/>
      <c r="GF458" s="5"/>
      <c r="GG458" s="5"/>
      <c r="GH458" s="4"/>
      <c r="GI458" s="4"/>
      <c r="GJ458" s="5"/>
      <c r="GK458" s="5"/>
      <c r="GL458" s="5"/>
      <c r="GM458" s="5"/>
      <c r="GN458" s="5"/>
      <c r="GO458" s="5"/>
      <c r="GP458" s="5"/>
      <c r="GQ458" s="5"/>
      <c r="GR458" s="5"/>
      <c r="GS458" s="5"/>
    </row>
    <row r="459" spans="1:201"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4"/>
      <c r="AR459" s="4"/>
      <c r="AS459" s="5"/>
      <c r="AT459" s="4"/>
      <c r="AU459" s="5"/>
      <c r="AV459" s="5"/>
      <c r="AW459" s="5"/>
      <c r="AX459" s="5"/>
      <c r="AY459" s="5"/>
      <c r="AZ459" s="5"/>
      <c r="BA459" s="5"/>
      <c r="BB459" s="5"/>
      <c r="BC459" s="4"/>
      <c r="BD459" s="4"/>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c r="FL459" s="5"/>
      <c r="FM459" s="5"/>
      <c r="FN459" s="5"/>
      <c r="FO459" s="5"/>
      <c r="FP459" s="5"/>
      <c r="FQ459" s="5"/>
      <c r="FR459" s="5"/>
      <c r="FS459" s="5"/>
      <c r="FT459" s="5"/>
      <c r="FU459" s="5"/>
      <c r="FV459" s="5"/>
      <c r="FW459" s="5"/>
      <c r="FX459" s="5"/>
      <c r="FY459" s="5"/>
      <c r="FZ459" s="5"/>
      <c r="GA459" s="5"/>
      <c r="GB459" s="5"/>
      <c r="GC459" s="5"/>
      <c r="GD459" s="5"/>
      <c r="GE459" s="5"/>
      <c r="GF459" s="5"/>
      <c r="GG459" s="5"/>
      <c r="GH459" s="4"/>
      <c r="GI459" s="4"/>
      <c r="GJ459" s="5"/>
      <c r="GK459" s="5"/>
      <c r="GL459" s="5"/>
      <c r="GM459" s="5"/>
      <c r="GN459" s="5"/>
      <c r="GO459" s="5"/>
      <c r="GP459" s="5"/>
      <c r="GQ459" s="5"/>
      <c r="GR459" s="5"/>
      <c r="GS459" s="5"/>
    </row>
    <row r="460" spans="1:201"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4"/>
      <c r="AR460" s="4"/>
      <c r="AS460" s="5"/>
      <c r="AT460" s="4"/>
      <c r="AU460" s="5"/>
      <c r="AV460" s="5"/>
      <c r="AW460" s="5"/>
      <c r="AX460" s="5"/>
      <c r="AY460" s="5"/>
      <c r="AZ460" s="5"/>
      <c r="BA460" s="5"/>
      <c r="BB460" s="5"/>
      <c r="BC460" s="4"/>
      <c r="BD460" s="4"/>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5"/>
      <c r="DM460" s="5"/>
      <c r="DN460" s="5"/>
      <c r="DO460" s="5"/>
      <c r="DP460" s="5"/>
      <c r="DQ460" s="5"/>
      <c r="DR460" s="5"/>
      <c r="DS460" s="5"/>
      <c r="DT460" s="5"/>
      <c r="DU460" s="5"/>
      <c r="DV460" s="5"/>
      <c r="DW460" s="5"/>
      <c r="DX460" s="5"/>
      <c r="DY460" s="5"/>
      <c r="DZ460" s="5"/>
      <c r="EA460" s="5"/>
      <c r="EB460" s="5"/>
      <c r="EC460" s="5"/>
      <c r="ED460" s="5"/>
      <c r="EE460" s="5"/>
      <c r="EF460" s="5"/>
      <c r="EG460" s="5"/>
      <c r="EH460" s="5"/>
      <c r="EI460" s="5"/>
      <c r="EJ460" s="5"/>
      <c r="EK460" s="5"/>
      <c r="EL460" s="5"/>
      <c r="EM460" s="5"/>
      <c r="EN460" s="5"/>
      <c r="EO460" s="5"/>
      <c r="EP460" s="5"/>
      <c r="EQ460" s="5"/>
      <c r="ER460" s="5"/>
      <c r="ES460" s="5"/>
      <c r="ET460" s="5"/>
      <c r="EU460" s="5"/>
      <c r="EV460" s="5"/>
      <c r="EW460" s="5"/>
      <c r="EX460" s="5"/>
      <c r="EY460" s="5"/>
      <c r="EZ460" s="5"/>
      <c r="FA460" s="5"/>
      <c r="FB460" s="5"/>
      <c r="FC460" s="5"/>
      <c r="FD460" s="5"/>
      <c r="FE460" s="5"/>
      <c r="FF460" s="5"/>
      <c r="FG460" s="5"/>
      <c r="FH460" s="5"/>
      <c r="FI460" s="5"/>
      <c r="FJ460" s="5"/>
      <c r="FK460" s="5"/>
      <c r="FL460" s="5"/>
      <c r="FM460" s="5"/>
      <c r="FN460" s="5"/>
      <c r="FO460" s="5"/>
      <c r="FP460" s="5"/>
      <c r="FQ460" s="5"/>
      <c r="FR460" s="5"/>
      <c r="FS460" s="5"/>
      <c r="FT460" s="5"/>
      <c r="FU460" s="5"/>
      <c r="FV460" s="5"/>
      <c r="FW460" s="5"/>
      <c r="FX460" s="5"/>
      <c r="FY460" s="5"/>
      <c r="FZ460" s="5"/>
      <c r="GA460" s="5"/>
      <c r="GB460" s="5"/>
      <c r="GC460" s="5"/>
      <c r="GD460" s="5"/>
      <c r="GE460" s="5"/>
      <c r="GF460" s="5"/>
      <c r="GG460" s="5"/>
      <c r="GH460" s="4"/>
      <c r="GI460" s="4"/>
      <c r="GJ460" s="5"/>
      <c r="GK460" s="5"/>
      <c r="GL460" s="5"/>
      <c r="GM460" s="5"/>
      <c r="GN460" s="5"/>
      <c r="GO460" s="5"/>
      <c r="GP460" s="5"/>
      <c r="GQ460" s="5"/>
      <c r="GR460" s="5"/>
      <c r="GS460" s="5"/>
    </row>
    <row r="461" spans="1:201"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4"/>
      <c r="AR461" s="4"/>
      <c r="AS461" s="5"/>
      <c r="AT461" s="4"/>
      <c r="AU461" s="5"/>
      <c r="AV461" s="5"/>
      <c r="AW461" s="5"/>
      <c r="AX461" s="5"/>
      <c r="AY461" s="5"/>
      <c r="AZ461" s="5"/>
      <c r="BA461" s="5"/>
      <c r="BB461" s="5"/>
      <c r="BC461" s="4"/>
      <c r="BD461" s="4"/>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c r="DQ461" s="5"/>
      <c r="DR461" s="5"/>
      <c r="DS461" s="5"/>
      <c r="DT461" s="5"/>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c r="FL461" s="5"/>
      <c r="FM461" s="5"/>
      <c r="FN461" s="5"/>
      <c r="FO461" s="5"/>
      <c r="FP461" s="5"/>
      <c r="FQ461" s="5"/>
      <c r="FR461" s="5"/>
      <c r="FS461" s="5"/>
      <c r="FT461" s="5"/>
      <c r="FU461" s="5"/>
      <c r="FV461" s="5"/>
      <c r="FW461" s="5"/>
      <c r="FX461" s="5"/>
      <c r="FY461" s="5"/>
      <c r="FZ461" s="5"/>
      <c r="GA461" s="5"/>
      <c r="GB461" s="5"/>
      <c r="GC461" s="5"/>
      <c r="GD461" s="5"/>
      <c r="GE461" s="5"/>
      <c r="GF461" s="5"/>
      <c r="GG461" s="5"/>
      <c r="GH461" s="4"/>
      <c r="GI461" s="4"/>
      <c r="GJ461" s="5"/>
      <c r="GK461" s="5"/>
      <c r="GL461" s="5"/>
      <c r="GM461" s="5"/>
      <c r="GN461" s="5"/>
      <c r="GO461" s="5"/>
      <c r="GP461" s="5"/>
      <c r="GQ461" s="5"/>
      <c r="GR461" s="5"/>
      <c r="GS461" s="5"/>
    </row>
    <row r="462" spans="1:201"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4"/>
      <c r="AR462" s="4"/>
      <c r="AS462" s="5"/>
      <c r="AT462" s="4"/>
      <c r="AU462" s="5"/>
      <c r="AV462" s="5"/>
      <c r="AW462" s="5"/>
      <c r="AX462" s="5"/>
      <c r="AY462" s="5"/>
      <c r="AZ462" s="5"/>
      <c r="BA462" s="5"/>
      <c r="BB462" s="5"/>
      <c r="BC462" s="4"/>
      <c r="BD462" s="4"/>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5"/>
      <c r="DG462" s="5"/>
      <c r="DH462" s="5"/>
      <c r="DI462" s="5"/>
      <c r="DJ462" s="5"/>
      <c r="DK462" s="5"/>
      <c r="DL462" s="5"/>
      <c r="DM462" s="5"/>
      <c r="DN462" s="5"/>
      <c r="DO462" s="5"/>
      <c r="DP462" s="5"/>
      <c r="DQ462" s="5"/>
      <c r="DR462" s="5"/>
      <c r="DS462" s="5"/>
      <c r="DT462" s="5"/>
      <c r="DU462" s="5"/>
      <c r="DV462" s="5"/>
      <c r="DW462" s="5"/>
      <c r="DX462" s="5"/>
      <c r="DY462" s="5"/>
      <c r="DZ462" s="5"/>
      <c r="EA462" s="5"/>
      <c r="EB462" s="5"/>
      <c r="EC462" s="5"/>
      <c r="ED462" s="5"/>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s="5"/>
      <c r="FG462" s="5"/>
      <c r="FH462" s="5"/>
      <c r="FI462" s="5"/>
      <c r="FJ462" s="5"/>
      <c r="FK462" s="5"/>
      <c r="FL462" s="5"/>
      <c r="FM462" s="5"/>
      <c r="FN462" s="5"/>
      <c r="FO462" s="5"/>
      <c r="FP462" s="5"/>
      <c r="FQ462" s="5"/>
      <c r="FR462" s="5"/>
      <c r="FS462" s="5"/>
      <c r="FT462" s="5"/>
      <c r="FU462" s="5"/>
      <c r="FV462" s="5"/>
      <c r="FW462" s="5"/>
      <c r="FX462" s="5"/>
      <c r="FY462" s="5"/>
      <c r="FZ462" s="5"/>
      <c r="GA462" s="5"/>
      <c r="GB462" s="5"/>
      <c r="GC462" s="5"/>
      <c r="GD462" s="5"/>
      <c r="GE462" s="5"/>
      <c r="GF462" s="5"/>
      <c r="GG462" s="5"/>
      <c r="GH462" s="4"/>
      <c r="GI462" s="4"/>
      <c r="GJ462" s="5"/>
      <c r="GK462" s="5"/>
      <c r="GL462" s="5"/>
      <c r="GM462" s="5"/>
      <c r="GN462" s="5"/>
      <c r="GO462" s="5"/>
      <c r="GP462" s="5"/>
      <c r="GQ462" s="5"/>
      <c r="GR462" s="5"/>
      <c r="GS462" s="5"/>
    </row>
    <row r="463" spans="1:201"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4"/>
      <c r="AR463" s="4"/>
      <c r="AS463" s="5"/>
      <c r="AT463" s="4"/>
      <c r="AU463" s="5"/>
      <c r="AV463" s="5"/>
      <c r="AW463" s="5"/>
      <c r="AX463" s="5"/>
      <c r="AY463" s="5"/>
      <c r="AZ463" s="5"/>
      <c r="BA463" s="5"/>
      <c r="BB463" s="5"/>
      <c r="BC463" s="4"/>
      <c r="BD463" s="4"/>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c r="FL463" s="5"/>
      <c r="FM463" s="5"/>
      <c r="FN463" s="5"/>
      <c r="FO463" s="5"/>
      <c r="FP463" s="5"/>
      <c r="FQ463" s="5"/>
      <c r="FR463" s="5"/>
      <c r="FS463" s="5"/>
      <c r="FT463" s="5"/>
      <c r="FU463" s="5"/>
      <c r="FV463" s="5"/>
      <c r="FW463" s="5"/>
      <c r="FX463" s="5"/>
      <c r="FY463" s="5"/>
      <c r="FZ463" s="5"/>
      <c r="GA463" s="5"/>
      <c r="GB463" s="5"/>
      <c r="GC463" s="5"/>
      <c r="GD463" s="5"/>
      <c r="GE463" s="5"/>
      <c r="GF463" s="5"/>
      <c r="GG463" s="5"/>
      <c r="GH463" s="4"/>
      <c r="GI463" s="4"/>
      <c r="GJ463" s="5"/>
      <c r="GK463" s="5"/>
      <c r="GL463" s="5"/>
      <c r="GM463" s="5"/>
      <c r="GN463" s="5"/>
      <c r="GO463" s="5"/>
      <c r="GP463" s="5"/>
      <c r="GQ463" s="5"/>
      <c r="GR463" s="5"/>
      <c r="GS463" s="5"/>
    </row>
    <row r="464" spans="1:201"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4"/>
      <c r="AR464" s="4"/>
      <c r="AS464" s="5"/>
      <c r="AT464" s="4"/>
      <c r="AU464" s="5"/>
      <c r="AV464" s="5"/>
      <c r="AW464" s="5"/>
      <c r="AX464" s="5"/>
      <c r="AY464" s="5"/>
      <c r="AZ464" s="5"/>
      <c r="BA464" s="5"/>
      <c r="BB464" s="5"/>
      <c r="BC464" s="4"/>
      <c r="BD464" s="4"/>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5"/>
      <c r="DD464" s="5"/>
      <c r="DE464" s="5"/>
      <c r="DF464" s="5"/>
      <c r="DG464" s="5"/>
      <c r="DH464" s="5"/>
      <c r="DI464" s="5"/>
      <c r="DJ464" s="5"/>
      <c r="DK464" s="5"/>
      <c r="DL464" s="5"/>
      <c r="DM464" s="5"/>
      <c r="DN464" s="5"/>
      <c r="DO464" s="5"/>
      <c r="DP464" s="5"/>
      <c r="DQ464" s="5"/>
      <c r="DR464" s="5"/>
      <c r="DS464" s="5"/>
      <c r="DT464" s="5"/>
      <c r="DU464" s="5"/>
      <c r="DV464" s="5"/>
      <c r="DW464" s="5"/>
      <c r="DX464" s="5"/>
      <c r="DY464" s="5"/>
      <c r="DZ464" s="5"/>
      <c r="EA464" s="5"/>
      <c r="EB464" s="5"/>
      <c r="EC464" s="5"/>
      <c r="ED464" s="5"/>
      <c r="EE464" s="5"/>
      <c r="EF464" s="5"/>
      <c r="EG464" s="5"/>
      <c r="EH464" s="5"/>
      <c r="EI464" s="5"/>
      <c r="EJ464" s="5"/>
      <c r="EK464" s="5"/>
      <c r="EL464" s="5"/>
      <c r="EM464" s="5"/>
      <c r="EN464" s="5"/>
      <c r="EO464" s="5"/>
      <c r="EP464" s="5"/>
      <c r="EQ464" s="5"/>
      <c r="ER464" s="5"/>
      <c r="ES464" s="5"/>
      <c r="ET464" s="5"/>
      <c r="EU464" s="5"/>
      <c r="EV464" s="5"/>
      <c r="EW464" s="5"/>
      <c r="EX464" s="5"/>
      <c r="EY464" s="5"/>
      <c r="EZ464" s="5"/>
      <c r="FA464" s="5"/>
      <c r="FB464" s="5"/>
      <c r="FC464" s="5"/>
      <c r="FD464" s="5"/>
      <c r="FE464" s="5"/>
      <c r="FF464" s="5"/>
      <c r="FG464" s="5"/>
      <c r="FH464" s="5"/>
      <c r="FI464" s="5"/>
      <c r="FJ464" s="5"/>
      <c r="FK464" s="5"/>
      <c r="FL464" s="5"/>
      <c r="FM464" s="5"/>
      <c r="FN464" s="5"/>
      <c r="FO464" s="5"/>
      <c r="FP464" s="5"/>
      <c r="FQ464" s="5"/>
      <c r="FR464" s="5"/>
      <c r="FS464" s="5"/>
      <c r="FT464" s="5"/>
      <c r="FU464" s="5"/>
      <c r="FV464" s="5"/>
      <c r="FW464" s="5"/>
      <c r="FX464" s="5"/>
      <c r="FY464" s="5"/>
      <c r="FZ464" s="5"/>
      <c r="GA464" s="5"/>
      <c r="GB464" s="5"/>
      <c r="GC464" s="5"/>
      <c r="GD464" s="5"/>
      <c r="GE464" s="5"/>
      <c r="GF464" s="5"/>
      <c r="GG464" s="5"/>
      <c r="GH464" s="4"/>
      <c r="GI464" s="4"/>
      <c r="GJ464" s="5"/>
      <c r="GK464" s="5"/>
      <c r="GL464" s="5"/>
      <c r="GM464" s="5"/>
      <c r="GN464" s="5"/>
      <c r="GO464" s="5"/>
      <c r="GP464" s="5"/>
      <c r="GQ464" s="5"/>
      <c r="GR464" s="5"/>
      <c r="GS464" s="5"/>
    </row>
    <row r="465" spans="1:201"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4"/>
      <c r="AR465" s="4"/>
      <c r="AS465" s="5"/>
      <c r="AT465" s="4"/>
      <c r="AU465" s="5"/>
      <c r="AV465" s="5"/>
      <c r="AW465" s="5"/>
      <c r="AX465" s="5"/>
      <c r="AY465" s="5"/>
      <c r="AZ465" s="5"/>
      <c r="BA465" s="5"/>
      <c r="BB465" s="5"/>
      <c r="BC465" s="4"/>
      <c r="BD465" s="4"/>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c r="FL465" s="5"/>
      <c r="FM465" s="5"/>
      <c r="FN465" s="5"/>
      <c r="FO465" s="5"/>
      <c r="FP465" s="5"/>
      <c r="FQ465" s="5"/>
      <c r="FR465" s="5"/>
      <c r="FS465" s="5"/>
      <c r="FT465" s="5"/>
      <c r="FU465" s="5"/>
      <c r="FV465" s="5"/>
      <c r="FW465" s="5"/>
      <c r="FX465" s="5"/>
      <c r="FY465" s="5"/>
      <c r="FZ465" s="5"/>
      <c r="GA465" s="5"/>
      <c r="GB465" s="5"/>
      <c r="GC465" s="5"/>
      <c r="GD465" s="5"/>
      <c r="GE465" s="5"/>
      <c r="GF465" s="5"/>
      <c r="GG465" s="5"/>
      <c r="GH465" s="4"/>
      <c r="GI465" s="4"/>
      <c r="GJ465" s="5"/>
      <c r="GK465" s="5"/>
      <c r="GL465" s="5"/>
      <c r="GM465" s="5"/>
      <c r="GN465" s="5"/>
      <c r="GO465" s="5"/>
      <c r="GP465" s="5"/>
      <c r="GQ465" s="5"/>
      <c r="GR465" s="5"/>
      <c r="GS465" s="5"/>
    </row>
    <row r="466" spans="1:201"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4"/>
      <c r="AR466" s="4"/>
      <c r="AS466" s="5"/>
      <c r="AT466" s="4"/>
      <c r="AU466" s="5"/>
      <c r="AV466" s="5"/>
      <c r="AW466" s="5"/>
      <c r="AX466" s="5"/>
      <c r="AY466" s="5"/>
      <c r="AZ466" s="5"/>
      <c r="BA466" s="5"/>
      <c r="BB466" s="5"/>
      <c r="BC466" s="4"/>
      <c r="BD466" s="4"/>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c r="FL466" s="5"/>
      <c r="FM466" s="5"/>
      <c r="FN466" s="5"/>
      <c r="FO466" s="5"/>
      <c r="FP466" s="5"/>
      <c r="FQ466" s="5"/>
      <c r="FR466" s="5"/>
      <c r="FS466" s="5"/>
      <c r="FT466" s="5"/>
      <c r="FU466" s="5"/>
      <c r="FV466" s="5"/>
      <c r="FW466" s="5"/>
      <c r="FX466" s="5"/>
      <c r="FY466" s="5"/>
      <c r="FZ466" s="5"/>
      <c r="GA466" s="5"/>
      <c r="GB466" s="5"/>
      <c r="GC466" s="5"/>
      <c r="GD466" s="5"/>
      <c r="GE466" s="5"/>
      <c r="GF466" s="5"/>
      <c r="GG466" s="5"/>
      <c r="GH466" s="4"/>
      <c r="GI466" s="4"/>
      <c r="GJ466" s="5"/>
      <c r="GK466" s="5"/>
      <c r="GL466" s="5"/>
      <c r="GM466" s="5"/>
      <c r="GN466" s="5"/>
      <c r="GO466" s="5"/>
      <c r="GP466" s="5"/>
      <c r="GQ466" s="5"/>
      <c r="GR466" s="5"/>
      <c r="GS466" s="5"/>
    </row>
    <row r="467" spans="1:201"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4"/>
      <c r="AR467" s="4"/>
      <c r="AS467" s="5"/>
      <c r="AT467" s="4"/>
      <c r="AU467" s="5"/>
      <c r="AV467" s="5"/>
      <c r="AW467" s="5"/>
      <c r="AX467" s="5"/>
      <c r="AY467" s="5"/>
      <c r="AZ467" s="5"/>
      <c r="BA467" s="5"/>
      <c r="BB467" s="5"/>
      <c r="BC467" s="4"/>
      <c r="BD467" s="4"/>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s="5"/>
      <c r="FG467" s="5"/>
      <c r="FH467" s="5"/>
      <c r="FI467" s="5"/>
      <c r="FJ467" s="5"/>
      <c r="FK467" s="5"/>
      <c r="FL467" s="5"/>
      <c r="FM467" s="5"/>
      <c r="FN467" s="5"/>
      <c r="FO467" s="5"/>
      <c r="FP467" s="5"/>
      <c r="FQ467" s="5"/>
      <c r="FR467" s="5"/>
      <c r="FS467" s="5"/>
      <c r="FT467" s="5"/>
      <c r="FU467" s="5"/>
      <c r="FV467" s="5"/>
      <c r="FW467" s="5"/>
      <c r="FX467" s="5"/>
      <c r="FY467" s="5"/>
      <c r="FZ467" s="5"/>
      <c r="GA467" s="5"/>
      <c r="GB467" s="5"/>
      <c r="GC467" s="5"/>
      <c r="GD467" s="5"/>
      <c r="GE467" s="5"/>
      <c r="GF467" s="5"/>
      <c r="GG467" s="5"/>
      <c r="GH467" s="4"/>
      <c r="GI467" s="4"/>
      <c r="GJ467" s="5"/>
      <c r="GK467" s="5"/>
      <c r="GL467" s="5"/>
      <c r="GM467" s="5"/>
      <c r="GN467" s="5"/>
      <c r="GO467" s="5"/>
      <c r="GP467" s="5"/>
      <c r="GQ467" s="5"/>
      <c r="GR467" s="5"/>
      <c r="GS467" s="5"/>
    </row>
    <row r="468" spans="1:201"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4"/>
      <c r="AR468" s="4"/>
      <c r="AS468" s="5"/>
      <c r="AT468" s="4"/>
      <c r="AU468" s="5"/>
      <c r="AV468" s="5"/>
      <c r="AW468" s="5"/>
      <c r="AX468" s="5"/>
      <c r="AY468" s="5"/>
      <c r="AZ468" s="5"/>
      <c r="BA468" s="5"/>
      <c r="BB468" s="5"/>
      <c r="BC468" s="4"/>
      <c r="BD468" s="4"/>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5"/>
      <c r="DG468" s="5"/>
      <c r="DH468" s="5"/>
      <c r="DI468" s="5"/>
      <c r="DJ468" s="5"/>
      <c r="DK468" s="5"/>
      <c r="DL468" s="5"/>
      <c r="DM468" s="5"/>
      <c r="DN468" s="5"/>
      <c r="DO468" s="5"/>
      <c r="DP468" s="5"/>
      <c r="DQ468" s="5"/>
      <c r="DR468" s="5"/>
      <c r="DS468" s="5"/>
      <c r="DT468" s="5"/>
      <c r="DU468" s="5"/>
      <c r="DV468" s="5"/>
      <c r="DW468" s="5"/>
      <c r="DX468" s="5"/>
      <c r="DY468" s="5"/>
      <c r="DZ468" s="5"/>
      <c r="EA468" s="5"/>
      <c r="EB468" s="5"/>
      <c r="EC468" s="5"/>
      <c r="ED468" s="5"/>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s="5"/>
      <c r="FG468" s="5"/>
      <c r="FH468" s="5"/>
      <c r="FI468" s="5"/>
      <c r="FJ468" s="5"/>
      <c r="FK468" s="5"/>
      <c r="FL468" s="5"/>
      <c r="FM468" s="5"/>
      <c r="FN468" s="5"/>
      <c r="FO468" s="5"/>
      <c r="FP468" s="5"/>
      <c r="FQ468" s="5"/>
      <c r="FR468" s="5"/>
      <c r="FS468" s="5"/>
      <c r="FT468" s="5"/>
      <c r="FU468" s="5"/>
      <c r="FV468" s="5"/>
      <c r="FW468" s="5"/>
      <c r="FX468" s="5"/>
      <c r="FY468" s="5"/>
      <c r="FZ468" s="5"/>
      <c r="GA468" s="5"/>
      <c r="GB468" s="5"/>
      <c r="GC468" s="5"/>
      <c r="GD468" s="5"/>
      <c r="GE468" s="5"/>
      <c r="GF468" s="5"/>
      <c r="GG468" s="5"/>
      <c r="GH468" s="4"/>
      <c r="GI468" s="4"/>
      <c r="GJ468" s="5"/>
      <c r="GK468" s="5"/>
      <c r="GL468" s="5"/>
      <c r="GM468" s="5"/>
      <c r="GN468" s="5"/>
      <c r="GO468" s="5"/>
      <c r="GP468" s="5"/>
      <c r="GQ468" s="5"/>
      <c r="GR468" s="5"/>
      <c r="GS468" s="5"/>
    </row>
    <row r="469" spans="1:201"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4"/>
      <c r="AR469" s="4"/>
      <c r="AS469" s="5"/>
      <c r="AT469" s="4"/>
      <c r="AU469" s="5"/>
      <c r="AV469" s="5"/>
      <c r="AW469" s="5"/>
      <c r="AX469" s="5"/>
      <c r="AY469" s="5"/>
      <c r="AZ469" s="5"/>
      <c r="BA469" s="5"/>
      <c r="BB469" s="5"/>
      <c r="BC469" s="4"/>
      <c r="BD469" s="4"/>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c r="DV469" s="5"/>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c r="FL469" s="5"/>
      <c r="FM469" s="5"/>
      <c r="FN469" s="5"/>
      <c r="FO469" s="5"/>
      <c r="FP469" s="5"/>
      <c r="FQ469" s="5"/>
      <c r="FR469" s="5"/>
      <c r="FS469" s="5"/>
      <c r="FT469" s="5"/>
      <c r="FU469" s="5"/>
      <c r="FV469" s="5"/>
      <c r="FW469" s="5"/>
      <c r="FX469" s="5"/>
      <c r="FY469" s="5"/>
      <c r="FZ469" s="5"/>
      <c r="GA469" s="5"/>
      <c r="GB469" s="5"/>
      <c r="GC469" s="5"/>
      <c r="GD469" s="5"/>
      <c r="GE469" s="5"/>
      <c r="GF469" s="5"/>
      <c r="GG469" s="5"/>
      <c r="GH469" s="4"/>
      <c r="GI469" s="4"/>
      <c r="GJ469" s="5"/>
      <c r="GK469" s="5"/>
      <c r="GL469" s="5"/>
      <c r="GM469" s="5"/>
      <c r="GN469" s="5"/>
      <c r="GO469" s="5"/>
      <c r="GP469" s="5"/>
      <c r="GQ469" s="5"/>
      <c r="GR469" s="5"/>
      <c r="GS469" s="5"/>
    </row>
    <row r="470" spans="1:201"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4"/>
      <c r="AR470" s="4"/>
      <c r="AS470" s="5"/>
      <c r="AT470" s="4"/>
      <c r="AU470" s="5"/>
      <c r="AV470" s="5"/>
      <c r="AW470" s="5"/>
      <c r="AX470" s="5"/>
      <c r="AY470" s="5"/>
      <c r="AZ470" s="5"/>
      <c r="BA470" s="5"/>
      <c r="BB470" s="5"/>
      <c r="BC470" s="4"/>
      <c r="BD470" s="4"/>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5"/>
      <c r="DD470" s="5"/>
      <c r="DE470" s="5"/>
      <c r="DF470" s="5"/>
      <c r="DG470" s="5"/>
      <c r="DH470" s="5"/>
      <c r="DI470" s="5"/>
      <c r="DJ470" s="5"/>
      <c r="DK470" s="5"/>
      <c r="DL470" s="5"/>
      <c r="DM470" s="5"/>
      <c r="DN470" s="5"/>
      <c r="DO470" s="5"/>
      <c r="DP470" s="5"/>
      <c r="DQ470" s="5"/>
      <c r="DR470" s="5"/>
      <c r="DS470" s="5"/>
      <c r="DT470" s="5"/>
      <c r="DU470" s="5"/>
      <c r="DV470" s="5"/>
      <c r="DW470" s="5"/>
      <c r="DX470" s="5"/>
      <c r="DY470" s="5"/>
      <c r="DZ470" s="5"/>
      <c r="EA470" s="5"/>
      <c r="EB470" s="5"/>
      <c r="EC470" s="5"/>
      <c r="ED470" s="5"/>
      <c r="EE470" s="5"/>
      <c r="EF470" s="5"/>
      <c r="EG470" s="5"/>
      <c r="EH470" s="5"/>
      <c r="EI470" s="5"/>
      <c r="EJ470" s="5"/>
      <c r="EK470" s="5"/>
      <c r="EL470" s="5"/>
      <c r="EM470" s="5"/>
      <c r="EN470" s="5"/>
      <c r="EO470" s="5"/>
      <c r="EP470" s="5"/>
      <c r="EQ470" s="5"/>
      <c r="ER470" s="5"/>
      <c r="ES470" s="5"/>
      <c r="ET470" s="5"/>
      <c r="EU470" s="5"/>
      <c r="EV470" s="5"/>
      <c r="EW470" s="5"/>
      <c r="EX470" s="5"/>
      <c r="EY470" s="5"/>
      <c r="EZ470" s="5"/>
      <c r="FA470" s="5"/>
      <c r="FB470" s="5"/>
      <c r="FC470" s="5"/>
      <c r="FD470" s="5"/>
      <c r="FE470" s="5"/>
      <c r="FF470" s="5"/>
      <c r="FG470" s="5"/>
      <c r="FH470" s="5"/>
      <c r="FI470" s="5"/>
      <c r="FJ470" s="5"/>
      <c r="FK470" s="5"/>
      <c r="FL470" s="5"/>
      <c r="FM470" s="5"/>
      <c r="FN470" s="5"/>
      <c r="FO470" s="5"/>
      <c r="FP470" s="5"/>
      <c r="FQ470" s="5"/>
      <c r="FR470" s="5"/>
      <c r="FS470" s="5"/>
      <c r="FT470" s="5"/>
      <c r="FU470" s="5"/>
      <c r="FV470" s="5"/>
      <c r="FW470" s="5"/>
      <c r="FX470" s="5"/>
      <c r="FY470" s="5"/>
      <c r="FZ470" s="5"/>
      <c r="GA470" s="5"/>
      <c r="GB470" s="5"/>
      <c r="GC470" s="5"/>
      <c r="GD470" s="5"/>
      <c r="GE470" s="5"/>
      <c r="GF470" s="5"/>
      <c r="GG470" s="5"/>
      <c r="GH470" s="4"/>
      <c r="GI470" s="4"/>
      <c r="GJ470" s="5"/>
      <c r="GK470" s="5"/>
      <c r="GL470" s="5"/>
      <c r="GM470" s="5"/>
      <c r="GN470" s="5"/>
      <c r="GO470" s="5"/>
      <c r="GP470" s="5"/>
      <c r="GQ470" s="5"/>
      <c r="GR470" s="5"/>
      <c r="GS470" s="5"/>
    </row>
    <row r="471" spans="1:201"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4"/>
      <c r="AR471" s="4"/>
      <c r="AS471" s="5"/>
      <c r="AT471" s="4"/>
      <c r="AU471" s="5"/>
      <c r="AV471" s="5"/>
      <c r="AW471" s="5"/>
      <c r="AX471" s="5"/>
      <c r="AY471" s="5"/>
      <c r="AZ471" s="5"/>
      <c r="BA471" s="5"/>
      <c r="BB471" s="5"/>
      <c r="BC471" s="4"/>
      <c r="BD471" s="4"/>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5"/>
      <c r="DQ471" s="5"/>
      <c r="DR471" s="5"/>
      <c r="DS471" s="5"/>
      <c r="DT471" s="5"/>
      <c r="DU471" s="5"/>
      <c r="DV471" s="5"/>
      <c r="DW471" s="5"/>
      <c r="DX471" s="5"/>
      <c r="DY471" s="5"/>
      <c r="DZ471" s="5"/>
      <c r="EA471" s="5"/>
      <c r="EB471" s="5"/>
      <c r="EC471" s="5"/>
      <c r="ED471" s="5"/>
      <c r="EE471" s="5"/>
      <c r="EF471" s="5"/>
      <c r="EG471" s="5"/>
      <c r="EH471" s="5"/>
      <c r="EI471" s="5"/>
      <c r="EJ471" s="5"/>
      <c r="EK471" s="5"/>
      <c r="EL471" s="5"/>
      <c r="EM471" s="5"/>
      <c r="EN471" s="5"/>
      <c r="EO471" s="5"/>
      <c r="EP471" s="5"/>
      <c r="EQ471" s="5"/>
      <c r="ER471" s="5"/>
      <c r="ES471" s="5"/>
      <c r="ET471" s="5"/>
      <c r="EU471" s="5"/>
      <c r="EV471" s="5"/>
      <c r="EW471" s="5"/>
      <c r="EX471" s="5"/>
      <c r="EY471" s="5"/>
      <c r="EZ471" s="5"/>
      <c r="FA471" s="5"/>
      <c r="FB471" s="5"/>
      <c r="FC471" s="5"/>
      <c r="FD471" s="5"/>
      <c r="FE471" s="5"/>
      <c r="FF471" s="5"/>
      <c r="FG471" s="5"/>
      <c r="FH471" s="5"/>
      <c r="FI471" s="5"/>
      <c r="FJ471" s="5"/>
      <c r="FK471" s="5"/>
      <c r="FL471" s="5"/>
      <c r="FM471" s="5"/>
      <c r="FN471" s="5"/>
      <c r="FO471" s="5"/>
      <c r="FP471" s="5"/>
      <c r="FQ471" s="5"/>
      <c r="FR471" s="5"/>
      <c r="FS471" s="5"/>
      <c r="FT471" s="5"/>
      <c r="FU471" s="5"/>
      <c r="FV471" s="5"/>
      <c r="FW471" s="5"/>
      <c r="FX471" s="5"/>
      <c r="FY471" s="5"/>
      <c r="FZ471" s="5"/>
      <c r="GA471" s="5"/>
      <c r="GB471" s="5"/>
      <c r="GC471" s="5"/>
      <c r="GD471" s="5"/>
      <c r="GE471" s="5"/>
      <c r="GF471" s="5"/>
      <c r="GG471" s="5"/>
      <c r="GH471" s="4"/>
      <c r="GI471" s="4"/>
      <c r="GJ471" s="5"/>
      <c r="GK471" s="5"/>
      <c r="GL471" s="5"/>
      <c r="GM471" s="5"/>
      <c r="GN471" s="5"/>
      <c r="GO471" s="5"/>
      <c r="GP471" s="5"/>
      <c r="GQ471" s="5"/>
      <c r="GR471" s="5"/>
      <c r="GS471" s="5"/>
    </row>
    <row r="472" spans="1:201"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4"/>
      <c r="AR472" s="4"/>
      <c r="AS472" s="5"/>
      <c r="AT472" s="4"/>
      <c r="AU472" s="5"/>
      <c r="AV472" s="5"/>
      <c r="AW472" s="5"/>
      <c r="AX472" s="5"/>
      <c r="AY472" s="5"/>
      <c r="AZ472" s="5"/>
      <c r="BA472" s="5"/>
      <c r="BB472" s="5"/>
      <c r="BC472" s="4"/>
      <c r="BD472" s="4"/>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5"/>
      <c r="CY472" s="5"/>
      <c r="CZ472" s="5"/>
      <c r="DA472" s="5"/>
      <c r="DB472" s="5"/>
      <c r="DC472" s="5"/>
      <c r="DD472" s="5"/>
      <c r="DE472" s="5"/>
      <c r="DF472" s="5"/>
      <c r="DG472" s="5"/>
      <c r="DH472" s="5"/>
      <c r="DI472" s="5"/>
      <c r="DJ472" s="5"/>
      <c r="DK472" s="5"/>
      <c r="DL472" s="5"/>
      <c r="DM472" s="5"/>
      <c r="DN472" s="5"/>
      <c r="DO472" s="5"/>
      <c r="DP472" s="5"/>
      <c r="DQ472" s="5"/>
      <c r="DR472" s="5"/>
      <c r="DS472" s="5"/>
      <c r="DT472" s="5"/>
      <c r="DU472" s="5"/>
      <c r="DV472" s="5"/>
      <c r="DW472" s="5"/>
      <c r="DX472" s="5"/>
      <c r="DY472" s="5"/>
      <c r="DZ472" s="5"/>
      <c r="EA472" s="5"/>
      <c r="EB472" s="5"/>
      <c r="EC472" s="5"/>
      <c r="ED472" s="5"/>
      <c r="EE472" s="5"/>
      <c r="EF472" s="5"/>
      <c r="EG472" s="5"/>
      <c r="EH472" s="5"/>
      <c r="EI472" s="5"/>
      <c r="EJ472" s="5"/>
      <c r="EK472" s="5"/>
      <c r="EL472" s="5"/>
      <c r="EM472" s="5"/>
      <c r="EN472" s="5"/>
      <c r="EO472" s="5"/>
      <c r="EP472" s="5"/>
      <c r="EQ472" s="5"/>
      <c r="ER472" s="5"/>
      <c r="ES472" s="5"/>
      <c r="ET472" s="5"/>
      <c r="EU472" s="5"/>
      <c r="EV472" s="5"/>
      <c r="EW472" s="5"/>
      <c r="EX472" s="5"/>
      <c r="EY472" s="5"/>
      <c r="EZ472" s="5"/>
      <c r="FA472" s="5"/>
      <c r="FB472" s="5"/>
      <c r="FC472" s="5"/>
      <c r="FD472" s="5"/>
      <c r="FE472" s="5"/>
      <c r="FF472" s="5"/>
      <c r="FG472" s="5"/>
      <c r="FH472" s="5"/>
      <c r="FI472" s="5"/>
      <c r="FJ472" s="5"/>
      <c r="FK472" s="5"/>
      <c r="FL472" s="5"/>
      <c r="FM472" s="5"/>
      <c r="FN472" s="5"/>
      <c r="FO472" s="5"/>
      <c r="FP472" s="5"/>
      <c r="FQ472" s="5"/>
      <c r="FR472" s="5"/>
      <c r="FS472" s="5"/>
      <c r="FT472" s="5"/>
      <c r="FU472" s="5"/>
      <c r="FV472" s="5"/>
      <c r="FW472" s="5"/>
      <c r="FX472" s="5"/>
      <c r="FY472" s="5"/>
      <c r="FZ472" s="5"/>
      <c r="GA472" s="5"/>
      <c r="GB472" s="5"/>
      <c r="GC472" s="5"/>
      <c r="GD472" s="5"/>
      <c r="GE472" s="5"/>
      <c r="GF472" s="5"/>
      <c r="GG472" s="5"/>
      <c r="GH472" s="4"/>
      <c r="GI472" s="4"/>
      <c r="GJ472" s="5"/>
      <c r="GK472" s="5"/>
      <c r="GL472" s="5"/>
      <c r="GM472" s="5"/>
      <c r="GN472" s="5"/>
      <c r="GO472" s="5"/>
      <c r="GP472" s="5"/>
      <c r="GQ472" s="5"/>
      <c r="GR472" s="5"/>
      <c r="GS472" s="5"/>
    </row>
    <row r="473" spans="1:201"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4"/>
      <c r="AR473" s="4"/>
      <c r="AS473" s="5"/>
      <c r="AT473" s="4"/>
      <c r="AU473" s="5"/>
      <c r="AV473" s="5"/>
      <c r="AW473" s="5"/>
      <c r="AX473" s="5"/>
      <c r="AY473" s="5"/>
      <c r="AZ473" s="5"/>
      <c r="BA473" s="5"/>
      <c r="BB473" s="5"/>
      <c r="BC473" s="4"/>
      <c r="BD473" s="4"/>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c r="FL473" s="5"/>
      <c r="FM473" s="5"/>
      <c r="FN473" s="5"/>
      <c r="FO473" s="5"/>
      <c r="FP473" s="5"/>
      <c r="FQ473" s="5"/>
      <c r="FR473" s="5"/>
      <c r="FS473" s="5"/>
      <c r="FT473" s="5"/>
      <c r="FU473" s="5"/>
      <c r="FV473" s="5"/>
      <c r="FW473" s="5"/>
      <c r="FX473" s="5"/>
      <c r="FY473" s="5"/>
      <c r="FZ473" s="5"/>
      <c r="GA473" s="5"/>
      <c r="GB473" s="5"/>
      <c r="GC473" s="5"/>
      <c r="GD473" s="5"/>
      <c r="GE473" s="5"/>
      <c r="GF473" s="5"/>
      <c r="GG473" s="5"/>
      <c r="GH473" s="4"/>
      <c r="GI473" s="4"/>
      <c r="GJ473" s="5"/>
      <c r="GK473" s="5"/>
      <c r="GL473" s="5"/>
      <c r="GM473" s="5"/>
      <c r="GN473" s="5"/>
      <c r="GO473" s="5"/>
      <c r="GP473" s="5"/>
      <c r="GQ473" s="5"/>
      <c r="GR473" s="5"/>
      <c r="GS473" s="5"/>
    </row>
    <row r="474" spans="1:201"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4"/>
      <c r="AR474" s="4"/>
      <c r="AS474" s="5"/>
      <c r="AT474" s="4"/>
      <c r="AU474" s="5"/>
      <c r="AV474" s="5"/>
      <c r="AW474" s="5"/>
      <c r="AX474" s="5"/>
      <c r="AY474" s="5"/>
      <c r="AZ474" s="5"/>
      <c r="BA474" s="5"/>
      <c r="BB474" s="5"/>
      <c r="BC474" s="4"/>
      <c r="BD474" s="4"/>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5"/>
      <c r="DG474" s="5"/>
      <c r="DH474" s="5"/>
      <c r="DI474" s="5"/>
      <c r="DJ474" s="5"/>
      <c r="DK474" s="5"/>
      <c r="DL474" s="5"/>
      <c r="DM474" s="5"/>
      <c r="DN474" s="5"/>
      <c r="DO474" s="5"/>
      <c r="DP474" s="5"/>
      <c r="DQ474" s="5"/>
      <c r="DR474" s="5"/>
      <c r="DS474" s="5"/>
      <c r="DT474" s="5"/>
      <c r="DU474" s="5"/>
      <c r="DV474" s="5"/>
      <c r="DW474" s="5"/>
      <c r="DX474" s="5"/>
      <c r="DY474" s="5"/>
      <c r="DZ474" s="5"/>
      <c r="EA474" s="5"/>
      <c r="EB474" s="5"/>
      <c r="EC474" s="5"/>
      <c r="ED474" s="5"/>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s="5"/>
      <c r="FG474" s="5"/>
      <c r="FH474" s="5"/>
      <c r="FI474" s="5"/>
      <c r="FJ474" s="5"/>
      <c r="FK474" s="5"/>
      <c r="FL474" s="5"/>
      <c r="FM474" s="5"/>
      <c r="FN474" s="5"/>
      <c r="FO474" s="5"/>
      <c r="FP474" s="5"/>
      <c r="FQ474" s="5"/>
      <c r="FR474" s="5"/>
      <c r="FS474" s="5"/>
      <c r="FT474" s="5"/>
      <c r="FU474" s="5"/>
      <c r="FV474" s="5"/>
      <c r="FW474" s="5"/>
      <c r="FX474" s="5"/>
      <c r="FY474" s="5"/>
      <c r="FZ474" s="5"/>
      <c r="GA474" s="5"/>
      <c r="GB474" s="5"/>
      <c r="GC474" s="5"/>
      <c r="GD474" s="5"/>
      <c r="GE474" s="5"/>
      <c r="GF474" s="5"/>
      <c r="GG474" s="5"/>
      <c r="GH474" s="4"/>
      <c r="GI474" s="4"/>
      <c r="GJ474" s="5"/>
      <c r="GK474" s="5"/>
      <c r="GL474" s="5"/>
      <c r="GM474" s="5"/>
      <c r="GN474" s="5"/>
      <c r="GO474" s="5"/>
      <c r="GP474" s="5"/>
      <c r="GQ474" s="5"/>
      <c r="GR474" s="5"/>
      <c r="GS474" s="5"/>
    </row>
    <row r="475" spans="1:201"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4"/>
      <c r="AR475" s="4"/>
      <c r="AS475" s="5"/>
      <c r="AT475" s="4"/>
      <c r="AU475" s="5"/>
      <c r="AV475" s="5"/>
      <c r="AW475" s="5"/>
      <c r="AX475" s="5"/>
      <c r="AY475" s="5"/>
      <c r="AZ475" s="5"/>
      <c r="BA475" s="5"/>
      <c r="BB475" s="5"/>
      <c r="BC475" s="4"/>
      <c r="BD475" s="4"/>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5"/>
      <c r="DQ475" s="5"/>
      <c r="DR475" s="5"/>
      <c r="DS475" s="5"/>
      <c r="DT475" s="5"/>
      <c r="DU475" s="5"/>
      <c r="DV475" s="5"/>
      <c r="DW475" s="5"/>
      <c r="DX475" s="5"/>
      <c r="DY475" s="5"/>
      <c r="DZ475" s="5"/>
      <c r="EA475" s="5"/>
      <c r="EB475" s="5"/>
      <c r="EC475" s="5"/>
      <c r="ED475" s="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s="5"/>
      <c r="FG475" s="5"/>
      <c r="FH475" s="5"/>
      <c r="FI475" s="5"/>
      <c r="FJ475" s="5"/>
      <c r="FK475" s="5"/>
      <c r="FL475" s="5"/>
      <c r="FM475" s="5"/>
      <c r="FN475" s="5"/>
      <c r="FO475" s="5"/>
      <c r="FP475" s="5"/>
      <c r="FQ475" s="5"/>
      <c r="FR475" s="5"/>
      <c r="FS475" s="5"/>
      <c r="FT475" s="5"/>
      <c r="FU475" s="5"/>
      <c r="FV475" s="5"/>
      <c r="FW475" s="5"/>
      <c r="FX475" s="5"/>
      <c r="FY475" s="5"/>
      <c r="FZ475" s="5"/>
      <c r="GA475" s="5"/>
      <c r="GB475" s="5"/>
      <c r="GC475" s="5"/>
      <c r="GD475" s="5"/>
      <c r="GE475" s="5"/>
      <c r="GF475" s="5"/>
      <c r="GG475" s="5"/>
      <c r="GH475" s="4"/>
      <c r="GI475" s="4"/>
      <c r="GJ475" s="5"/>
      <c r="GK475" s="5"/>
      <c r="GL475" s="5"/>
      <c r="GM475" s="5"/>
      <c r="GN475" s="5"/>
      <c r="GO475" s="5"/>
      <c r="GP475" s="5"/>
      <c r="GQ475" s="5"/>
      <c r="GR475" s="5"/>
      <c r="GS475" s="5"/>
    </row>
    <row r="476" spans="1:201"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4"/>
      <c r="AR476" s="4"/>
      <c r="AS476" s="5"/>
      <c r="AT476" s="4"/>
      <c r="AU476" s="5"/>
      <c r="AV476" s="5"/>
      <c r="AW476" s="5"/>
      <c r="AX476" s="5"/>
      <c r="AY476" s="5"/>
      <c r="AZ476" s="5"/>
      <c r="BA476" s="5"/>
      <c r="BB476" s="5"/>
      <c r="BC476" s="4"/>
      <c r="BD476" s="4"/>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c r="DQ476" s="5"/>
      <c r="DR476" s="5"/>
      <c r="DS476" s="5"/>
      <c r="DT476" s="5"/>
      <c r="DU476" s="5"/>
      <c r="DV476" s="5"/>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c r="FL476" s="5"/>
      <c r="FM476" s="5"/>
      <c r="FN476" s="5"/>
      <c r="FO476" s="5"/>
      <c r="FP476" s="5"/>
      <c r="FQ476" s="5"/>
      <c r="FR476" s="5"/>
      <c r="FS476" s="5"/>
      <c r="FT476" s="5"/>
      <c r="FU476" s="5"/>
      <c r="FV476" s="5"/>
      <c r="FW476" s="5"/>
      <c r="FX476" s="5"/>
      <c r="FY476" s="5"/>
      <c r="FZ476" s="5"/>
      <c r="GA476" s="5"/>
      <c r="GB476" s="5"/>
      <c r="GC476" s="5"/>
      <c r="GD476" s="5"/>
      <c r="GE476" s="5"/>
      <c r="GF476" s="5"/>
      <c r="GG476" s="5"/>
      <c r="GH476" s="4"/>
      <c r="GI476" s="4"/>
      <c r="GJ476" s="5"/>
      <c r="GK476" s="5"/>
      <c r="GL476" s="5"/>
      <c r="GM476" s="5"/>
      <c r="GN476" s="5"/>
      <c r="GO476" s="5"/>
      <c r="GP476" s="5"/>
      <c r="GQ476" s="5"/>
      <c r="GR476" s="5"/>
      <c r="GS476" s="5"/>
    </row>
    <row r="477" spans="1:201"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4"/>
      <c r="AR477" s="4"/>
      <c r="AS477" s="5"/>
      <c r="AT477" s="4"/>
      <c r="AU477" s="5"/>
      <c r="AV477" s="5"/>
      <c r="AW477" s="5"/>
      <c r="AX477" s="5"/>
      <c r="AY477" s="5"/>
      <c r="AZ477" s="5"/>
      <c r="BA477" s="5"/>
      <c r="BB477" s="5"/>
      <c r="BC477" s="4"/>
      <c r="BD477" s="4"/>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5"/>
      <c r="DQ477" s="5"/>
      <c r="DR477" s="5"/>
      <c r="DS477" s="5"/>
      <c r="DT477" s="5"/>
      <c r="DU477" s="5"/>
      <c r="DV477" s="5"/>
      <c r="DW477" s="5"/>
      <c r="DX477" s="5"/>
      <c r="DY477" s="5"/>
      <c r="DZ477" s="5"/>
      <c r="EA477" s="5"/>
      <c r="EB477" s="5"/>
      <c r="EC477" s="5"/>
      <c r="ED477" s="5"/>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s="5"/>
      <c r="FG477" s="5"/>
      <c r="FH477" s="5"/>
      <c r="FI477" s="5"/>
      <c r="FJ477" s="5"/>
      <c r="FK477" s="5"/>
      <c r="FL477" s="5"/>
      <c r="FM477" s="5"/>
      <c r="FN477" s="5"/>
      <c r="FO477" s="5"/>
      <c r="FP477" s="5"/>
      <c r="FQ477" s="5"/>
      <c r="FR477" s="5"/>
      <c r="FS477" s="5"/>
      <c r="FT477" s="5"/>
      <c r="FU477" s="5"/>
      <c r="FV477" s="5"/>
      <c r="FW477" s="5"/>
      <c r="FX477" s="5"/>
      <c r="FY477" s="5"/>
      <c r="FZ477" s="5"/>
      <c r="GA477" s="5"/>
      <c r="GB477" s="5"/>
      <c r="GC477" s="5"/>
      <c r="GD477" s="5"/>
      <c r="GE477" s="5"/>
      <c r="GF477" s="5"/>
      <c r="GG477" s="5"/>
      <c r="GH477" s="4"/>
      <c r="GI477" s="4"/>
      <c r="GJ477" s="5"/>
      <c r="GK477" s="5"/>
      <c r="GL477" s="5"/>
      <c r="GM477" s="5"/>
      <c r="GN477" s="5"/>
      <c r="GO477" s="5"/>
      <c r="GP477" s="5"/>
      <c r="GQ477" s="5"/>
      <c r="GR477" s="5"/>
      <c r="GS477" s="5"/>
    </row>
    <row r="478" spans="1:201"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4"/>
      <c r="AR478" s="4"/>
      <c r="AS478" s="5"/>
      <c r="AT478" s="4"/>
      <c r="AU478" s="5"/>
      <c r="AV478" s="5"/>
      <c r="AW478" s="5"/>
      <c r="AX478" s="5"/>
      <c r="AY478" s="5"/>
      <c r="AZ478" s="5"/>
      <c r="BA478" s="5"/>
      <c r="BB478" s="5"/>
      <c r="BC478" s="4"/>
      <c r="BD478" s="4"/>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c r="FL478" s="5"/>
      <c r="FM478" s="5"/>
      <c r="FN478" s="5"/>
      <c r="FO478" s="5"/>
      <c r="FP478" s="5"/>
      <c r="FQ478" s="5"/>
      <c r="FR478" s="5"/>
      <c r="FS478" s="5"/>
      <c r="FT478" s="5"/>
      <c r="FU478" s="5"/>
      <c r="FV478" s="5"/>
      <c r="FW478" s="5"/>
      <c r="FX478" s="5"/>
      <c r="FY478" s="5"/>
      <c r="FZ478" s="5"/>
      <c r="GA478" s="5"/>
      <c r="GB478" s="5"/>
      <c r="GC478" s="5"/>
      <c r="GD478" s="5"/>
      <c r="GE478" s="5"/>
      <c r="GF478" s="5"/>
      <c r="GG478" s="5"/>
      <c r="GH478" s="4"/>
      <c r="GI478" s="4"/>
      <c r="GJ478" s="5"/>
      <c r="GK478" s="5"/>
      <c r="GL478" s="5"/>
      <c r="GM478" s="5"/>
      <c r="GN478" s="5"/>
      <c r="GO478" s="5"/>
      <c r="GP478" s="5"/>
      <c r="GQ478" s="5"/>
      <c r="GR478" s="5"/>
      <c r="GS478" s="5"/>
    </row>
    <row r="479" spans="1:201"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4"/>
      <c r="AR479" s="4"/>
      <c r="AS479" s="5"/>
      <c r="AT479" s="4"/>
      <c r="AU479" s="5"/>
      <c r="AV479" s="5"/>
      <c r="AW479" s="5"/>
      <c r="AX479" s="5"/>
      <c r="AY479" s="5"/>
      <c r="AZ479" s="5"/>
      <c r="BA479" s="5"/>
      <c r="BB479" s="5"/>
      <c r="BC479" s="4"/>
      <c r="BD479" s="4"/>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c r="DB479" s="5"/>
      <c r="DC479" s="5"/>
      <c r="DD479" s="5"/>
      <c r="DE479" s="5"/>
      <c r="DF479" s="5"/>
      <c r="DG479" s="5"/>
      <c r="DH479" s="5"/>
      <c r="DI479" s="5"/>
      <c r="DJ479" s="5"/>
      <c r="DK479" s="5"/>
      <c r="DL479" s="5"/>
      <c r="DM479" s="5"/>
      <c r="DN479" s="5"/>
      <c r="DO479" s="5"/>
      <c r="DP479" s="5"/>
      <c r="DQ479" s="5"/>
      <c r="DR479" s="5"/>
      <c r="DS479" s="5"/>
      <c r="DT479" s="5"/>
      <c r="DU479" s="5"/>
      <c r="DV479" s="5"/>
      <c r="DW479" s="5"/>
      <c r="DX479" s="5"/>
      <c r="DY479" s="5"/>
      <c r="DZ479" s="5"/>
      <c r="EA479" s="5"/>
      <c r="EB479" s="5"/>
      <c r="EC479" s="5"/>
      <c r="ED479" s="5"/>
      <c r="EE479" s="5"/>
      <c r="EF479" s="5"/>
      <c r="EG479" s="5"/>
      <c r="EH479" s="5"/>
      <c r="EI479" s="5"/>
      <c r="EJ479" s="5"/>
      <c r="EK479" s="5"/>
      <c r="EL479" s="5"/>
      <c r="EM479" s="5"/>
      <c r="EN479" s="5"/>
      <c r="EO479" s="5"/>
      <c r="EP479" s="5"/>
      <c r="EQ479" s="5"/>
      <c r="ER479" s="5"/>
      <c r="ES479" s="5"/>
      <c r="ET479" s="5"/>
      <c r="EU479" s="5"/>
      <c r="EV479" s="5"/>
      <c r="EW479" s="5"/>
      <c r="EX479" s="5"/>
      <c r="EY479" s="5"/>
      <c r="EZ479" s="5"/>
      <c r="FA479" s="5"/>
      <c r="FB479" s="5"/>
      <c r="FC479" s="5"/>
      <c r="FD479" s="5"/>
      <c r="FE479" s="5"/>
      <c r="FF479" s="5"/>
      <c r="FG479" s="5"/>
      <c r="FH479" s="5"/>
      <c r="FI479" s="5"/>
      <c r="FJ479" s="5"/>
      <c r="FK479" s="5"/>
      <c r="FL479" s="5"/>
      <c r="FM479" s="5"/>
      <c r="FN479" s="5"/>
      <c r="FO479" s="5"/>
      <c r="FP479" s="5"/>
      <c r="FQ479" s="5"/>
      <c r="FR479" s="5"/>
      <c r="FS479" s="5"/>
      <c r="FT479" s="5"/>
      <c r="FU479" s="5"/>
      <c r="FV479" s="5"/>
      <c r="FW479" s="5"/>
      <c r="FX479" s="5"/>
      <c r="FY479" s="5"/>
      <c r="FZ479" s="5"/>
      <c r="GA479" s="5"/>
      <c r="GB479" s="5"/>
      <c r="GC479" s="5"/>
      <c r="GD479" s="5"/>
      <c r="GE479" s="5"/>
      <c r="GF479" s="5"/>
      <c r="GG479" s="5"/>
      <c r="GH479" s="4"/>
      <c r="GI479" s="4"/>
      <c r="GJ479" s="5"/>
      <c r="GK479" s="5"/>
      <c r="GL479" s="5"/>
      <c r="GM479" s="5"/>
      <c r="GN479" s="5"/>
      <c r="GO479" s="5"/>
      <c r="GP479" s="5"/>
      <c r="GQ479" s="5"/>
      <c r="GR479" s="5"/>
      <c r="GS479" s="5"/>
    </row>
    <row r="480" spans="1:201"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4"/>
      <c r="AR480" s="4"/>
      <c r="AS480" s="5"/>
      <c r="AT480" s="4"/>
      <c r="AU480" s="5"/>
      <c r="AV480" s="5"/>
      <c r="AW480" s="5"/>
      <c r="AX480" s="5"/>
      <c r="AY480" s="5"/>
      <c r="AZ480" s="5"/>
      <c r="BA480" s="5"/>
      <c r="BB480" s="5"/>
      <c r="BC480" s="4"/>
      <c r="BD480" s="4"/>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c r="DA480" s="5"/>
      <c r="DB480" s="5"/>
      <c r="DC480" s="5"/>
      <c r="DD480" s="5"/>
      <c r="DE480" s="5"/>
      <c r="DF480" s="5"/>
      <c r="DG480" s="5"/>
      <c r="DH480" s="5"/>
      <c r="DI480" s="5"/>
      <c r="DJ480" s="5"/>
      <c r="DK480" s="5"/>
      <c r="DL480" s="5"/>
      <c r="DM480" s="5"/>
      <c r="DN480" s="5"/>
      <c r="DO480" s="5"/>
      <c r="DP480" s="5"/>
      <c r="DQ480" s="5"/>
      <c r="DR480" s="5"/>
      <c r="DS480" s="5"/>
      <c r="DT480" s="5"/>
      <c r="DU480" s="5"/>
      <c r="DV480" s="5"/>
      <c r="DW480" s="5"/>
      <c r="DX480" s="5"/>
      <c r="DY480" s="5"/>
      <c r="DZ480" s="5"/>
      <c r="EA480" s="5"/>
      <c r="EB480" s="5"/>
      <c r="EC480" s="5"/>
      <c r="ED480" s="5"/>
      <c r="EE480" s="5"/>
      <c r="EF480" s="5"/>
      <c r="EG480" s="5"/>
      <c r="EH480" s="5"/>
      <c r="EI480" s="5"/>
      <c r="EJ480" s="5"/>
      <c r="EK480" s="5"/>
      <c r="EL480" s="5"/>
      <c r="EM480" s="5"/>
      <c r="EN480" s="5"/>
      <c r="EO480" s="5"/>
      <c r="EP480" s="5"/>
      <c r="EQ480" s="5"/>
      <c r="ER480" s="5"/>
      <c r="ES480" s="5"/>
      <c r="ET480" s="5"/>
      <c r="EU480" s="5"/>
      <c r="EV480" s="5"/>
      <c r="EW480" s="5"/>
      <c r="EX480" s="5"/>
      <c r="EY480" s="5"/>
      <c r="EZ480" s="5"/>
      <c r="FA480" s="5"/>
      <c r="FB480" s="5"/>
      <c r="FC480" s="5"/>
      <c r="FD480" s="5"/>
      <c r="FE480" s="5"/>
      <c r="FF480" s="5"/>
      <c r="FG480" s="5"/>
      <c r="FH480" s="5"/>
      <c r="FI480" s="5"/>
      <c r="FJ480" s="5"/>
      <c r="FK480" s="5"/>
      <c r="FL480" s="5"/>
      <c r="FM480" s="5"/>
      <c r="FN480" s="5"/>
      <c r="FO480" s="5"/>
      <c r="FP480" s="5"/>
      <c r="FQ480" s="5"/>
      <c r="FR480" s="5"/>
      <c r="FS480" s="5"/>
      <c r="FT480" s="5"/>
      <c r="FU480" s="5"/>
      <c r="FV480" s="5"/>
      <c r="FW480" s="5"/>
      <c r="FX480" s="5"/>
      <c r="FY480" s="5"/>
      <c r="FZ480" s="5"/>
      <c r="GA480" s="5"/>
      <c r="GB480" s="5"/>
      <c r="GC480" s="5"/>
      <c r="GD480" s="5"/>
      <c r="GE480" s="5"/>
      <c r="GF480" s="5"/>
      <c r="GG480" s="5"/>
      <c r="GH480" s="4"/>
      <c r="GI480" s="4"/>
      <c r="GJ480" s="5"/>
      <c r="GK480" s="5"/>
      <c r="GL480" s="5"/>
      <c r="GM480" s="5"/>
      <c r="GN480" s="5"/>
      <c r="GO480" s="5"/>
      <c r="GP480" s="5"/>
      <c r="GQ480" s="5"/>
      <c r="GR480" s="5"/>
      <c r="GS480" s="5"/>
    </row>
    <row r="481" spans="1:201"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4"/>
      <c r="AR481" s="4"/>
      <c r="AS481" s="5"/>
      <c r="AT481" s="4"/>
      <c r="AU481" s="5"/>
      <c r="AV481" s="5"/>
      <c r="AW481" s="5"/>
      <c r="AX481" s="5"/>
      <c r="AY481" s="5"/>
      <c r="AZ481" s="5"/>
      <c r="BA481" s="5"/>
      <c r="BB481" s="5"/>
      <c r="BC481" s="4"/>
      <c r="BD481" s="4"/>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5"/>
      <c r="CY481" s="5"/>
      <c r="CZ481" s="5"/>
      <c r="DA481" s="5"/>
      <c r="DB481" s="5"/>
      <c r="DC481" s="5"/>
      <c r="DD481" s="5"/>
      <c r="DE481" s="5"/>
      <c r="DF481" s="5"/>
      <c r="DG481" s="5"/>
      <c r="DH481" s="5"/>
      <c r="DI481" s="5"/>
      <c r="DJ481" s="5"/>
      <c r="DK481" s="5"/>
      <c r="DL481" s="5"/>
      <c r="DM481" s="5"/>
      <c r="DN481" s="5"/>
      <c r="DO481" s="5"/>
      <c r="DP481" s="5"/>
      <c r="DQ481" s="5"/>
      <c r="DR481" s="5"/>
      <c r="DS481" s="5"/>
      <c r="DT481" s="5"/>
      <c r="DU481" s="5"/>
      <c r="DV481" s="5"/>
      <c r="DW481" s="5"/>
      <c r="DX481" s="5"/>
      <c r="DY481" s="5"/>
      <c r="DZ481" s="5"/>
      <c r="EA481" s="5"/>
      <c r="EB481" s="5"/>
      <c r="EC481" s="5"/>
      <c r="ED481" s="5"/>
      <c r="EE481" s="5"/>
      <c r="EF481" s="5"/>
      <c r="EG481" s="5"/>
      <c r="EH481" s="5"/>
      <c r="EI481" s="5"/>
      <c r="EJ481" s="5"/>
      <c r="EK481" s="5"/>
      <c r="EL481" s="5"/>
      <c r="EM481" s="5"/>
      <c r="EN481" s="5"/>
      <c r="EO481" s="5"/>
      <c r="EP481" s="5"/>
      <c r="EQ481" s="5"/>
      <c r="ER481" s="5"/>
      <c r="ES481" s="5"/>
      <c r="ET481" s="5"/>
      <c r="EU481" s="5"/>
      <c r="EV481" s="5"/>
      <c r="EW481" s="5"/>
      <c r="EX481" s="5"/>
      <c r="EY481" s="5"/>
      <c r="EZ481" s="5"/>
      <c r="FA481" s="5"/>
      <c r="FB481" s="5"/>
      <c r="FC481" s="5"/>
      <c r="FD481" s="5"/>
      <c r="FE481" s="5"/>
      <c r="FF481" s="5"/>
      <c r="FG481" s="5"/>
      <c r="FH481" s="5"/>
      <c r="FI481" s="5"/>
      <c r="FJ481" s="5"/>
      <c r="FK481" s="5"/>
      <c r="FL481" s="5"/>
      <c r="FM481" s="5"/>
      <c r="FN481" s="5"/>
      <c r="FO481" s="5"/>
      <c r="FP481" s="5"/>
      <c r="FQ481" s="5"/>
      <c r="FR481" s="5"/>
      <c r="FS481" s="5"/>
      <c r="FT481" s="5"/>
      <c r="FU481" s="5"/>
      <c r="FV481" s="5"/>
      <c r="FW481" s="5"/>
      <c r="FX481" s="5"/>
      <c r="FY481" s="5"/>
      <c r="FZ481" s="5"/>
      <c r="GA481" s="5"/>
      <c r="GB481" s="5"/>
      <c r="GC481" s="5"/>
      <c r="GD481" s="5"/>
      <c r="GE481" s="5"/>
      <c r="GF481" s="5"/>
      <c r="GG481" s="5"/>
      <c r="GH481" s="4"/>
      <c r="GI481" s="4"/>
      <c r="GJ481" s="5"/>
      <c r="GK481" s="5"/>
      <c r="GL481" s="5"/>
      <c r="GM481" s="5"/>
      <c r="GN481" s="5"/>
      <c r="GO481" s="5"/>
      <c r="GP481" s="5"/>
      <c r="GQ481" s="5"/>
      <c r="GR481" s="5"/>
      <c r="GS481" s="5"/>
    </row>
    <row r="482" spans="1:201"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4"/>
      <c r="AR482" s="4"/>
      <c r="AS482" s="5"/>
      <c r="AT482" s="4"/>
      <c r="AU482" s="5"/>
      <c r="AV482" s="5"/>
      <c r="AW482" s="5"/>
      <c r="AX482" s="5"/>
      <c r="AY482" s="5"/>
      <c r="AZ482" s="5"/>
      <c r="BA482" s="5"/>
      <c r="BB482" s="5"/>
      <c r="BC482" s="4"/>
      <c r="BD482" s="4"/>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c r="DT482" s="5"/>
      <c r="DU482" s="5"/>
      <c r="DV482" s="5"/>
      <c r="DW482" s="5"/>
      <c r="DX482" s="5"/>
      <c r="DY482" s="5"/>
      <c r="DZ482" s="5"/>
      <c r="EA482" s="5"/>
      <c r="EB482" s="5"/>
      <c r="EC482" s="5"/>
      <c r="ED482" s="5"/>
      <c r="EE482" s="5"/>
      <c r="EF482" s="5"/>
      <c r="EG482" s="5"/>
      <c r="EH482" s="5"/>
      <c r="EI482" s="5"/>
      <c r="EJ482" s="5"/>
      <c r="EK482" s="5"/>
      <c r="EL482" s="5"/>
      <c r="EM482" s="5"/>
      <c r="EN482" s="5"/>
      <c r="EO482" s="5"/>
      <c r="EP482" s="5"/>
      <c r="EQ482" s="5"/>
      <c r="ER482" s="5"/>
      <c r="ES482" s="5"/>
      <c r="ET482" s="5"/>
      <c r="EU482" s="5"/>
      <c r="EV482" s="5"/>
      <c r="EW482" s="5"/>
      <c r="EX482" s="5"/>
      <c r="EY482" s="5"/>
      <c r="EZ482" s="5"/>
      <c r="FA482" s="5"/>
      <c r="FB482" s="5"/>
      <c r="FC482" s="5"/>
      <c r="FD482" s="5"/>
      <c r="FE482" s="5"/>
      <c r="FF482" s="5"/>
      <c r="FG482" s="5"/>
      <c r="FH482" s="5"/>
      <c r="FI482" s="5"/>
      <c r="FJ482" s="5"/>
      <c r="FK482" s="5"/>
      <c r="FL482" s="5"/>
      <c r="FM482" s="5"/>
      <c r="FN482" s="5"/>
      <c r="FO482" s="5"/>
      <c r="FP482" s="5"/>
      <c r="FQ482" s="5"/>
      <c r="FR482" s="5"/>
      <c r="FS482" s="5"/>
      <c r="FT482" s="5"/>
      <c r="FU482" s="5"/>
      <c r="FV482" s="5"/>
      <c r="FW482" s="5"/>
      <c r="FX482" s="5"/>
      <c r="FY482" s="5"/>
      <c r="FZ482" s="5"/>
      <c r="GA482" s="5"/>
      <c r="GB482" s="5"/>
      <c r="GC482" s="5"/>
      <c r="GD482" s="5"/>
      <c r="GE482" s="5"/>
      <c r="GF482" s="5"/>
      <c r="GG482" s="5"/>
      <c r="GH482" s="4"/>
      <c r="GI482" s="4"/>
      <c r="GJ482" s="5"/>
      <c r="GK482" s="5"/>
      <c r="GL482" s="5"/>
      <c r="GM482" s="5"/>
      <c r="GN482" s="5"/>
      <c r="GO482" s="5"/>
      <c r="GP482" s="5"/>
      <c r="GQ482" s="5"/>
      <c r="GR482" s="5"/>
      <c r="GS482" s="5"/>
    </row>
    <row r="483" spans="1:201"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4"/>
      <c r="AR483" s="4"/>
      <c r="AS483" s="5"/>
      <c r="AT483" s="4"/>
      <c r="AU483" s="5"/>
      <c r="AV483" s="5"/>
      <c r="AW483" s="5"/>
      <c r="AX483" s="5"/>
      <c r="AY483" s="5"/>
      <c r="AZ483" s="5"/>
      <c r="BA483" s="5"/>
      <c r="BB483" s="5"/>
      <c r="BC483" s="4"/>
      <c r="BD483" s="4"/>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5"/>
      <c r="CX483" s="5"/>
      <c r="CY483" s="5"/>
      <c r="CZ483" s="5"/>
      <c r="DA483" s="5"/>
      <c r="DB483" s="5"/>
      <c r="DC483" s="5"/>
      <c r="DD483" s="5"/>
      <c r="DE483" s="5"/>
      <c r="DF483" s="5"/>
      <c r="DG483" s="5"/>
      <c r="DH483" s="5"/>
      <c r="DI483" s="5"/>
      <c r="DJ483" s="5"/>
      <c r="DK483" s="5"/>
      <c r="DL483" s="5"/>
      <c r="DM483" s="5"/>
      <c r="DN483" s="5"/>
      <c r="DO483" s="5"/>
      <c r="DP483" s="5"/>
      <c r="DQ483" s="5"/>
      <c r="DR483" s="5"/>
      <c r="DS483" s="5"/>
      <c r="DT483" s="5"/>
      <c r="DU483" s="5"/>
      <c r="DV483" s="5"/>
      <c r="DW483" s="5"/>
      <c r="DX483" s="5"/>
      <c r="DY483" s="5"/>
      <c r="DZ483" s="5"/>
      <c r="EA483" s="5"/>
      <c r="EB483" s="5"/>
      <c r="EC483" s="5"/>
      <c r="ED483" s="5"/>
      <c r="EE483" s="5"/>
      <c r="EF483" s="5"/>
      <c r="EG483" s="5"/>
      <c r="EH483" s="5"/>
      <c r="EI483" s="5"/>
      <c r="EJ483" s="5"/>
      <c r="EK483" s="5"/>
      <c r="EL483" s="5"/>
      <c r="EM483" s="5"/>
      <c r="EN483" s="5"/>
      <c r="EO483" s="5"/>
      <c r="EP483" s="5"/>
      <c r="EQ483" s="5"/>
      <c r="ER483" s="5"/>
      <c r="ES483" s="5"/>
      <c r="ET483" s="5"/>
      <c r="EU483" s="5"/>
      <c r="EV483" s="5"/>
      <c r="EW483" s="5"/>
      <c r="EX483" s="5"/>
      <c r="EY483" s="5"/>
      <c r="EZ483" s="5"/>
      <c r="FA483" s="5"/>
      <c r="FB483" s="5"/>
      <c r="FC483" s="5"/>
      <c r="FD483" s="5"/>
      <c r="FE483" s="5"/>
      <c r="FF483" s="5"/>
      <c r="FG483" s="5"/>
      <c r="FH483" s="5"/>
      <c r="FI483" s="5"/>
      <c r="FJ483" s="5"/>
      <c r="FK483" s="5"/>
      <c r="FL483" s="5"/>
      <c r="FM483" s="5"/>
      <c r="FN483" s="5"/>
      <c r="FO483" s="5"/>
      <c r="FP483" s="5"/>
      <c r="FQ483" s="5"/>
      <c r="FR483" s="5"/>
      <c r="FS483" s="5"/>
      <c r="FT483" s="5"/>
      <c r="FU483" s="5"/>
      <c r="FV483" s="5"/>
      <c r="FW483" s="5"/>
      <c r="FX483" s="5"/>
      <c r="FY483" s="5"/>
      <c r="FZ483" s="5"/>
      <c r="GA483" s="5"/>
      <c r="GB483" s="5"/>
      <c r="GC483" s="5"/>
      <c r="GD483" s="5"/>
      <c r="GE483" s="5"/>
      <c r="GF483" s="5"/>
      <c r="GG483" s="5"/>
      <c r="GH483" s="4"/>
      <c r="GI483" s="4"/>
      <c r="GJ483" s="5"/>
      <c r="GK483" s="5"/>
      <c r="GL483" s="5"/>
      <c r="GM483" s="5"/>
      <c r="GN483" s="5"/>
      <c r="GO483" s="5"/>
      <c r="GP483" s="5"/>
      <c r="GQ483" s="5"/>
      <c r="GR483" s="5"/>
      <c r="GS483" s="5"/>
    </row>
    <row r="484" spans="1:201"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4"/>
      <c r="AR484" s="4"/>
      <c r="AS484" s="5"/>
      <c r="AT484" s="4"/>
      <c r="AU484" s="5"/>
      <c r="AV484" s="5"/>
      <c r="AW484" s="5"/>
      <c r="AX484" s="5"/>
      <c r="AY484" s="5"/>
      <c r="AZ484" s="5"/>
      <c r="BA484" s="5"/>
      <c r="BB484" s="5"/>
      <c r="BC484" s="4"/>
      <c r="BD484" s="4"/>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5"/>
      <c r="CY484" s="5"/>
      <c r="CZ484" s="5"/>
      <c r="DA484" s="5"/>
      <c r="DB484" s="5"/>
      <c r="DC484" s="5"/>
      <c r="DD484" s="5"/>
      <c r="DE484" s="5"/>
      <c r="DF484" s="5"/>
      <c r="DG484" s="5"/>
      <c r="DH484" s="5"/>
      <c r="DI484" s="5"/>
      <c r="DJ484" s="5"/>
      <c r="DK484" s="5"/>
      <c r="DL484" s="5"/>
      <c r="DM484" s="5"/>
      <c r="DN484" s="5"/>
      <c r="DO484" s="5"/>
      <c r="DP484" s="5"/>
      <c r="DQ484" s="5"/>
      <c r="DR484" s="5"/>
      <c r="DS484" s="5"/>
      <c r="DT484" s="5"/>
      <c r="DU484" s="5"/>
      <c r="DV484" s="5"/>
      <c r="DW484" s="5"/>
      <c r="DX484" s="5"/>
      <c r="DY484" s="5"/>
      <c r="DZ484" s="5"/>
      <c r="EA484" s="5"/>
      <c r="EB484" s="5"/>
      <c r="EC484" s="5"/>
      <c r="ED484" s="5"/>
      <c r="EE484" s="5"/>
      <c r="EF484" s="5"/>
      <c r="EG484" s="5"/>
      <c r="EH484" s="5"/>
      <c r="EI484" s="5"/>
      <c r="EJ484" s="5"/>
      <c r="EK484" s="5"/>
      <c r="EL484" s="5"/>
      <c r="EM484" s="5"/>
      <c r="EN484" s="5"/>
      <c r="EO484" s="5"/>
      <c r="EP484" s="5"/>
      <c r="EQ484" s="5"/>
      <c r="ER484" s="5"/>
      <c r="ES484" s="5"/>
      <c r="ET484" s="5"/>
      <c r="EU484" s="5"/>
      <c r="EV484" s="5"/>
      <c r="EW484" s="5"/>
      <c r="EX484" s="5"/>
      <c r="EY484" s="5"/>
      <c r="EZ484" s="5"/>
      <c r="FA484" s="5"/>
      <c r="FB484" s="5"/>
      <c r="FC484" s="5"/>
      <c r="FD484" s="5"/>
      <c r="FE484" s="5"/>
      <c r="FF484" s="5"/>
      <c r="FG484" s="5"/>
      <c r="FH484" s="5"/>
      <c r="FI484" s="5"/>
      <c r="FJ484" s="5"/>
      <c r="FK484" s="5"/>
      <c r="FL484" s="5"/>
      <c r="FM484" s="5"/>
      <c r="FN484" s="5"/>
      <c r="FO484" s="5"/>
      <c r="FP484" s="5"/>
      <c r="FQ484" s="5"/>
      <c r="FR484" s="5"/>
      <c r="FS484" s="5"/>
      <c r="FT484" s="5"/>
      <c r="FU484" s="5"/>
      <c r="FV484" s="5"/>
      <c r="FW484" s="5"/>
      <c r="FX484" s="5"/>
      <c r="FY484" s="5"/>
      <c r="FZ484" s="5"/>
      <c r="GA484" s="5"/>
      <c r="GB484" s="5"/>
      <c r="GC484" s="5"/>
      <c r="GD484" s="5"/>
      <c r="GE484" s="5"/>
      <c r="GF484" s="5"/>
      <c r="GG484" s="5"/>
      <c r="GH484" s="4"/>
      <c r="GI484" s="4"/>
      <c r="GJ484" s="5"/>
      <c r="GK484" s="5"/>
      <c r="GL484" s="5"/>
      <c r="GM484" s="5"/>
      <c r="GN484" s="5"/>
      <c r="GO484" s="5"/>
      <c r="GP484" s="5"/>
      <c r="GQ484" s="5"/>
      <c r="GR484" s="5"/>
      <c r="GS484" s="5"/>
    </row>
    <row r="485" spans="1:201"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4"/>
      <c r="AR485" s="4"/>
      <c r="AS485" s="5"/>
      <c r="AT485" s="4"/>
      <c r="AU485" s="5"/>
      <c r="AV485" s="5"/>
      <c r="AW485" s="5"/>
      <c r="AX485" s="5"/>
      <c r="AY485" s="5"/>
      <c r="AZ485" s="5"/>
      <c r="BA485" s="5"/>
      <c r="BB485" s="5"/>
      <c r="BC485" s="4"/>
      <c r="BD485" s="4"/>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5"/>
      <c r="CY485" s="5"/>
      <c r="CZ485" s="5"/>
      <c r="DA485" s="5"/>
      <c r="DB485" s="5"/>
      <c r="DC485" s="5"/>
      <c r="DD485" s="5"/>
      <c r="DE485" s="5"/>
      <c r="DF485" s="5"/>
      <c r="DG485" s="5"/>
      <c r="DH485" s="5"/>
      <c r="DI485" s="5"/>
      <c r="DJ485" s="5"/>
      <c r="DK485" s="5"/>
      <c r="DL485" s="5"/>
      <c r="DM485" s="5"/>
      <c r="DN485" s="5"/>
      <c r="DO485" s="5"/>
      <c r="DP485" s="5"/>
      <c r="DQ485" s="5"/>
      <c r="DR485" s="5"/>
      <c r="DS485" s="5"/>
      <c r="DT485" s="5"/>
      <c r="DU485" s="5"/>
      <c r="DV485" s="5"/>
      <c r="DW485" s="5"/>
      <c r="DX485" s="5"/>
      <c r="DY485" s="5"/>
      <c r="DZ485" s="5"/>
      <c r="EA485" s="5"/>
      <c r="EB485" s="5"/>
      <c r="EC485" s="5"/>
      <c r="ED485" s="5"/>
      <c r="EE485" s="5"/>
      <c r="EF485" s="5"/>
      <c r="EG485" s="5"/>
      <c r="EH485" s="5"/>
      <c r="EI485" s="5"/>
      <c r="EJ485" s="5"/>
      <c r="EK485" s="5"/>
      <c r="EL485" s="5"/>
      <c r="EM485" s="5"/>
      <c r="EN485" s="5"/>
      <c r="EO485" s="5"/>
      <c r="EP485" s="5"/>
      <c r="EQ485" s="5"/>
      <c r="ER485" s="5"/>
      <c r="ES485" s="5"/>
      <c r="ET485" s="5"/>
      <c r="EU485" s="5"/>
      <c r="EV485" s="5"/>
      <c r="EW485" s="5"/>
      <c r="EX485" s="5"/>
      <c r="EY485" s="5"/>
      <c r="EZ485" s="5"/>
      <c r="FA485" s="5"/>
      <c r="FB485" s="5"/>
      <c r="FC485" s="5"/>
      <c r="FD485" s="5"/>
      <c r="FE485" s="5"/>
      <c r="FF485" s="5"/>
      <c r="FG485" s="5"/>
      <c r="FH485" s="5"/>
      <c r="FI485" s="5"/>
      <c r="FJ485" s="5"/>
      <c r="FK485" s="5"/>
      <c r="FL485" s="5"/>
      <c r="FM485" s="5"/>
      <c r="FN485" s="5"/>
      <c r="FO485" s="5"/>
      <c r="FP485" s="5"/>
      <c r="FQ485" s="5"/>
      <c r="FR485" s="5"/>
      <c r="FS485" s="5"/>
      <c r="FT485" s="5"/>
      <c r="FU485" s="5"/>
      <c r="FV485" s="5"/>
      <c r="FW485" s="5"/>
      <c r="FX485" s="5"/>
      <c r="FY485" s="5"/>
      <c r="FZ485" s="5"/>
      <c r="GA485" s="5"/>
      <c r="GB485" s="5"/>
      <c r="GC485" s="5"/>
      <c r="GD485" s="5"/>
      <c r="GE485" s="5"/>
      <c r="GF485" s="5"/>
      <c r="GG485" s="5"/>
      <c r="GH485" s="4"/>
      <c r="GI485" s="4"/>
      <c r="GJ485" s="5"/>
      <c r="GK485" s="5"/>
      <c r="GL485" s="5"/>
      <c r="GM485" s="5"/>
      <c r="GN485" s="5"/>
      <c r="GO485" s="5"/>
      <c r="GP485" s="5"/>
      <c r="GQ485" s="5"/>
      <c r="GR485" s="5"/>
      <c r="GS485" s="5"/>
    </row>
    <row r="486" spans="1:201"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4"/>
      <c r="AR486" s="4"/>
      <c r="AS486" s="5"/>
      <c r="AT486" s="4"/>
      <c r="AU486" s="5"/>
      <c r="AV486" s="5"/>
      <c r="AW486" s="5"/>
      <c r="AX486" s="5"/>
      <c r="AY486" s="5"/>
      <c r="AZ486" s="5"/>
      <c r="BA486" s="5"/>
      <c r="BB486" s="5"/>
      <c r="BC486" s="4"/>
      <c r="BD486" s="4"/>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5"/>
      <c r="DG486" s="5"/>
      <c r="DH486" s="5"/>
      <c r="DI486" s="5"/>
      <c r="DJ486" s="5"/>
      <c r="DK486" s="5"/>
      <c r="DL486" s="5"/>
      <c r="DM486" s="5"/>
      <c r="DN486" s="5"/>
      <c r="DO486" s="5"/>
      <c r="DP486" s="5"/>
      <c r="DQ486" s="5"/>
      <c r="DR486" s="5"/>
      <c r="DS486" s="5"/>
      <c r="DT486" s="5"/>
      <c r="DU486" s="5"/>
      <c r="DV486" s="5"/>
      <c r="DW486" s="5"/>
      <c r="DX486" s="5"/>
      <c r="DY486" s="5"/>
      <c r="DZ486" s="5"/>
      <c r="EA486" s="5"/>
      <c r="EB486" s="5"/>
      <c r="EC486" s="5"/>
      <c r="ED486" s="5"/>
      <c r="EE486" s="5"/>
      <c r="EF486" s="5"/>
      <c r="EG486" s="5"/>
      <c r="EH486" s="5"/>
      <c r="EI486" s="5"/>
      <c r="EJ486" s="5"/>
      <c r="EK486" s="5"/>
      <c r="EL486" s="5"/>
      <c r="EM486" s="5"/>
      <c r="EN486" s="5"/>
      <c r="EO486" s="5"/>
      <c r="EP486" s="5"/>
      <c r="EQ486" s="5"/>
      <c r="ER486" s="5"/>
      <c r="ES486" s="5"/>
      <c r="ET486" s="5"/>
      <c r="EU486" s="5"/>
      <c r="EV486" s="5"/>
      <c r="EW486" s="5"/>
      <c r="EX486" s="5"/>
      <c r="EY486" s="5"/>
      <c r="EZ486" s="5"/>
      <c r="FA486" s="5"/>
      <c r="FB486" s="5"/>
      <c r="FC486" s="5"/>
      <c r="FD486" s="5"/>
      <c r="FE486" s="5"/>
      <c r="FF486" s="5"/>
      <c r="FG486" s="5"/>
      <c r="FH486" s="5"/>
      <c r="FI486" s="5"/>
      <c r="FJ486" s="5"/>
      <c r="FK486" s="5"/>
      <c r="FL486" s="5"/>
      <c r="FM486" s="5"/>
      <c r="FN486" s="5"/>
      <c r="FO486" s="5"/>
      <c r="FP486" s="5"/>
      <c r="FQ486" s="5"/>
      <c r="FR486" s="5"/>
      <c r="FS486" s="5"/>
      <c r="FT486" s="5"/>
      <c r="FU486" s="5"/>
      <c r="FV486" s="5"/>
      <c r="FW486" s="5"/>
      <c r="FX486" s="5"/>
      <c r="FY486" s="5"/>
      <c r="FZ486" s="5"/>
      <c r="GA486" s="5"/>
      <c r="GB486" s="5"/>
      <c r="GC486" s="5"/>
      <c r="GD486" s="5"/>
      <c r="GE486" s="5"/>
      <c r="GF486" s="5"/>
      <c r="GG486" s="5"/>
      <c r="GH486" s="4"/>
      <c r="GI486" s="4"/>
      <c r="GJ486" s="5"/>
      <c r="GK486" s="5"/>
      <c r="GL486" s="5"/>
      <c r="GM486" s="5"/>
      <c r="GN486" s="5"/>
      <c r="GO486" s="5"/>
      <c r="GP486" s="5"/>
      <c r="GQ486" s="5"/>
      <c r="GR486" s="5"/>
      <c r="GS486" s="5"/>
    </row>
    <row r="487" spans="1:201"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4"/>
      <c r="AR487" s="4"/>
      <c r="AS487" s="5"/>
      <c r="AT487" s="4"/>
      <c r="AU487" s="5"/>
      <c r="AV487" s="5"/>
      <c r="AW487" s="5"/>
      <c r="AX487" s="5"/>
      <c r="AY487" s="5"/>
      <c r="AZ487" s="5"/>
      <c r="BA487" s="5"/>
      <c r="BB487" s="5"/>
      <c r="BC487" s="4"/>
      <c r="BD487" s="4"/>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5"/>
      <c r="DD487" s="5"/>
      <c r="DE487" s="5"/>
      <c r="DF487" s="5"/>
      <c r="DG487" s="5"/>
      <c r="DH487" s="5"/>
      <c r="DI487" s="5"/>
      <c r="DJ487" s="5"/>
      <c r="DK487" s="5"/>
      <c r="DL487" s="5"/>
      <c r="DM487" s="5"/>
      <c r="DN487" s="5"/>
      <c r="DO487" s="5"/>
      <c r="DP487" s="5"/>
      <c r="DQ487" s="5"/>
      <c r="DR487" s="5"/>
      <c r="DS487" s="5"/>
      <c r="DT487" s="5"/>
      <c r="DU487" s="5"/>
      <c r="DV487" s="5"/>
      <c r="DW487" s="5"/>
      <c r="DX487" s="5"/>
      <c r="DY487" s="5"/>
      <c r="DZ487" s="5"/>
      <c r="EA487" s="5"/>
      <c r="EB487" s="5"/>
      <c r="EC487" s="5"/>
      <c r="ED487" s="5"/>
      <c r="EE487" s="5"/>
      <c r="EF487" s="5"/>
      <c r="EG487" s="5"/>
      <c r="EH487" s="5"/>
      <c r="EI487" s="5"/>
      <c r="EJ487" s="5"/>
      <c r="EK487" s="5"/>
      <c r="EL487" s="5"/>
      <c r="EM487" s="5"/>
      <c r="EN487" s="5"/>
      <c r="EO487" s="5"/>
      <c r="EP487" s="5"/>
      <c r="EQ487" s="5"/>
      <c r="ER487" s="5"/>
      <c r="ES487" s="5"/>
      <c r="ET487" s="5"/>
      <c r="EU487" s="5"/>
      <c r="EV487" s="5"/>
      <c r="EW487" s="5"/>
      <c r="EX487" s="5"/>
      <c r="EY487" s="5"/>
      <c r="EZ487" s="5"/>
      <c r="FA487" s="5"/>
      <c r="FB487" s="5"/>
      <c r="FC487" s="5"/>
      <c r="FD487" s="5"/>
      <c r="FE487" s="5"/>
      <c r="FF487" s="5"/>
      <c r="FG487" s="5"/>
      <c r="FH487" s="5"/>
      <c r="FI487" s="5"/>
      <c r="FJ487" s="5"/>
      <c r="FK487" s="5"/>
      <c r="FL487" s="5"/>
      <c r="FM487" s="5"/>
      <c r="FN487" s="5"/>
      <c r="FO487" s="5"/>
      <c r="FP487" s="5"/>
      <c r="FQ487" s="5"/>
      <c r="FR487" s="5"/>
      <c r="FS487" s="5"/>
      <c r="FT487" s="5"/>
      <c r="FU487" s="5"/>
      <c r="FV487" s="5"/>
      <c r="FW487" s="5"/>
      <c r="FX487" s="5"/>
      <c r="FY487" s="5"/>
      <c r="FZ487" s="5"/>
      <c r="GA487" s="5"/>
      <c r="GB487" s="5"/>
      <c r="GC487" s="5"/>
      <c r="GD487" s="5"/>
      <c r="GE487" s="5"/>
      <c r="GF487" s="5"/>
      <c r="GG487" s="5"/>
      <c r="GH487" s="4"/>
      <c r="GI487" s="4"/>
      <c r="GJ487" s="5"/>
      <c r="GK487" s="5"/>
      <c r="GL487" s="5"/>
      <c r="GM487" s="5"/>
      <c r="GN487" s="5"/>
      <c r="GO487" s="5"/>
      <c r="GP487" s="5"/>
      <c r="GQ487" s="5"/>
      <c r="GR487" s="5"/>
      <c r="GS487" s="5"/>
    </row>
    <row r="488" spans="1:201"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4"/>
      <c r="AR488" s="4"/>
      <c r="AS488" s="5"/>
      <c r="AT488" s="4"/>
      <c r="AU488" s="5"/>
      <c r="AV488" s="5"/>
      <c r="AW488" s="5"/>
      <c r="AX488" s="5"/>
      <c r="AY488" s="5"/>
      <c r="AZ488" s="5"/>
      <c r="BA488" s="5"/>
      <c r="BB488" s="5"/>
      <c r="BC488" s="4"/>
      <c r="BD488" s="4"/>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c r="DA488" s="5"/>
      <c r="DB488" s="5"/>
      <c r="DC488" s="5"/>
      <c r="DD488" s="5"/>
      <c r="DE488" s="5"/>
      <c r="DF488" s="5"/>
      <c r="DG488" s="5"/>
      <c r="DH488" s="5"/>
      <c r="DI488" s="5"/>
      <c r="DJ488" s="5"/>
      <c r="DK488" s="5"/>
      <c r="DL488" s="5"/>
      <c r="DM488" s="5"/>
      <c r="DN488" s="5"/>
      <c r="DO488" s="5"/>
      <c r="DP488" s="5"/>
      <c r="DQ488" s="5"/>
      <c r="DR488" s="5"/>
      <c r="DS488" s="5"/>
      <c r="DT488" s="5"/>
      <c r="DU488" s="5"/>
      <c r="DV488" s="5"/>
      <c r="DW488" s="5"/>
      <c r="DX488" s="5"/>
      <c r="DY488" s="5"/>
      <c r="DZ488" s="5"/>
      <c r="EA488" s="5"/>
      <c r="EB488" s="5"/>
      <c r="EC488" s="5"/>
      <c r="ED488" s="5"/>
      <c r="EE488" s="5"/>
      <c r="EF488" s="5"/>
      <c r="EG488" s="5"/>
      <c r="EH488" s="5"/>
      <c r="EI488" s="5"/>
      <c r="EJ488" s="5"/>
      <c r="EK488" s="5"/>
      <c r="EL488" s="5"/>
      <c r="EM488" s="5"/>
      <c r="EN488" s="5"/>
      <c r="EO488" s="5"/>
      <c r="EP488" s="5"/>
      <c r="EQ488" s="5"/>
      <c r="ER488" s="5"/>
      <c r="ES488" s="5"/>
      <c r="ET488" s="5"/>
      <c r="EU488" s="5"/>
      <c r="EV488" s="5"/>
      <c r="EW488" s="5"/>
      <c r="EX488" s="5"/>
      <c r="EY488" s="5"/>
      <c r="EZ488" s="5"/>
      <c r="FA488" s="5"/>
      <c r="FB488" s="5"/>
      <c r="FC488" s="5"/>
      <c r="FD488" s="5"/>
      <c r="FE488" s="5"/>
      <c r="FF488" s="5"/>
      <c r="FG488" s="5"/>
      <c r="FH488" s="5"/>
      <c r="FI488" s="5"/>
      <c r="FJ488" s="5"/>
      <c r="FK488" s="5"/>
      <c r="FL488" s="5"/>
      <c r="FM488" s="5"/>
      <c r="FN488" s="5"/>
      <c r="FO488" s="5"/>
      <c r="FP488" s="5"/>
      <c r="FQ488" s="5"/>
      <c r="FR488" s="5"/>
      <c r="FS488" s="5"/>
      <c r="FT488" s="5"/>
      <c r="FU488" s="5"/>
      <c r="FV488" s="5"/>
      <c r="FW488" s="5"/>
      <c r="FX488" s="5"/>
      <c r="FY488" s="5"/>
      <c r="FZ488" s="5"/>
      <c r="GA488" s="5"/>
      <c r="GB488" s="5"/>
      <c r="GC488" s="5"/>
      <c r="GD488" s="5"/>
      <c r="GE488" s="5"/>
      <c r="GF488" s="5"/>
      <c r="GG488" s="5"/>
      <c r="GH488" s="4"/>
      <c r="GI488" s="4"/>
      <c r="GJ488" s="5"/>
      <c r="GK488" s="5"/>
      <c r="GL488" s="5"/>
      <c r="GM488" s="5"/>
      <c r="GN488" s="5"/>
      <c r="GO488" s="5"/>
      <c r="GP488" s="5"/>
      <c r="GQ488" s="5"/>
      <c r="GR488" s="5"/>
      <c r="GS488" s="5"/>
    </row>
    <row r="489" spans="1:201"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4"/>
      <c r="AR489" s="4"/>
      <c r="AS489" s="5"/>
      <c r="AT489" s="4"/>
      <c r="AU489" s="5"/>
      <c r="AV489" s="5"/>
      <c r="AW489" s="5"/>
      <c r="AX489" s="5"/>
      <c r="AY489" s="5"/>
      <c r="AZ489" s="5"/>
      <c r="BA489" s="5"/>
      <c r="BB489" s="5"/>
      <c r="BC489" s="4"/>
      <c r="BD489" s="4"/>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5"/>
      <c r="CY489" s="5"/>
      <c r="CZ489" s="5"/>
      <c r="DA489" s="5"/>
      <c r="DB489" s="5"/>
      <c r="DC489" s="5"/>
      <c r="DD489" s="5"/>
      <c r="DE489" s="5"/>
      <c r="DF489" s="5"/>
      <c r="DG489" s="5"/>
      <c r="DH489" s="5"/>
      <c r="DI489" s="5"/>
      <c r="DJ489" s="5"/>
      <c r="DK489" s="5"/>
      <c r="DL489" s="5"/>
      <c r="DM489" s="5"/>
      <c r="DN489" s="5"/>
      <c r="DO489" s="5"/>
      <c r="DP489" s="5"/>
      <c r="DQ489" s="5"/>
      <c r="DR489" s="5"/>
      <c r="DS489" s="5"/>
      <c r="DT489" s="5"/>
      <c r="DU489" s="5"/>
      <c r="DV489" s="5"/>
      <c r="DW489" s="5"/>
      <c r="DX489" s="5"/>
      <c r="DY489" s="5"/>
      <c r="DZ489" s="5"/>
      <c r="EA489" s="5"/>
      <c r="EB489" s="5"/>
      <c r="EC489" s="5"/>
      <c r="ED489" s="5"/>
      <c r="EE489" s="5"/>
      <c r="EF489" s="5"/>
      <c r="EG489" s="5"/>
      <c r="EH489" s="5"/>
      <c r="EI489" s="5"/>
      <c r="EJ489" s="5"/>
      <c r="EK489" s="5"/>
      <c r="EL489" s="5"/>
      <c r="EM489" s="5"/>
      <c r="EN489" s="5"/>
      <c r="EO489" s="5"/>
      <c r="EP489" s="5"/>
      <c r="EQ489" s="5"/>
      <c r="ER489" s="5"/>
      <c r="ES489" s="5"/>
      <c r="ET489" s="5"/>
      <c r="EU489" s="5"/>
      <c r="EV489" s="5"/>
      <c r="EW489" s="5"/>
      <c r="EX489" s="5"/>
      <c r="EY489" s="5"/>
      <c r="EZ489" s="5"/>
      <c r="FA489" s="5"/>
      <c r="FB489" s="5"/>
      <c r="FC489" s="5"/>
      <c r="FD489" s="5"/>
      <c r="FE489" s="5"/>
      <c r="FF489" s="5"/>
      <c r="FG489" s="5"/>
      <c r="FH489" s="5"/>
      <c r="FI489" s="5"/>
      <c r="FJ489" s="5"/>
      <c r="FK489" s="5"/>
      <c r="FL489" s="5"/>
      <c r="FM489" s="5"/>
      <c r="FN489" s="5"/>
      <c r="FO489" s="5"/>
      <c r="FP489" s="5"/>
      <c r="FQ489" s="5"/>
      <c r="FR489" s="5"/>
      <c r="FS489" s="5"/>
      <c r="FT489" s="5"/>
      <c r="FU489" s="5"/>
      <c r="FV489" s="5"/>
      <c r="FW489" s="5"/>
      <c r="FX489" s="5"/>
      <c r="FY489" s="5"/>
      <c r="FZ489" s="5"/>
      <c r="GA489" s="5"/>
      <c r="GB489" s="5"/>
      <c r="GC489" s="5"/>
      <c r="GD489" s="5"/>
      <c r="GE489" s="5"/>
      <c r="GF489" s="5"/>
      <c r="GG489" s="5"/>
      <c r="GH489" s="4"/>
      <c r="GI489" s="4"/>
      <c r="GJ489" s="5"/>
      <c r="GK489" s="5"/>
      <c r="GL489" s="5"/>
      <c r="GM489" s="5"/>
      <c r="GN489" s="5"/>
      <c r="GO489" s="5"/>
      <c r="GP489" s="5"/>
      <c r="GQ489" s="5"/>
      <c r="GR489" s="5"/>
      <c r="GS489" s="5"/>
    </row>
    <row r="490" spans="1:201"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4"/>
      <c r="AR490" s="4"/>
      <c r="AS490" s="5"/>
      <c r="AT490" s="4"/>
      <c r="AU490" s="5"/>
      <c r="AV490" s="5"/>
      <c r="AW490" s="5"/>
      <c r="AX490" s="5"/>
      <c r="AY490" s="5"/>
      <c r="AZ490" s="5"/>
      <c r="BA490" s="5"/>
      <c r="BB490" s="5"/>
      <c r="BC490" s="4"/>
      <c r="BD490" s="4"/>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5"/>
      <c r="CY490" s="5"/>
      <c r="CZ490" s="5"/>
      <c r="DA490" s="5"/>
      <c r="DB490" s="5"/>
      <c r="DC490" s="5"/>
      <c r="DD490" s="5"/>
      <c r="DE490" s="5"/>
      <c r="DF490" s="5"/>
      <c r="DG490" s="5"/>
      <c r="DH490" s="5"/>
      <c r="DI490" s="5"/>
      <c r="DJ490" s="5"/>
      <c r="DK490" s="5"/>
      <c r="DL490" s="5"/>
      <c r="DM490" s="5"/>
      <c r="DN490" s="5"/>
      <c r="DO490" s="5"/>
      <c r="DP490" s="5"/>
      <c r="DQ490" s="5"/>
      <c r="DR490" s="5"/>
      <c r="DS490" s="5"/>
      <c r="DT490" s="5"/>
      <c r="DU490" s="5"/>
      <c r="DV490" s="5"/>
      <c r="DW490" s="5"/>
      <c r="DX490" s="5"/>
      <c r="DY490" s="5"/>
      <c r="DZ490" s="5"/>
      <c r="EA490" s="5"/>
      <c r="EB490" s="5"/>
      <c r="EC490" s="5"/>
      <c r="ED490" s="5"/>
      <c r="EE490" s="5"/>
      <c r="EF490" s="5"/>
      <c r="EG490" s="5"/>
      <c r="EH490" s="5"/>
      <c r="EI490" s="5"/>
      <c r="EJ490" s="5"/>
      <c r="EK490" s="5"/>
      <c r="EL490" s="5"/>
      <c r="EM490" s="5"/>
      <c r="EN490" s="5"/>
      <c r="EO490" s="5"/>
      <c r="EP490" s="5"/>
      <c r="EQ490" s="5"/>
      <c r="ER490" s="5"/>
      <c r="ES490" s="5"/>
      <c r="ET490" s="5"/>
      <c r="EU490" s="5"/>
      <c r="EV490" s="5"/>
      <c r="EW490" s="5"/>
      <c r="EX490" s="5"/>
      <c r="EY490" s="5"/>
      <c r="EZ490" s="5"/>
      <c r="FA490" s="5"/>
      <c r="FB490" s="5"/>
      <c r="FC490" s="5"/>
      <c r="FD490" s="5"/>
      <c r="FE490" s="5"/>
      <c r="FF490" s="5"/>
      <c r="FG490" s="5"/>
      <c r="FH490" s="5"/>
      <c r="FI490" s="5"/>
      <c r="FJ490" s="5"/>
      <c r="FK490" s="5"/>
      <c r="FL490" s="5"/>
      <c r="FM490" s="5"/>
      <c r="FN490" s="5"/>
      <c r="FO490" s="5"/>
      <c r="FP490" s="5"/>
      <c r="FQ490" s="5"/>
      <c r="FR490" s="5"/>
      <c r="FS490" s="5"/>
      <c r="FT490" s="5"/>
      <c r="FU490" s="5"/>
      <c r="FV490" s="5"/>
      <c r="FW490" s="5"/>
      <c r="FX490" s="5"/>
      <c r="FY490" s="5"/>
      <c r="FZ490" s="5"/>
      <c r="GA490" s="5"/>
      <c r="GB490" s="5"/>
      <c r="GC490" s="5"/>
      <c r="GD490" s="5"/>
      <c r="GE490" s="5"/>
      <c r="GF490" s="5"/>
      <c r="GG490" s="5"/>
      <c r="GH490" s="4"/>
      <c r="GI490" s="4"/>
      <c r="GJ490" s="5"/>
      <c r="GK490" s="5"/>
      <c r="GL490" s="5"/>
      <c r="GM490" s="5"/>
      <c r="GN490" s="5"/>
      <c r="GO490" s="5"/>
      <c r="GP490" s="5"/>
      <c r="GQ490" s="5"/>
      <c r="GR490" s="5"/>
      <c r="GS490" s="5"/>
    </row>
    <row r="491" spans="1:201"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4"/>
      <c r="AR491" s="4"/>
      <c r="AS491" s="5"/>
      <c r="AT491" s="4"/>
      <c r="AU491" s="5"/>
      <c r="AV491" s="5"/>
      <c r="AW491" s="5"/>
      <c r="AX491" s="5"/>
      <c r="AY491" s="5"/>
      <c r="AZ491" s="5"/>
      <c r="BA491" s="5"/>
      <c r="BB491" s="5"/>
      <c r="BC491" s="4"/>
      <c r="BD491" s="4"/>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5"/>
      <c r="CX491" s="5"/>
      <c r="CY491" s="5"/>
      <c r="CZ491" s="5"/>
      <c r="DA491" s="5"/>
      <c r="DB491" s="5"/>
      <c r="DC491" s="5"/>
      <c r="DD491" s="5"/>
      <c r="DE491" s="5"/>
      <c r="DF491" s="5"/>
      <c r="DG491" s="5"/>
      <c r="DH491" s="5"/>
      <c r="DI491" s="5"/>
      <c r="DJ491" s="5"/>
      <c r="DK491" s="5"/>
      <c r="DL491" s="5"/>
      <c r="DM491" s="5"/>
      <c r="DN491" s="5"/>
      <c r="DO491" s="5"/>
      <c r="DP491" s="5"/>
      <c r="DQ491" s="5"/>
      <c r="DR491" s="5"/>
      <c r="DS491" s="5"/>
      <c r="DT491" s="5"/>
      <c r="DU491" s="5"/>
      <c r="DV491" s="5"/>
      <c r="DW491" s="5"/>
      <c r="DX491" s="5"/>
      <c r="DY491" s="5"/>
      <c r="DZ491" s="5"/>
      <c r="EA491" s="5"/>
      <c r="EB491" s="5"/>
      <c r="EC491" s="5"/>
      <c r="ED491" s="5"/>
      <c r="EE491" s="5"/>
      <c r="EF491" s="5"/>
      <c r="EG491" s="5"/>
      <c r="EH491" s="5"/>
      <c r="EI491" s="5"/>
      <c r="EJ491" s="5"/>
      <c r="EK491" s="5"/>
      <c r="EL491" s="5"/>
      <c r="EM491" s="5"/>
      <c r="EN491" s="5"/>
      <c r="EO491" s="5"/>
      <c r="EP491" s="5"/>
      <c r="EQ491" s="5"/>
      <c r="ER491" s="5"/>
      <c r="ES491" s="5"/>
      <c r="ET491" s="5"/>
      <c r="EU491" s="5"/>
      <c r="EV491" s="5"/>
      <c r="EW491" s="5"/>
      <c r="EX491" s="5"/>
      <c r="EY491" s="5"/>
      <c r="EZ491" s="5"/>
      <c r="FA491" s="5"/>
      <c r="FB491" s="5"/>
      <c r="FC491" s="5"/>
      <c r="FD491" s="5"/>
      <c r="FE491" s="5"/>
      <c r="FF491" s="5"/>
      <c r="FG491" s="5"/>
      <c r="FH491" s="5"/>
      <c r="FI491" s="5"/>
      <c r="FJ491" s="5"/>
      <c r="FK491" s="5"/>
      <c r="FL491" s="5"/>
      <c r="FM491" s="5"/>
      <c r="FN491" s="5"/>
      <c r="FO491" s="5"/>
      <c r="FP491" s="5"/>
      <c r="FQ491" s="5"/>
      <c r="FR491" s="5"/>
      <c r="FS491" s="5"/>
      <c r="FT491" s="5"/>
      <c r="FU491" s="5"/>
      <c r="FV491" s="5"/>
      <c r="FW491" s="5"/>
      <c r="FX491" s="5"/>
      <c r="FY491" s="5"/>
      <c r="FZ491" s="5"/>
      <c r="GA491" s="5"/>
      <c r="GB491" s="5"/>
      <c r="GC491" s="5"/>
      <c r="GD491" s="5"/>
      <c r="GE491" s="5"/>
      <c r="GF491" s="5"/>
      <c r="GG491" s="5"/>
      <c r="GH491" s="4"/>
      <c r="GI491" s="4"/>
      <c r="GJ491" s="5"/>
      <c r="GK491" s="5"/>
      <c r="GL491" s="5"/>
      <c r="GM491" s="5"/>
      <c r="GN491" s="5"/>
      <c r="GO491" s="5"/>
      <c r="GP491" s="5"/>
      <c r="GQ491" s="5"/>
      <c r="GR491" s="5"/>
      <c r="GS491" s="5"/>
    </row>
    <row r="492" spans="1:201"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4"/>
      <c r="AR492" s="4"/>
      <c r="AS492" s="5"/>
      <c r="AT492" s="4"/>
      <c r="AU492" s="5"/>
      <c r="AV492" s="5"/>
      <c r="AW492" s="5"/>
      <c r="AX492" s="5"/>
      <c r="AY492" s="5"/>
      <c r="AZ492" s="5"/>
      <c r="BA492" s="5"/>
      <c r="BB492" s="5"/>
      <c r="BC492" s="4"/>
      <c r="BD492" s="4"/>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5"/>
      <c r="CX492" s="5"/>
      <c r="CY492" s="5"/>
      <c r="CZ492" s="5"/>
      <c r="DA492" s="5"/>
      <c r="DB492" s="5"/>
      <c r="DC492" s="5"/>
      <c r="DD492" s="5"/>
      <c r="DE492" s="5"/>
      <c r="DF492" s="5"/>
      <c r="DG492" s="5"/>
      <c r="DH492" s="5"/>
      <c r="DI492" s="5"/>
      <c r="DJ492" s="5"/>
      <c r="DK492" s="5"/>
      <c r="DL492" s="5"/>
      <c r="DM492" s="5"/>
      <c r="DN492" s="5"/>
      <c r="DO492" s="5"/>
      <c r="DP492" s="5"/>
      <c r="DQ492" s="5"/>
      <c r="DR492" s="5"/>
      <c r="DS492" s="5"/>
      <c r="DT492" s="5"/>
      <c r="DU492" s="5"/>
      <c r="DV492" s="5"/>
      <c r="DW492" s="5"/>
      <c r="DX492" s="5"/>
      <c r="DY492" s="5"/>
      <c r="DZ492" s="5"/>
      <c r="EA492" s="5"/>
      <c r="EB492" s="5"/>
      <c r="EC492" s="5"/>
      <c r="ED492" s="5"/>
      <c r="EE492" s="5"/>
      <c r="EF492" s="5"/>
      <c r="EG492" s="5"/>
      <c r="EH492" s="5"/>
      <c r="EI492" s="5"/>
      <c r="EJ492" s="5"/>
      <c r="EK492" s="5"/>
      <c r="EL492" s="5"/>
      <c r="EM492" s="5"/>
      <c r="EN492" s="5"/>
      <c r="EO492" s="5"/>
      <c r="EP492" s="5"/>
      <c r="EQ492" s="5"/>
      <c r="ER492" s="5"/>
      <c r="ES492" s="5"/>
      <c r="ET492" s="5"/>
      <c r="EU492" s="5"/>
      <c r="EV492" s="5"/>
      <c r="EW492" s="5"/>
      <c r="EX492" s="5"/>
      <c r="EY492" s="5"/>
      <c r="EZ492" s="5"/>
      <c r="FA492" s="5"/>
      <c r="FB492" s="5"/>
      <c r="FC492" s="5"/>
      <c r="FD492" s="5"/>
      <c r="FE492" s="5"/>
      <c r="FF492" s="5"/>
      <c r="FG492" s="5"/>
      <c r="FH492" s="5"/>
      <c r="FI492" s="5"/>
      <c r="FJ492" s="5"/>
      <c r="FK492" s="5"/>
      <c r="FL492" s="5"/>
      <c r="FM492" s="5"/>
      <c r="FN492" s="5"/>
      <c r="FO492" s="5"/>
      <c r="FP492" s="5"/>
      <c r="FQ492" s="5"/>
      <c r="FR492" s="5"/>
      <c r="FS492" s="5"/>
      <c r="FT492" s="5"/>
      <c r="FU492" s="5"/>
      <c r="FV492" s="5"/>
      <c r="FW492" s="5"/>
      <c r="FX492" s="5"/>
      <c r="FY492" s="5"/>
      <c r="FZ492" s="5"/>
      <c r="GA492" s="5"/>
      <c r="GB492" s="5"/>
      <c r="GC492" s="5"/>
      <c r="GD492" s="5"/>
      <c r="GE492" s="5"/>
      <c r="GF492" s="5"/>
      <c r="GG492" s="5"/>
      <c r="GH492" s="4"/>
      <c r="GI492" s="4"/>
      <c r="GJ492" s="5"/>
      <c r="GK492" s="5"/>
      <c r="GL492" s="5"/>
      <c r="GM492" s="5"/>
      <c r="GN492" s="5"/>
      <c r="GO492" s="5"/>
      <c r="GP492" s="5"/>
      <c r="GQ492" s="5"/>
      <c r="GR492" s="5"/>
      <c r="GS492" s="5"/>
    </row>
    <row r="493" spans="1:201"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4"/>
      <c r="AR493" s="4"/>
      <c r="AS493" s="5"/>
      <c r="AT493" s="4"/>
      <c r="AU493" s="5"/>
      <c r="AV493" s="5"/>
      <c r="AW493" s="5"/>
      <c r="AX493" s="5"/>
      <c r="AY493" s="5"/>
      <c r="AZ493" s="5"/>
      <c r="BA493" s="5"/>
      <c r="BB493" s="5"/>
      <c r="BC493" s="4"/>
      <c r="BD493" s="4"/>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5"/>
      <c r="CY493" s="5"/>
      <c r="CZ493" s="5"/>
      <c r="DA493" s="5"/>
      <c r="DB493" s="5"/>
      <c r="DC493" s="5"/>
      <c r="DD493" s="5"/>
      <c r="DE493" s="5"/>
      <c r="DF493" s="5"/>
      <c r="DG493" s="5"/>
      <c r="DH493" s="5"/>
      <c r="DI493" s="5"/>
      <c r="DJ493" s="5"/>
      <c r="DK493" s="5"/>
      <c r="DL493" s="5"/>
      <c r="DM493" s="5"/>
      <c r="DN493" s="5"/>
      <c r="DO493" s="5"/>
      <c r="DP493" s="5"/>
      <c r="DQ493" s="5"/>
      <c r="DR493" s="5"/>
      <c r="DS493" s="5"/>
      <c r="DT493" s="5"/>
      <c r="DU493" s="5"/>
      <c r="DV493" s="5"/>
      <c r="DW493" s="5"/>
      <c r="DX493" s="5"/>
      <c r="DY493" s="5"/>
      <c r="DZ493" s="5"/>
      <c r="EA493" s="5"/>
      <c r="EB493" s="5"/>
      <c r="EC493" s="5"/>
      <c r="ED493" s="5"/>
      <c r="EE493" s="5"/>
      <c r="EF493" s="5"/>
      <c r="EG493" s="5"/>
      <c r="EH493" s="5"/>
      <c r="EI493" s="5"/>
      <c r="EJ493" s="5"/>
      <c r="EK493" s="5"/>
      <c r="EL493" s="5"/>
      <c r="EM493" s="5"/>
      <c r="EN493" s="5"/>
      <c r="EO493" s="5"/>
      <c r="EP493" s="5"/>
      <c r="EQ493" s="5"/>
      <c r="ER493" s="5"/>
      <c r="ES493" s="5"/>
      <c r="ET493" s="5"/>
      <c r="EU493" s="5"/>
      <c r="EV493" s="5"/>
      <c r="EW493" s="5"/>
      <c r="EX493" s="5"/>
      <c r="EY493" s="5"/>
      <c r="EZ493" s="5"/>
      <c r="FA493" s="5"/>
      <c r="FB493" s="5"/>
      <c r="FC493" s="5"/>
      <c r="FD493" s="5"/>
      <c r="FE493" s="5"/>
      <c r="FF493" s="5"/>
      <c r="FG493" s="5"/>
      <c r="FH493" s="5"/>
      <c r="FI493" s="5"/>
      <c r="FJ493" s="5"/>
      <c r="FK493" s="5"/>
      <c r="FL493" s="5"/>
      <c r="FM493" s="5"/>
      <c r="FN493" s="5"/>
      <c r="FO493" s="5"/>
      <c r="FP493" s="5"/>
      <c r="FQ493" s="5"/>
      <c r="FR493" s="5"/>
      <c r="FS493" s="5"/>
      <c r="FT493" s="5"/>
      <c r="FU493" s="5"/>
      <c r="FV493" s="5"/>
      <c r="FW493" s="5"/>
      <c r="FX493" s="5"/>
      <c r="FY493" s="5"/>
      <c r="FZ493" s="5"/>
      <c r="GA493" s="5"/>
      <c r="GB493" s="5"/>
      <c r="GC493" s="5"/>
      <c r="GD493" s="5"/>
      <c r="GE493" s="5"/>
      <c r="GF493" s="5"/>
      <c r="GG493" s="5"/>
      <c r="GH493" s="4"/>
      <c r="GI493" s="4"/>
      <c r="GJ493" s="5"/>
      <c r="GK493" s="5"/>
      <c r="GL493" s="5"/>
      <c r="GM493" s="5"/>
      <c r="GN493" s="5"/>
      <c r="GO493" s="5"/>
      <c r="GP493" s="5"/>
      <c r="GQ493" s="5"/>
      <c r="GR493" s="5"/>
      <c r="GS493" s="5"/>
    </row>
    <row r="494" spans="1:201"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4"/>
      <c r="AR494" s="4"/>
      <c r="AS494" s="5"/>
      <c r="AT494" s="4"/>
      <c r="AU494" s="5"/>
      <c r="AV494" s="5"/>
      <c r="AW494" s="5"/>
      <c r="AX494" s="5"/>
      <c r="AY494" s="5"/>
      <c r="AZ494" s="5"/>
      <c r="BA494" s="5"/>
      <c r="BB494" s="5"/>
      <c r="BC494" s="4"/>
      <c r="BD494" s="4"/>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5"/>
      <c r="CX494" s="5"/>
      <c r="CY494" s="5"/>
      <c r="CZ494" s="5"/>
      <c r="DA494" s="5"/>
      <c r="DB494" s="5"/>
      <c r="DC494" s="5"/>
      <c r="DD494" s="5"/>
      <c r="DE494" s="5"/>
      <c r="DF494" s="5"/>
      <c r="DG494" s="5"/>
      <c r="DH494" s="5"/>
      <c r="DI494" s="5"/>
      <c r="DJ494" s="5"/>
      <c r="DK494" s="5"/>
      <c r="DL494" s="5"/>
      <c r="DM494" s="5"/>
      <c r="DN494" s="5"/>
      <c r="DO494" s="5"/>
      <c r="DP494" s="5"/>
      <c r="DQ494" s="5"/>
      <c r="DR494" s="5"/>
      <c r="DS494" s="5"/>
      <c r="DT494" s="5"/>
      <c r="DU494" s="5"/>
      <c r="DV494" s="5"/>
      <c r="DW494" s="5"/>
      <c r="DX494" s="5"/>
      <c r="DY494" s="5"/>
      <c r="DZ494" s="5"/>
      <c r="EA494" s="5"/>
      <c r="EB494" s="5"/>
      <c r="EC494" s="5"/>
      <c r="ED494" s="5"/>
      <c r="EE494" s="5"/>
      <c r="EF494" s="5"/>
      <c r="EG494" s="5"/>
      <c r="EH494" s="5"/>
      <c r="EI494" s="5"/>
      <c r="EJ494" s="5"/>
      <c r="EK494" s="5"/>
      <c r="EL494" s="5"/>
      <c r="EM494" s="5"/>
      <c r="EN494" s="5"/>
      <c r="EO494" s="5"/>
      <c r="EP494" s="5"/>
      <c r="EQ494" s="5"/>
      <c r="ER494" s="5"/>
      <c r="ES494" s="5"/>
      <c r="ET494" s="5"/>
      <c r="EU494" s="5"/>
      <c r="EV494" s="5"/>
      <c r="EW494" s="5"/>
      <c r="EX494" s="5"/>
      <c r="EY494" s="5"/>
      <c r="EZ494" s="5"/>
      <c r="FA494" s="5"/>
      <c r="FB494" s="5"/>
      <c r="FC494" s="5"/>
      <c r="FD494" s="5"/>
      <c r="FE494" s="5"/>
      <c r="FF494" s="5"/>
      <c r="FG494" s="5"/>
      <c r="FH494" s="5"/>
      <c r="FI494" s="5"/>
      <c r="FJ494" s="5"/>
      <c r="FK494" s="5"/>
      <c r="FL494" s="5"/>
      <c r="FM494" s="5"/>
      <c r="FN494" s="5"/>
      <c r="FO494" s="5"/>
      <c r="FP494" s="5"/>
      <c r="FQ494" s="5"/>
      <c r="FR494" s="5"/>
      <c r="FS494" s="5"/>
      <c r="FT494" s="5"/>
      <c r="FU494" s="5"/>
      <c r="FV494" s="5"/>
      <c r="FW494" s="5"/>
      <c r="FX494" s="5"/>
      <c r="FY494" s="5"/>
      <c r="FZ494" s="5"/>
      <c r="GA494" s="5"/>
      <c r="GB494" s="5"/>
      <c r="GC494" s="5"/>
      <c r="GD494" s="5"/>
      <c r="GE494" s="5"/>
      <c r="GF494" s="5"/>
      <c r="GG494" s="5"/>
      <c r="GH494" s="4"/>
      <c r="GI494" s="4"/>
      <c r="GJ494" s="5"/>
      <c r="GK494" s="5"/>
      <c r="GL494" s="5"/>
      <c r="GM494" s="5"/>
      <c r="GN494" s="5"/>
      <c r="GO494" s="5"/>
      <c r="GP494" s="5"/>
      <c r="GQ494" s="5"/>
      <c r="GR494" s="5"/>
      <c r="GS494" s="5"/>
    </row>
    <row r="495" spans="1:201"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4"/>
      <c r="AR495" s="4"/>
      <c r="AS495" s="5"/>
      <c r="AT495" s="4"/>
      <c r="AU495" s="5"/>
      <c r="AV495" s="5"/>
      <c r="AW495" s="5"/>
      <c r="AX495" s="5"/>
      <c r="AY495" s="5"/>
      <c r="AZ495" s="5"/>
      <c r="BA495" s="5"/>
      <c r="BB495" s="5"/>
      <c r="BC495" s="4"/>
      <c r="BD495" s="4"/>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5"/>
      <c r="CX495" s="5"/>
      <c r="CY495" s="5"/>
      <c r="CZ495" s="5"/>
      <c r="DA495" s="5"/>
      <c r="DB495" s="5"/>
      <c r="DC495" s="5"/>
      <c r="DD495" s="5"/>
      <c r="DE495" s="5"/>
      <c r="DF495" s="5"/>
      <c r="DG495" s="5"/>
      <c r="DH495" s="5"/>
      <c r="DI495" s="5"/>
      <c r="DJ495" s="5"/>
      <c r="DK495" s="5"/>
      <c r="DL495" s="5"/>
      <c r="DM495" s="5"/>
      <c r="DN495" s="5"/>
      <c r="DO495" s="5"/>
      <c r="DP495" s="5"/>
      <c r="DQ495" s="5"/>
      <c r="DR495" s="5"/>
      <c r="DS495" s="5"/>
      <c r="DT495" s="5"/>
      <c r="DU495" s="5"/>
      <c r="DV495" s="5"/>
      <c r="DW495" s="5"/>
      <c r="DX495" s="5"/>
      <c r="DY495" s="5"/>
      <c r="DZ495" s="5"/>
      <c r="EA495" s="5"/>
      <c r="EB495" s="5"/>
      <c r="EC495" s="5"/>
      <c r="ED495" s="5"/>
      <c r="EE495" s="5"/>
      <c r="EF495" s="5"/>
      <c r="EG495" s="5"/>
      <c r="EH495" s="5"/>
      <c r="EI495" s="5"/>
      <c r="EJ495" s="5"/>
      <c r="EK495" s="5"/>
      <c r="EL495" s="5"/>
      <c r="EM495" s="5"/>
      <c r="EN495" s="5"/>
      <c r="EO495" s="5"/>
      <c r="EP495" s="5"/>
      <c r="EQ495" s="5"/>
      <c r="ER495" s="5"/>
      <c r="ES495" s="5"/>
      <c r="ET495" s="5"/>
      <c r="EU495" s="5"/>
      <c r="EV495" s="5"/>
      <c r="EW495" s="5"/>
      <c r="EX495" s="5"/>
      <c r="EY495" s="5"/>
      <c r="EZ495" s="5"/>
      <c r="FA495" s="5"/>
      <c r="FB495" s="5"/>
      <c r="FC495" s="5"/>
      <c r="FD495" s="5"/>
      <c r="FE495" s="5"/>
      <c r="FF495" s="5"/>
      <c r="FG495" s="5"/>
      <c r="FH495" s="5"/>
      <c r="FI495" s="5"/>
      <c r="FJ495" s="5"/>
      <c r="FK495" s="5"/>
      <c r="FL495" s="5"/>
      <c r="FM495" s="5"/>
      <c r="FN495" s="5"/>
      <c r="FO495" s="5"/>
      <c r="FP495" s="5"/>
      <c r="FQ495" s="5"/>
      <c r="FR495" s="5"/>
      <c r="FS495" s="5"/>
      <c r="FT495" s="5"/>
      <c r="FU495" s="5"/>
      <c r="FV495" s="5"/>
      <c r="FW495" s="5"/>
      <c r="FX495" s="5"/>
      <c r="FY495" s="5"/>
      <c r="FZ495" s="5"/>
      <c r="GA495" s="5"/>
      <c r="GB495" s="5"/>
      <c r="GC495" s="5"/>
      <c r="GD495" s="5"/>
      <c r="GE495" s="5"/>
      <c r="GF495" s="5"/>
      <c r="GG495" s="5"/>
      <c r="GH495" s="4"/>
      <c r="GI495" s="4"/>
      <c r="GJ495" s="5"/>
      <c r="GK495" s="5"/>
      <c r="GL495" s="5"/>
      <c r="GM495" s="5"/>
      <c r="GN495" s="5"/>
      <c r="GO495" s="5"/>
      <c r="GP495" s="5"/>
      <c r="GQ495" s="5"/>
      <c r="GR495" s="5"/>
      <c r="GS495" s="5"/>
    </row>
    <row r="496" spans="1:201"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4"/>
      <c r="AR496" s="4"/>
      <c r="AS496" s="5"/>
      <c r="AT496" s="4"/>
      <c r="AU496" s="5"/>
      <c r="AV496" s="5"/>
      <c r="AW496" s="5"/>
      <c r="AX496" s="5"/>
      <c r="AY496" s="5"/>
      <c r="AZ496" s="5"/>
      <c r="BA496" s="5"/>
      <c r="BB496" s="5"/>
      <c r="BC496" s="4"/>
      <c r="BD496" s="4"/>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5"/>
      <c r="CX496" s="5"/>
      <c r="CY496" s="5"/>
      <c r="CZ496" s="5"/>
      <c r="DA496" s="5"/>
      <c r="DB496" s="5"/>
      <c r="DC496" s="5"/>
      <c r="DD496" s="5"/>
      <c r="DE496" s="5"/>
      <c r="DF496" s="5"/>
      <c r="DG496" s="5"/>
      <c r="DH496" s="5"/>
      <c r="DI496" s="5"/>
      <c r="DJ496" s="5"/>
      <c r="DK496" s="5"/>
      <c r="DL496" s="5"/>
      <c r="DM496" s="5"/>
      <c r="DN496" s="5"/>
      <c r="DO496" s="5"/>
      <c r="DP496" s="5"/>
      <c r="DQ496" s="5"/>
      <c r="DR496" s="5"/>
      <c r="DS496" s="5"/>
      <c r="DT496" s="5"/>
      <c r="DU496" s="5"/>
      <c r="DV496" s="5"/>
      <c r="DW496" s="5"/>
      <c r="DX496" s="5"/>
      <c r="DY496" s="5"/>
      <c r="DZ496" s="5"/>
      <c r="EA496" s="5"/>
      <c r="EB496" s="5"/>
      <c r="EC496" s="5"/>
      <c r="ED496" s="5"/>
      <c r="EE496" s="5"/>
      <c r="EF496" s="5"/>
      <c r="EG496" s="5"/>
      <c r="EH496" s="5"/>
      <c r="EI496" s="5"/>
      <c r="EJ496" s="5"/>
      <c r="EK496" s="5"/>
      <c r="EL496" s="5"/>
      <c r="EM496" s="5"/>
      <c r="EN496" s="5"/>
      <c r="EO496" s="5"/>
      <c r="EP496" s="5"/>
      <c r="EQ496" s="5"/>
      <c r="ER496" s="5"/>
      <c r="ES496" s="5"/>
      <c r="ET496" s="5"/>
      <c r="EU496" s="5"/>
      <c r="EV496" s="5"/>
      <c r="EW496" s="5"/>
      <c r="EX496" s="5"/>
      <c r="EY496" s="5"/>
      <c r="EZ496" s="5"/>
      <c r="FA496" s="5"/>
      <c r="FB496" s="5"/>
      <c r="FC496" s="5"/>
      <c r="FD496" s="5"/>
      <c r="FE496" s="5"/>
      <c r="FF496" s="5"/>
      <c r="FG496" s="5"/>
      <c r="FH496" s="5"/>
      <c r="FI496" s="5"/>
      <c r="FJ496" s="5"/>
      <c r="FK496" s="5"/>
      <c r="FL496" s="5"/>
      <c r="FM496" s="5"/>
      <c r="FN496" s="5"/>
      <c r="FO496" s="5"/>
      <c r="FP496" s="5"/>
      <c r="FQ496" s="5"/>
      <c r="FR496" s="5"/>
      <c r="FS496" s="5"/>
      <c r="FT496" s="5"/>
      <c r="FU496" s="5"/>
      <c r="FV496" s="5"/>
      <c r="FW496" s="5"/>
      <c r="FX496" s="5"/>
      <c r="FY496" s="5"/>
      <c r="FZ496" s="5"/>
      <c r="GA496" s="5"/>
      <c r="GB496" s="5"/>
      <c r="GC496" s="5"/>
      <c r="GD496" s="5"/>
      <c r="GE496" s="5"/>
      <c r="GF496" s="5"/>
      <c r="GG496" s="5"/>
      <c r="GH496" s="4"/>
      <c r="GI496" s="4"/>
      <c r="GJ496" s="5"/>
      <c r="GK496" s="5"/>
      <c r="GL496" s="5"/>
      <c r="GM496" s="5"/>
      <c r="GN496" s="5"/>
      <c r="GO496" s="5"/>
      <c r="GP496" s="5"/>
      <c r="GQ496" s="5"/>
      <c r="GR496" s="5"/>
      <c r="GS496" s="5"/>
    </row>
    <row r="497" spans="1:201"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4"/>
      <c r="AR497" s="4"/>
      <c r="AS497" s="5"/>
      <c r="AT497" s="4"/>
      <c r="AU497" s="5"/>
      <c r="AV497" s="5"/>
      <c r="AW497" s="5"/>
      <c r="AX497" s="5"/>
      <c r="AY497" s="5"/>
      <c r="AZ497" s="5"/>
      <c r="BA497" s="5"/>
      <c r="BB497" s="5"/>
      <c r="BC497" s="4"/>
      <c r="BD497" s="4"/>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c r="DA497" s="5"/>
      <c r="DB497" s="5"/>
      <c r="DC497" s="5"/>
      <c r="DD497" s="5"/>
      <c r="DE497" s="5"/>
      <c r="DF497" s="5"/>
      <c r="DG497" s="5"/>
      <c r="DH497" s="5"/>
      <c r="DI497" s="5"/>
      <c r="DJ497" s="5"/>
      <c r="DK497" s="5"/>
      <c r="DL497" s="5"/>
      <c r="DM497" s="5"/>
      <c r="DN497" s="5"/>
      <c r="DO497" s="5"/>
      <c r="DP497" s="5"/>
      <c r="DQ497" s="5"/>
      <c r="DR497" s="5"/>
      <c r="DS497" s="5"/>
      <c r="DT497" s="5"/>
      <c r="DU497" s="5"/>
      <c r="DV497" s="5"/>
      <c r="DW497" s="5"/>
      <c r="DX497" s="5"/>
      <c r="DY497" s="5"/>
      <c r="DZ497" s="5"/>
      <c r="EA497" s="5"/>
      <c r="EB497" s="5"/>
      <c r="EC497" s="5"/>
      <c r="ED497" s="5"/>
      <c r="EE497" s="5"/>
      <c r="EF497" s="5"/>
      <c r="EG497" s="5"/>
      <c r="EH497" s="5"/>
      <c r="EI497" s="5"/>
      <c r="EJ497" s="5"/>
      <c r="EK497" s="5"/>
      <c r="EL497" s="5"/>
      <c r="EM497" s="5"/>
      <c r="EN497" s="5"/>
      <c r="EO497" s="5"/>
      <c r="EP497" s="5"/>
      <c r="EQ497" s="5"/>
      <c r="ER497" s="5"/>
      <c r="ES497" s="5"/>
      <c r="ET497" s="5"/>
      <c r="EU497" s="5"/>
      <c r="EV497" s="5"/>
      <c r="EW497" s="5"/>
      <c r="EX497" s="5"/>
      <c r="EY497" s="5"/>
      <c r="EZ497" s="5"/>
      <c r="FA497" s="5"/>
      <c r="FB497" s="5"/>
      <c r="FC497" s="5"/>
      <c r="FD497" s="5"/>
      <c r="FE497" s="5"/>
      <c r="FF497" s="5"/>
      <c r="FG497" s="5"/>
      <c r="FH497" s="5"/>
      <c r="FI497" s="5"/>
      <c r="FJ497" s="5"/>
      <c r="FK497" s="5"/>
      <c r="FL497" s="5"/>
      <c r="FM497" s="5"/>
      <c r="FN497" s="5"/>
      <c r="FO497" s="5"/>
      <c r="FP497" s="5"/>
      <c r="FQ497" s="5"/>
      <c r="FR497" s="5"/>
      <c r="FS497" s="5"/>
      <c r="FT497" s="5"/>
      <c r="FU497" s="5"/>
      <c r="FV497" s="5"/>
      <c r="FW497" s="5"/>
      <c r="FX497" s="5"/>
      <c r="FY497" s="5"/>
      <c r="FZ497" s="5"/>
      <c r="GA497" s="5"/>
      <c r="GB497" s="5"/>
      <c r="GC497" s="5"/>
      <c r="GD497" s="5"/>
      <c r="GE497" s="5"/>
      <c r="GF497" s="5"/>
      <c r="GG497" s="5"/>
      <c r="GH497" s="4"/>
      <c r="GI497" s="4"/>
      <c r="GJ497" s="5"/>
      <c r="GK497" s="5"/>
      <c r="GL497" s="5"/>
      <c r="GM497" s="5"/>
      <c r="GN497" s="5"/>
      <c r="GO497" s="5"/>
      <c r="GP497" s="5"/>
      <c r="GQ497" s="5"/>
      <c r="GR497" s="5"/>
      <c r="GS497" s="5"/>
    </row>
    <row r="498" spans="1:201"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4"/>
      <c r="AR498" s="4"/>
      <c r="AS498" s="5"/>
      <c r="AT498" s="4"/>
      <c r="AU498" s="5"/>
      <c r="AV498" s="5"/>
      <c r="AW498" s="5"/>
      <c r="AX498" s="5"/>
      <c r="AY498" s="5"/>
      <c r="AZ498" s="5"/>
      <c r="BA498" s="5"/>
      <c r="BB498" s="5"/>
      <c r="BC498" s="4"/>
      <c r="BD498" s="4"/>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c r="DA498" s="5"/>
      <c r="DB498" s="5"/>
      <c r="DC498" s="5"/>
      <c r="DD498" s="5"/>
      <c r="DE498" s="5"/>
      <c r="DF498" s="5"/>
      <c r="DG498" s="5"/>
      <c r="DH498" s="5"/>
      <c r="DI498" s="5"/>
      <c r="DJ498" s="5"/>
      <c r="DK498" s="5"/>
      <c r="DL498" s="5"/>
      <c r="DM498" s="5"/>
      <c r="DN498" s="5"/>
      <c r="DO498" s="5"/>
      <c r="DP498" s="5"/>
      <c r="DQ498" s="5"/>
      <c r="DR498" s="5"/>
      <c r="DS498" s="5"/>
      <c r="DT498" s="5"/>
      <c r="DU498" s="5"/>
      <c r="DV498" s="5"/>
      <c r="DW498" s="5"/>
      <c r="DX498" s="5"/>
      <c r="DY498" s="5"/>
      <c r="DZ498" s="5"/>
      <c r="EA498" s="5"/>
      <c r="EB498" s="5"/>
      <c r="EC498" s="5"/>
      <c r="ED498" s="5"/>
      <c r="EE498" s="5"/>
      <c r="EF498" s="5"/>
      <c r="EG498" s="5"/>
      <c r="EH498" s="5"/>
      <c r="EI498" s="5"/>
      <c r="EJ498" s="5"/>
      <c r="EK498" s="5"/>
      <c r="EL498" s="5"/>
      <c r="EM498" s="5"/>
      <c r="EN498" s="5"/>
      <c r="EO498" s="5"/>
      <c r="EP498" s="5"/>
      <c r="EQ498" s="5"/>
      <c r="ER498" s="5"/>
      <c r="ES498" s="5"/>
      <c r="ET498" s="5"/>
      <c r="EU498" s="5"/>
      <c r="EV498" s="5"/>
      <c r="EW498" s="5"/>
      <c r="EX498" s="5"/>
      <c r="EY498" s="5"/>
      <c r="EZ498" s="5"/>
      <c r="FA498" s="5"/>
      <c r="FB498" s="5"/>
      <c r="FC498" s="5"/>
      <c r="FD498" s="5"/>
      <c r="FE498" s="5"/>
      <c r="FF498" s="5"/>
      <c r="FG498" s="5"/>
      <c r="FH498" s="5"/>
      <c r="FI498" s="5"/>
      <c r="FJ498" s="5"/>
      <c r="FK498" s="5"/>
      <c r="FL498" s="5"/>
      <c r="FM498" s="5"/>
      <c r="FN498" s="5"/>
      <c r="FO498" s="5"/>
      <c r="FP498" s="5"/>
      <c r="FQ498" s="5"/>
      <c r="FR498" s="5"/>
      <c r="FS498" s="5"/>
      <c r="FT498" s="5"/>
      <c r="FU498" s="5"/>
      <c r="FV498" s="5"/>
      <c r="FW498" s="5"/>
      <c r="FX498" s="5"/>
      <c r="FY498" s="5"/>
      <c r="FZ498" s="5"/>
      <c r="GA498" s="5"/>
      <c r="GB498" s="5"/>
      <c r="GC498" s="5"/>
      <c r="GD498" s="5"/>
      <c r="GE498" s="5"/>
      <c r="GF498" s="5"/>
      <c r="GG498" s="5"/>
      <c r="GH498" s="4"/>
      <c r="GI498" s="4"/>
      <c r="GJ498" s="5"/>
      <c r="GK498" s="5"/>
      <c r="GL498" s="5"/>
      <c r="GM498" s="5"/>
      <c r="GN498" s="5"/>
      <c r="GO498" s="5"/>
      <c r="GP498" s="5"/>
      <c r="GQ498" s="5"/>
      <c r="GR498" s="5"/>
      <c r="GS498" s="5"/>
    </row>
    <row r="499" spans="1:201"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4"/>
      <c r="AR499" s="4"/>
      <c r="AS499" s="5"/>
      <c r="AT499" s="4"/>
      <c r="AU499" s="5"/>
      <c r="AV499" s="5"/>
      <c r="AW499" s="5"/>
      <c r="AX499" s="5"/>
      <c r="AY499" s="5"/>
      <c r="AZ499" s="5"/>
      <c r="BA499" s="5"/>
      <c r="BB499" s="5"/>
      <c r="BC499" s="4"/>
      <c r="BD499" s="4"/>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c r="DA499" s="5"/>
      <c r="DB499" s="5"/>
      <c r="DC499" s="5"/>
      <c r="DD499" s="5"/>
      <c r="DE499" s="5"/>
      <c r="DF499" s="5"/>
      <c r="DG499" s="5"/>
      <c r="DH499" s="5"/>
      <c r="DI499" s="5"/>
      <c r="DJ499" s="5"/>
      <c r="DK499" s="5"/>
      <c r="DL499" s="5"/>
      <c r="DM499" s="5"/>
      <c r="DN499" s="5"/>
      <c r="DO499" s="5"/>
      <c r="DP499" s="5"/>
      <c r="DQ499" s="5"/>
      <c r="DR499" s="5"/>
      <c r="DS499" s="5"/>
      <c r="DT499" s="5"/>
      <c r="DU499" s="5"/>
      <c r="DV499" s="5"/>
      <c r="DW499" s="5"/>
      <c r="DX499" s="5"/>
      <c r="DY499" s="5"/>
      <c r="DZ499" s="5"/>
      <c r="EA499" s="5"/>
      <c r="EB499" s="5"/>
      <c r="EC499" s="5"/>
      <c r="ED499" s="5"/>
      <c r="EE499" s="5"/>
      <c r="EF499" s="5"/>
      <c r="EG499" s="5"/>
      <c r="EH499" s="5"/>
      <c r="EI499" s="5"/>
      <c r="EJ499" s="5"/>
      <c r="EK499" s="5"/>
      <c r="EL499" s="5"/>
      <c r="EM499" s="5"/>
      <c r="EN499" s="5"/>
      <c r="EO499" s="5"/>
      <c r="EP499" s="5"/>
      <c r="EQ499" s="5"/>
      <c r="ER499" s="5"/>
      <c r="ES499" s="5"/>
      <c r="ET499" s="5"/>
      <c r="EU499" s="5"/>
      <c r="EV499" s="5"/>
      <c r="EW499" s="5"/>
      <c r="EX499" s="5"/>
      <c r="EY499" s="5"/>
      <c r="EZ499" s="5"/>
      <c r="FA499" s="5"/>
      <c r="FB499" s="5"/>
      <c r="FC499" s="5"/>
      <c r="FD499" s="5"/>
      <c r="FE499" s="5"/>
      <c r="FF499" s="5"/>
      <c r="FG499" s="5"/>
      <c r="FH499" s="5"/>
      <c r="FI499" s="5"/>
      <c r="FJ499" s="5"/>
      <c r="FK499" s="5"/>
      <c r="FL499" s="5"/>
      <c r="FM499" s="5"/>
      <c r="FN499" s="5"/>
      <c r="FO499" s="5"/>
      <c r="FP499" s="5"/>
      <c r="FQ499" s="5"/>
      <c r="FR499" s="5"/>
      <c r="FS499" s="5"/>
      <c r="FT499" s="5"/>
      <c r="FU499" s="5"/>
      <c r="FV499" s="5"/>
      <c r="FW499" s="5"/>
      <c r="FX499" s="5"/>
      <c r="FY499" s="5"/>
      <c r="FZ499" s="5"/>
      <c r="GA499" s="5"/>
      <c r="GB499" s="5"/>
      <c r="GC499" s="5"/>
      <c r="GD499" s="5"/>
      <c r="GE499" s="5"/>
      <c r="GF499" s="5"/>
      <c r="GG499" s="5"/>
      <c r="GH499" s="4"/>
      <c r="GI499" s="4"/>
      <c r="GJ499" s="5"/>
      <c r="GK499" s="5"/>
      <c r="GL499" s="5"/>
      <c r="GM499" s="5"/>
      <c r="GN499" s="5"/>
      <c r="GO499" s="5"/>
      <c r="GP499" s="5"/>
      <c r="GQ499" s="5"/>
      <c r="GR499" s="5"/>
      <c r="GS499" s="5"/>
    </row>
    <row r="500" spans="1:201"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4"/>
      <c r="AR500" s="4"/>
      <c r="AS500" s="5"/>
      <c r="AT500" s="4"/>
      <c r="AU500" s="5"/>
      <c r="AV500" s="5"/>
      <c r="AW500" s="5"/>
      <c r="AX500" s="5"/>
      <c r="AY500" s="5"/>
      <c r="AZ500" s="5"/>
      <c r="BA500" s="5"/>
      <c r="BB500" s="5"/>
      <c r="BC500" s="4"/>
      <c r="BD500" s="4"/>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c r="CW500" s="5"/>
      <c r="CX500" s="5"/>
      <c r="CY500" s="5"/>
      <c r="CZ500" s="5"/>
      <c r="DA500" s="5"/>
      <c r="DB500" s="5"/>
      <c r="DC500" s="5"/>
      <c r="DD500" s="5"/>
      <c r="DE500" s="5"/>
      <c r="DF500" s="5"/>
      <c r="DG500" s="5"/>
      <c r="DH500" s="5"/>
      <c r="DI500" s="5"/>
      <c r="DJ500" s="5"/>
      <c r="DK500" s="5"/>
      <c r="DL500" s="5"/>
      <c r="DM500" s="5"/>
      <c r="DN500" s="5"/>
      <c r="DO500" s="5"/>
      <c r="DP500" s="5"/>
      <c r="DQ500" s="5"/>
      <c r="DR500" s="5"/>
      <c r="DS500" s="5"/>
      <c r="DT500" s="5"/>
      <c r="DU500" s="5"/>
      <c r="DV500" s="5"/>
      <c r="DW500" s="5"/>
      <c r="DX500" s="5"/>
      <c r="DY500" s="5"/>
      <c r="DZ500" s="5"/>
      <c r="EA500" s="5"/>
      <c r="EB500" s="5"/>
      <c r="EC500" s="5"/>
      <c r="ED500" s="5"/>
      <c r="EE500" s="5"/>
      <c r="EF500" s="5"/>
      <c r="EG500" s="5"/>
      <c r="EH500" s="5"/>
      <c r="EI500" s="5"/>
      <c r="EJ500" s="5"/>
      <c r="EK500" s="5"/>
      <c r="EL500" s="5"/>
      <c r="EM500" s="5"/>
      <c r="EN500" s="5"/>
      <c r="EO500" s="5"/>
      <c r="EP500" s="5"/>
      <c r="EQ500" s="5"/>
      <c r="ER500" s="5"/>
      <c r="ES500" s="5"/>
      <c r="ET500" s="5"/>
      <c r="EU500" s="5"/>
      <c r="EV500" s="5"/>
      <c r="EW500" s="5"/>
      <c r="EX500" s="5"/>
      <c r="EY500" s="5"/>
      <c r="EZ500" s="5"/>
      <c r="FA500" s="5"/>
      <c r="FB500" s="5"/>
      <c r="FC500" s="5"/>
      <c r="FD500" s="5"/>
      <c r="FE500" s="5"/>
      <c r="FF500" s="5"/>
      <c r="FG500" s="5"/>
      <c r="FH500" s="5"/>
      <c r="FI500" s="5"/>
      <c r="FJ500" s="5"/>
      <c r="FK500" s="5"/>
      <c r="FL500" s="5"/>
      <c r="FM500" s="5"/>
      <c r="FN500" s="5"/>
      <c r="FO500" s="5"/>
      <c r="FP500" s="5"/>
      <c r="FQ500" s="5"/>
      <c r="FR500" s="5"/>
      <c r="FS500" s="5"/>
      <c r="FT500" s="5"/>
      <c r="FU500" s="5"/>
      <c r="FV500" s="5"/>
      <c r="FW500" s="5"/>
      <c r="FX500" s="5"/>
      <c r="FY500" s="5"/>
      <c r="FZ500" s="5"/>
      <c r="GA500" s="5"/>
      <c r="GB500" s="5"/>
      <c r="GC500" s="5"/>
      <c r="GD500" s="5"/>
      <c r="GE500" s="5"/>
      <c r="GF500" s="5"/>
      <c r="GG500" s="5"/>
      <c r="GH500" s="4"/>
      <c r="GI500" s="4"/>
      <c r="GJ500" s="5"/>
      <c r="GK500" s="5"/>
      <c r="GL500" s="5"/>
      <c r="GM500" s="5"/>
      <c r="GN500" s="5"/>
      <c r="GO500" s="5"/>
      <c r="GP500" s="5"/>
      <c r="GQ500" s="5"/>
      <c r="GR500" s="5"/>
      <c r="GS500" s="5"/>
    </row>
    <row r="501" spans="1:201"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4"/>
      <c r="AR501" s="4"/>
      <c r="AS501" s="5"/>
      <c r="AT501" s="4"/>
      <c r="AU501" s="5"/>
      <c r="AV501" s="5"/>
      <c r="AW501" s="5"/>
      <c r="AX501" s="5"/>
      <c r="AY501" s="5"/>
      <c r="AZ501" s="5"/>
      <c r="BA501" s="5"/>
      <c r="BB501" s="5"/>
      <c r="BC501" s="4"/>
      <c r="BD501" s="4"/>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c r="DQ501" s="5"/>
      <c r="DR501" s="5"/>
      <c r="DS501" s="5"/>
      <c r="DT501" s="5"/>
      <c r="DU501" s="5"/>
      <c r="DV501" s="5"/>
      <c r="DW501" s="5"/>
      <c r="DX501" s="5"/>
      <c r="DY501" s="5"/>
      <c r="DZ501" s="5"/>
      <c r="EA501" s="5"/>
      <c r="EB501" s="5"/>
      <c r="EC501" s="5"/>
      <c r="ED501" s="5"/>
      <c r="EE501" s="5"/>
      <c r="EF501" s="5"/>
      <c r="EG501" s="5"/>
      <c r="EH501" s="5"/>
      <c r="EI501" s="5"/>
      <c r="EJ501" s="5"/>
      <c r="EK501" s="5"/>
      <c r="EL501" s="5"/>
      <c r="EM501" s="5"/>
      <c r="EN501" s="5"/>
      <c r="EO501" s="5"/>
      <c r="EP501" s="5"/>
      <c r="EQ501" s="5"/>
      <c r="ER501" s="5"/>
      <c r="ES501" s="5"/>
      <c r="ET501" s="5"/>
      <c r="EU501" s="5"/>
      <c r="EV501" s="5"/>
      <c r="EW501" s="5"/>
      <c r="EX501" s="5"/>
      <c r="EY501" s="5"/>
      <c r="EZ501" s="5"/>
      <c r="FA501" s="5"/>
      <c r="FB501" s="5"/>
      <c r="FC501" s="5"/>
      <c r="FD501" s="5"/>
      <c r="FE501" s="5"/>
      <c r="FF501" s="5"/>
      <c r="FG501" s="5"/>
      <c r="FH501" s="5"/>
      <c r="FI501" s="5"/>
      <c r="FJ501" s="5"/>
      <c r="FK501" s="5"/>
      <c r="FL501" s="5"/>
      <c r="FM501" s="5"/>
      <c r="FN501" s="5"/>
      <c r="FO501" s="5"/>
      <c r="FP501" s="5"/>
      <c r="FQ501" s="5"/>
      <c r="FR501" s="5"/>
      <c r="FS501" s="5"/>
      <c r="FT501" s="5"/>
      <c r="FU501" s="5"/>
      <c r="FV501" s="5"/>
      <c r="FW501" s="5"/>
      <c r="FX501" s="5"/>
      <c r="FY501" s="5"/>
      <c r="FZ501" s="5"/>
      <c r="GA501" s="5"/>
      <c r="GB501" s="5"/>
      <c r="GC501" s="5"/>
      <c r="GD501" s="5"/>
      <c r="GE501" s="5"/>
      <c r="GF501" s="5"/>
      <c r="GG501" s="5"/>
      <c r="GH501" s="4"/>
      <c r="GI501" s="4"/>
      <c r="GJ501" s="5"/>
      <c r="GK501" s="5"/>
      <c r="GL501" s="5"/>
      <c r="GM501" s="5"/>
      <c r="GN501" s="5"/>
      <c r="GO501" s="5"/>
      <c r="GP501" s="5"/>
      <c r="GQ501" s="5"/>
      <c r="GR501" s="5"/>
      <c r="GS501" s="5"/>
    </row>
    <row r="502" spans="1:201"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4"/>
      <c r="AR502" s="4"/>
      <c r="AS502" s="5"/>
      <c r="AT502" s="4"/>
      <c r="AU502" s="5"/>
      <c r="AV502" s="5"/>
      <c r="AW502" s="5"/>
      <c r="AX502" s="5"/>
      <c r="AY502" s="5"/>
      <c r="AZ502" s="5"/>
      <c r="BA502" s="5"/>
      <c r="BB502" s="5"/>
      <c r="BC502" s="4"/>
      <c r="BD502" s="4"/>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5"/>
      <c r="CY502" s="5"/>
      <c r="CZ502" s="5"/>
      <c r="DA502" s="5"/>
      <c r="DB502" s="5"/>
      <c r="DC502" s="5"/>
      <c r="DD502" s="5"/>
      <c r="DE502" s="5"/>
      <c r="DF502" s="5"/>
      <c r="DG502" s="5"/>
      <c r="DH502" s="5"/>
      <c r="DI502" s="5"/>
      <c r="DJ502" s="5"/>
      <c r="DK502" s="5"/>
      <c r="DL502" s="5"/>
      <c r="DM502" s="5"/>
      <c r="DN502" s="5"/>
      <c r="DO502" s="5"/>
      <c r="DP502" s="5"/>
      <c r="DQ502" s="5"/>
      <c r="DR502" s="5"/>
      <c r="DS502" s="5"/>
      <c r="DT502" s="5"/>
      <c r="DU502" s="5"/>
      <c r="DV502" s="5"/>
      <c r="DW502" s="5"/>
      <c r="DX502" s="5"/>
      <c r="DY502" s="5"/>
      <c r="DZ502" s="5"/>
      <c r="EA502" s="5"/>
      <c r="EB502" s="5"/>
      <c r="EC502" s="5"/>
      <c r="ED502" s="5"/>
      <c r="EE502" s="5"/>
      <c r="EF502" s="5"/>
      <c r="EG502" s="5"/>
      <c r="EH502" s="5"/>
      <c r="EI502" s="5"/>
      <c r="EJ502" s="5"/>
      <c r="EK502" s="5"/>
      <c r="EL502" s="5"/>
      <c r="EM502" s="5"/>
      <c r="EN502" s="5"/>
      <c r="EO502" s="5"/>
      <c r="EP502" s="5"/>
      <c r="EQ502" s="5"/>
      <c r="ER502" s="5"/>
      <c r="ES502" s="5"/>
      <c r="ET502" s="5"/>
      <c r="EU502" s="5"/>
      <c r="EV502" s="5"/>
      <c r="EW502" s="5"/>
      <c r="EX502" s="5"/>
      <c r="EY502" s="5"/>
      <c r="EZ502" s="5"/>
      <c r="FA502" s="5"/>
      <c r="FB502" s="5"/>
      <c r="FC502" s="5"/>
      <c r="FD502" s="5"/>
      <c r="FE502" s="5"/>
      <c r="FF502" s="5"/>
      <c r="FG502" s="5"/>
      <c r="FH502" s="5"/>
      <c r="FI502" s="5"/>
      <c r="FJ502" s="5"/>
      <c r="FK502" s="5"/>
      <c r="FL502" s="5"/>
      <c r="FM502" s="5"/>
      <c r="FN502" s="5"/>
      <c r="FO502" s="5"/>
      <c r="FP502" s="5"/>
      <c r="FQ502" s="5"/>
      <c r="FR502" s="5"/>
      <c r="FS502" s="5"/>
      <c r="FT502" s="5"/>
      <c r="FU502" s="5"/>
      <c r="FV502" s="5"/>
      <c r="FW502" s="5"/>
      <c r="FX502" s="5"/>
      <c r="FY502" s="5"/>
      <c r="FZ502" s="5"/>
      <c r="GA502" s="5"/>
      <c r="GB502" s="5"/>
      <c r="GC502" s="5"/>
      <c r="GD502" s="5"/>
      <c r="GE502" s="5"/>
      <c r="GF502" s="5"/>
      <c r="GG502" s="5"/>
      <c r="GH502" s="4"/>
      <c r="GI502" s="4"/>
      <c r="GJ502" s="5"/>
      <c r="GK502" s="5"/>
      <c r="GL502" s="5"/>
      <c r="GM502" s="5"/>
      <c r="GN502" s="5"/>
      <c r="GO502" s="5"/>
      <c r="GP502" s="5"/>
      <c r="GQ502" s="5"/>
      <c r="GR502" s="5"/>
      <c r="GS502" s="5"/>
    </row>
    <row r="503" spans="1:201"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4"/>
      <c r="AR503" s="4"/>
      <c r="AS503" s="5"/>
      <c r="AT503" s="4"/>
      <c r="AU503" s="5"/>
      <c r="AV503" s="5"/>
      <c r="AW503" s="5"/>
      <c r="AX503" s="5"/>
      <c r="AY503" s="5"/>
      <c r="AZ503" s="5"/>
      <c r="BA503" s="5"/>
      <c r="BB503" s="5"/>
      <c r="BC503" s="4"/>
      <c r="BD503" s="4"/>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c r="CW503" s="5"/>
      <c r="CX503" s="5"/>
      <c r="CY503" s="5"/>
      <c r="CZ503" s="5"/>
      <c r="DA503" s="5"/>
      <c r="DB503" s="5"/>
      <c r="DC503" s="5"/>
      <c r="DD503" s="5"/>
      <c r="DE503" s="5"/>
      <c r="DF503" s="5"/>
      <c r="DG503" s="5"/>
      <c r="DH503" s="5"/>
      <c r="DI503" s="5"/>
      <c r="DJ503" s="5"/>
      <c r="DK503" s="5"/>
      <c r="DL503" s="5"/>
      <c r="DM503" s="5"/>
      <c r="DN503" s="5"/>
      <c r="DO503" s="5"/>
      <c r="DP503" s="5"/>
      <c r="DQ503" s="5"/>
      <c r="DR503" s="5"/>
      <c r="DS503" s="5"/>
      <c r="DT503" s="5"/>
      <c r="DU503" s="5"/>
      <c r="DV503" s="5"/>
      <c r="DW503" s="5"/>
      <c r="DX503" s="5"/>
      <c r="DY503" s="5"/>
      <c r="DZ503" s="5"/>
      <c r="EA503" s="5"/>
      <c r="EB503" s="5"/>
      <c r="EC503" s="5"/>
      <c r="ED503" s="5"/>
      <c r="EE503" s="5"/>
      <c r="EF503" s="5"/>
      <c r="EG503" s="5"/>
      <c r="EH503" s="5"/>
      <c r="EI503" s="5"/>
      <c r="EJ503" s="5"/>
      <c r="EK503" s="5"/>
      <c r="EL503" s="5"/>
      <c r="EM503" s="5"/>
      <c r="EN503" s="5"/>
      <c r="EO503" s="5"/>
      <c r="EP503" s="5"/>
      <c r="EQ503" s="5"/>
      <c r="ER503" s="5"/>
      <c r="ES503" s="5"/>
      <c r="ET503" s="5"/>
      <c r="EU503" s="5"/>
      <c r="EV503" s="5"/>
      <c r="EW503" s="5"/>
      <c r="EX503" s="5"/>
      <c r="EY503" s="5"/>
      <c r="EZ503" s="5"/>
      <c r="FA503" s="5"/>
      <c r="FB503" s="5"/>
      <c r="FC503" s="5"/>
      <c r="FD503" s="5"/>
      <c r="FE503" s="5"/>
      <c r="FF503" s="5"/>
      <c r="FG503" s="5"/>
      <c r="FH503" s="5"/>
      <c r="FI503" s="5"/>
      <c r="FJ503" s="5"/>
      <c r="FK503" s="5"/>
      <c r="FL503" s="5"/>
      <c r="FM503" s="5"/>
      <c r="FN503" s="5"/>
      <c r="FO503" s="5"/>
      <c r="FP503" s="5"/>
      <c r="FQ503" s="5"/>
      <c r="FR503" s="5"/>
      <c r="FS503" s="5"/>
      <c r="FT503" s="5"/>
      <c r="FU503" s="5"/>
      <c r="FV503" s="5"/>
      <c r="FW503" s="5"/>
      <c r="FX503" s="5"/>
      <c r="FY503" s="5"/>
      <c r="FZ503" s="5"/>
      <c r="GA503" s="5"/>
      <c r="GB503" s="5"/>
      <c r="GC503" s="5"/>
      <c r="GD503" s="5"/>
      <c r="GE503" s="5"/>
      <c r="GF503" s="5"/>
      <c r="GG503" s="5"/>
      <c r="GH503" s="4"/>
      <c r="GI503" s="4"/>
      <c r="GJ503" s="5"/>
      <c r="GK503" s="5"/>
      <c r="GL503" s="5"/>
      <c r="GM503" s="5"/>
      <c r="GN503" s="5"/>
      <c r="GO503" s="5"/>
      <c r="GP503" s="5"/>
      <c r="GQ503" s="5"/>
      <c r="GR503" s="5"/>
      <c r="GS503" s="5"/>
    </row>
    <row r="504" spans="1:201"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4"/>
      <c r="AR504" s="4"/>
      <c r="AS504" s="5"/>
      <c r="AT504" s="4"/>
      <c r="AU504" s="5"/>
      <c r="AV504" s="5"/>
      <c r="AW504" s="5"/>
      <c r="AX504" s="5"/>
      <c r="AY504" s="5"/>
      <c r="AZ504" s="5"/>
      <c r="BA504" s="5"/>
      <c r="BB504" s="5"/>
      <c r="BC504" s="4"/>
      <c r="BD504" s="4"/>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5"/>
      <c r="DG504" s="5"/>
      <c r="DH504" s="5"/>
      <c r="DI504" s="5"/>
      <c r="DJ504" s="5"/>
      <c r="DK504" s="5"/>
      <c r="DL504" s="5"/>
      <c r="DM504" s="5"/>
      <c r="DN504" s="5"/>
      <c r="DO504" s="5"/>
      <c r="DP504" s="5"/>
      <c r="DQ504" s="5"/>
      <c r="DR504" s="5"/>
      <c r="DS504" s="5"/>
      <c r="DT504" s="5"/>
      <c r="DU504" s="5"/>
      <c r="DV504" s="5"/>
      <c r="DW504" s="5"/>
      <c r="DX504" s="5"/>
      <c r="DY504" s="5"/>
      <c r="DZ504" s="5"/>
      <c r="EA504" s="5"/>
      <c r="EB504" s="5"/>
      <c r="EC504" s="5"/>
      <c r="ED504" s="5"/>
      <c r="EE504" s="5"/>
      <c r="EF504" s="5"/>
      <c r="EG504" s="5"/>
      <c r="EH504" s="5"/>
      <c r="EI504" s="5"/>
      <c r="EJ504" s="5"/>
      <c r="EK504" s="5"/>
      <c r="EL504" s="5"/>
      <c r="EM504" s="5"/>
      <c r="EN504" s="5"/>
      <c r="EO504" s="5"/>
      <c r="EP504" s="5"/>
      <c r="EQ504" s="5"/>
      <c r="ER504" s="5"/>
      <c r="ES504" s="5"/>
      <c r="ET504" s="5"/>
      <c r="EU504" s="5"/>
      <c r="EV504" s="5"/>
      <c r="EW504" s="5"/>
      <c r="EX504" s="5"/>
      <c r="EY504" s="5"/>
      <c r="EZ504" s="5"/>
      <c r="FA504" s="5"/>
      <c r="FB504" s="5"/>
      <c r="FC504" s="5"/>
      <c r="FD504" s="5"/>
      <c r="FE504" s="5"/>
      <c r="FF504" s="5"/>
      <c r="FG504" s="5"/>
      <c r="FH504" s="5"/>
      <c r="FI504" s="5"/>
      <c r="FJ504" s="5"/>
      <c r="FK504" s="5"/>
      <c r="FL504" s="5"/>
      <c r="FM504" s="5"/>
      <c r="FN504" s="5"/>
      <c r="FO504" s="5"/>
      <c r="FP504" s="5"/>
      <c r="FQ504" s="5"/>
      <c r="FR504" s="5"/>
      <c r="FS504" s="5"/>
      <c r="FT504" s="5"/>
      <c r="FU504" s="5"/>
      <c r="FV504" s="5"/>
      <c r="FW504" s="5"/>
      <c r="FX504" s="5"/>
      <c r="FY504" s="5"/>
      <c r="FZ504" s="5"/>
      <c r="GA504" s="5"/>
      <c r="GB504" s="5"/>
      <c r="GC504" s="5"/>
      <c r="GD504" s="5"/>
      <c r="GE504" s="5"/>
      <c r="GF504" s="5"/>
      <c r="GG504" s="5"/>
      <c r="GH504" s="4"/>
      <c r="GI504" s="4"/>
      <c r="GJ504" s="5"/>
      <c r="GK504" s="5"/>
      <c r="GL504" s="5"/>
      <c r="GM504" s="5"/>
      <c r="GN504" s="5"/>
      <c r="GO504" s="5"/>
      <c r="GP504" s="5"/>
      <c r="GQ504" s="5"/>
      <c r="GR504" s="5"/>
      <c r="GS504" s="5"/>
    </row>
    <row r="505" spans="1:201"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4"/>
      <c r="AR505" s="4"/>
      <c r="AS505" s="5"/>
      <c r="AT505" s="4"/>
      <c r="AU505" s="5"/>
      <c r="AV505" s="5"/>
      <c r="AW505" s="5"/>
      <c r="AX505" s="5"/>
      <c r="AY505" s="5"/>
      <c r="AZ505" s="5"/>
      <c r="BA505" s="5"/>
      <c r="BB505" s="5"/>
      <c r="BC505" s="4"/>
      <c r="BD505" s="4"/>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c r="DA505" s="5"/>
      <c r="DB505" s="5"/>
      <c r="DC505" s="5"/>
      <c r="DD505" s="5"/>
      <c r="DE505" s="5"/>
      <c r="DF505" s="5"/>
      <c r="DG505" s="5"/>
      <c r="DH505" s="5"/>
      <c r="DI505" s="5"/>
      <c r="DJ505" s="5"/>
      <c r="DK505" s="5"/>
      <c r="DL505" s="5"/>
      <c r="DM505" s="5"/>
      <c r="DN505" s="5"/>
      <c r="DO505" s="5"/>
      <c r="DP505" s="5"/>
      <c r="DQ505" s="5"/>
      <c r="DR505" s="5"/>
      <c r="DS505" s="5"/>
      <c r="DT505" s="5"/>
      <c r="DU505" s="5"/>
      <c r="DV505" s="5"/>
      <c r="DW505" s="5"/>
      <c r="DX505" s="5"/>
      <c r="DY505" s="5"/>
      <c r="DZ505" s="5"/>
      <c r="EA505" s="5"/>
      <c r="EB505" s="5"/>
      <c r="EC505" s="5"/>
      <c r="ED505" s="5"/>
      <c r="EE505" s="5"/>
      <c r="EF505" s="5"/>
      <c r="EG505" s="5"/>
      <c r="EH505" s="5"/>
      <c r="EI505" s="5"/>
      <c r="EJ505" s="5"/>
      <c r="EK505" s="5"/>
      <c r="EL505" s="5"/>
      <c r="EM505" s="5"/>
      <c r="EN505" s="5"/>
      <c r="EO505" s="5"/>
      <c r="EP505" s="5"/>
      <c r="EQ505" s="5"/>
      <c r="ER505" s="5"/>
      <c r="ES505" s="5"/>
      <c r="ET505" s="5"/>
      <c r="EU505" s="5"/>
      <c r="EV505" s="5"/>
      <c r="EW505" s="5"/>
      <c r="EX505" s="5"/>
      <c r="EY505" s="5"/>
      <c r="EZ505" s="5"/>
      <c r="FA505" s="5"/>
      <c r="FB505" s="5"/>
      <c r="FC505" s="5"/>
      <c r="FD505" s="5"/>
      <c r="FE505" s="5"/>
      <c r="FF505" s="5"/>
      <c r="FG505" s="5"/>
      <c r="FH505" s="5"/>
      <c r="FI505" s="5"/>
      <c r="FJ505" s="5"/>
      <c r="FK505" s="5"/>
      <c r="FL505" s="5"/>
      <c r="FM505" s="5"/>
      <c r="FN505" s="5"/>
      <c r="FO505" s="5"/>
      <c r="FP505" s="5"/>
      <c r="FQ505" s="5"/>
      <c r="FR505" s="5"/>
      <c r="FS505" s="5"/>
      <c r="FT505" s="5"/>
      <c r="FU505" s="5"/>
      <c r="FV505" s="5"/>
      <c r="FW505" s="5"/>
      <c r="FX505" s="5"/>
      <c r="FY505" s="5"/>
      <c r="FZ505" s="5"/>
      <c r="GA505" s="5"/>
      <c r="GB505" s="5"/>
      <c r="GC505" s="5"/>
      <c r="GD505" s="5"/>
      <c r="GE505" s="5"/>
      <c r="GF505" s="5"/>
      <c r="GG505" s="5"/>
      <c r="GH505" s="4"/>
      <c r="GI505" s="4"/>
      <c r="GJ505" s="5"/>
      <c r="GK505" s="5"/>
      <c r="GL505" s="5"/>
      <c r="GM505" s="5"/>
      <c r="GN505" s="5"/>
      <c r="GO505" s="5"/>
      <c r="GP505" s="5"/>
      <c r="GQ505" s="5"/>
      <c r="GR505" s="5"/>
      <c r="GS505" s="5"/>
    </row>
    <row r="506" spans="1:201"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4"/>
      <c r="AR506" s="4"/>
      <c r="AS506" s="5"/>
      <c r="AT506" s="4"/>
      <c r="AU506" s="5"/>
      <c r="AV506" s="5"/>
      <c r="AW506" s="5"/>
      <c r="AX506" s="5"/>
      <c r="AY506" s="5"/>
      <c r="AZ506" s="5"/>
      <c r="BA506" s="5"/>
      <c r="BB506" s="5"/>
      <c r="BC506" s="4"/>
      <c r="BD506" s="4"/>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5"/>
      <c r="CY506" s="5"/>
      <c r="CZ506" s="5"/>
      <c r="DA506" s="5"/>
      <c r="DB506" s="5"/>
      <c r="DC506" s="5"/>
      <c r="DD506" s="5"/>
      <c r="DE506" s="5"/>
      <c r="DF506" s="5"/>
      <c r="DG506" s="5"/>
      <c r="DH506" s="5"/>
      <c r="DI506" s="5"/>
      <c r="DJ506" s="5"/>
      <c r="DK506" s="5"/>
      <c r="DL506" s="5"/>
      <c r="DM506" s="5"/>
      <c r="DN506" s="5"/>
      <c r="DO506" s="5"/>
      <c r="DP506" s="5"/>
      <c r="DQ506" s="5"/>
      <c r="DR506" s="5"/>
      <c r="DS506" s="5"/>
      <c r="DT506" s="5"/>
      <c r="DU506" s="5"/>
      <c r="DV506" s="5"/>
      <c r="DW506" s="5"/>
      <c r="DX506" s="5"/>
      <c r="DY506" s="5"/>
      <c r="DZ506" s="5"/>
      <c r="EA506" s="5"/>
      <c r="EB506" s="5"/>
      <c r="EC506" s="5"/>
      <c r="ED506" s="5"/>
      <c r="EE506" s="5"/>
      <c r="EF506" s="5"/>
      <c r="EG506" s="5"/>
      <c r="EH506" s="5"/>
      <c r="EI506" s="5"/>
      <c r="EJ506" s="5"/>
      <c r="EK506" s="5"/>
      <c r="EL506" s="5"/>
      <c r="EM506" s="5"/>
      <c r="EN506" s="5"/>
      <c r="EO506" s="5"/>
      <c r="EP506" s="5"/>
      <c r="EQ506" s="5"/>
      <c r="ER506" s="5"/>
      <c r="ES506" s="5"/>
      <c r="ET506" s="5"/>
      <c r="EU506" s="5"/>
      <c r="EV506" s="5"/>
      <c r="EW506" s="5"/>
      <c r="EX506" s="5"/>
      <c r="EY506" s="5"/>
      <c r="EZ506" s="5"/>
      <c r="FA506" s="5"/>
      <c r="FB506" s="5"/>
      <c r="FC506" s="5"/>
      <c r="FD506" s="5"/>
      <c r="FE506" s="5"/>
      <c r="FF506" s="5"/>
      <c r="FG506" s="5"/>
      <c r="FH506" s="5"/>
      <c r="FI506" s="5"/>
      <c r="FJ506" s="5"/>
      <c r="FK506" s="5"/>
      <c r="FL506" s="5"/>
      <c r="FM506" s="5"/>
      <c r="FN506" s="5"/>
      <c r="FO506" s="5"/>
      <c r="FP506" s="5"/>
      <c r="FQ506" s="5"/>
      <c r="FR506" s="5"/>
      <c r="FS506" s="5"/>
      <c r="FT506" s="5"/>
      <c r="FU506" s="5"/>
      <c r="FV506" s="5"/>
      <c r="FW506" s="5"/>
      <c r="FX506" s="5"/>
      <c r="FY506" s="5"/>
      <c r="FZ506" s="5"/>
      <c r="GA506" s="5"/>
      <c r="GB506" s="5"/>
      <c r="GC506" s="5"/>
      <c r="GD506" s="5"/>
      <c r="GE506" s="5"/>
      <c r="GF506" s="5"/>
      <c r="GG506" s="5"/>
      <c r="GH506" s="4"/>
      <c r="GI506" s="4"/>
      <c r="GJ506" s="5"/>
      <c r="GK506" s="5"/>
      <c r="GL506" s="5"/>
      <c r="GM506" s="5"/>
      <c r="GN506" s="5"/>
      <c r="GO506" s="5"/>
      <c r="GP506" s="5"/>
      <c r="GQ506" s="5"/>
      <c r="GR506" s="5"/>
      <c r="GS506" s="5"/>
    </row>
    <row r="507" spans="1:201"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4"/>
      <c r="AR507" s="4"/>
      <c r="AS507" s="5"/>
      <c r="AT507" s="4"/>
      <c r="AU507" s="5"/>
      <c r="AV507" s="5"/>
      <c r="AW507" s="5"/>
      <c r="AX507" s="5"/>
      <c r="AY507" s="5"/>
      <c r="AZ507" s="5"/>
      <c r="BA507" s="5"/>
      <c r="BB507" s="5"/>
      <c r="BC507" s="4"/>
      <c r="BD507" s="4"/>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5"/>
      <c r="CX507" s="5"/>
      <c r="CY507" s="5"/>
      <c r="CZ507" s="5"/>
      <c r="DA507" s="5"/>
      <c r="DB507" s="5"/>
      <c r="DC507" s="5"/>
      <c r="DD507" s="5"/>
      <c r="DE507" s="5"/>
      <c r="DF507" s="5"/>
      <c r="DG507" s="5"/>
      <c r="DH507" s="5"/>
      <c r="DI507" s="5"/>
      <c r="DJ507" s="5"/>
      <c r="DK507" s="5"/>
      <c r="DL507" s="5"/>
      <c r="DM507" s="5"/>
      <c r="DN507" s="5"/>
      <c r="DO507" s="5"/>
      <c r="DP507" s="5"/>
      <c r="DQ507" s="5"/>
      <c r="DR507" s="5"/>
      <c r="DS507" s="5"/>
      <c r="DT507" s="5"/>
      <c r="DU507" s="5"/>
      <c r="DV507" s="5"/>
      <c r="DW507" s="5"/>
      <c r="DX507" s="5"/>
      <c r="DY507" s="5"/>
      <c r="DZ507" s="5"/>
      <c r="EA507" s="5"/>
      <c r="EB507" s="5"/>
      <c r="EC507" s="5"/>
      <c r="ED507" s="5"/>
      <c r="EE507" s="5"/>
      <c r="EF507" s="5"/>
      <c r="EG507" s="5"/>
      <c r="EH507" s="5"/>
      <c r="EI507" s="5"/>
      <c r="EJ507" s="5"/>
      <c r="EK507" s="5"/>
      <c r="EL507" s="5"/>
      <c r="EM507" s="5"/>
      <c r="EN507" s="5"/>
      <c r="EO507" s="5"/>
      <c r="EP507" s="5"/>
      <c r="EQ507" s="5"/>
      <c r="ER507" s="5"/>
      <c r="ES507" s="5"/>
      <c r="ET507" s="5"/>
      <c r="EU507" s="5"/>
      <c r="EV507" s="5"/>
      <c r="EW507" s="5"/>
      <c r="EX507" s="5"/>
      <c r="EY507" s="5"/>
      <c r="EZ507" s="5"/>
      <c r="FA507" s="5"/>
      <c r="FB507" s="5"/>
      <c r="FC507" s="5"/>
      <c r="FD507" s="5"/>
      <c r="FE507" s="5"/>
      <c r="FF507" s="5"/>
      <c r="FG507" s="5"/>
      <c r="FH507" s="5"/>
      <c r="FI507" s="5"/>
      <c r="FJ507" s="5"/>
      <c r="FK507" s="5"/>
      <c r="FL507" s="5"/>
      <c r="FM507" s="5"/>
      <c r="FN507" s="5"/>
      <c r="FO507" s="5"/>
      <c r="FP507" s="5"/>
      <c r="FQ507" s="5"/>
      <c r="FR507" s="5"/>
      <c r="FS507" s="5"/>
      <c r="FT507" s="5"/>
      <c r="FU507" s="5"/>
      <c r="FV507" s="5"/>
      <c r="FW507" s="5"/>
      <c r="FX507" s="5"/>
      <c r="FY507" s="5"/>
      <c r="FZ507" s="5"/>
      <c r="GA507" s="5"/>
      <c r="GB507" s="5"/>
      <c r="GC507" s="5"/>
      <c r="GD507" s="5"/>
      <c r="GE507" s="5"/>
      <c r="GF507" s="5"/>
      <c r="GG507" s="5"/>
      <c r="GH507" s="4"/>
      <c r="GI507" s="4"/>
      <c r="GJ507" s="5"/>
      <c r="GK507" s="5"/>
      <c r="GL507" s="5"/>
      <c r="GM507" s="5"/>
      <c r="GN507" s="5"/>
      <c r="GO507" s="5"/>
      <c r="GP507" s="5"/>
      <c r="GQ507" s="5"/>
      <c r="GR507" s="5"/>
      <c r="GS507" s="5"/>
    </row>
    <row r="508" spans="1:201"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4"/>
      <c r="AR508" s="4"/>
      <c r="AS508" s="5"/>
      <c r="AT508" s="4"/>
      <c r="AU508" s="5"/>
      <c r="AV508" s="5"/>
      <c r="AW508" s="5"/>
      <c r="AX508" s="5"/>
      <c r="AY508" s="5"/>
      <c r="AZ508" s="5"/>
      <c r="BA508" s="5"/>
      <c r="BB508" s="5"/>
      <c r="BC508" s="4"/>
      <c r="BD508" s="4"/>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c r="CW508" s="5"/>
      <c r="CX508" s="5"/>
      <c r="CY508" s="5"/>
      <c r="CZ508" s="5"/>
      <c r="DA508" s="5"/>
      <c r="DB508" s="5"/>
      <c r="DC508" s="5"/>
      <c r="DD508" s="5"/>
      <c r="DE508" s="5"/>
      <c r="DF508" s="5"/>
      <c r="DG508" s="5"/>
      <c r="DH508" s="5"/>
      <c r="DI508" s="5"/>
      <c r="DJ508" s="5"/>
      <c r="DK508" s="5"/>
      <c r="DL508" s="5"/>
      <c r="DM508" s="5"/>
      <c r="DN508" s="5"/>
      <c r="DO508" s="5"/>
      <c r="DP508" s="5"/>
      <c r="DQ508" s="5"/>
      <c r="DR508" s="5"/>
      <c r="DS508" s="5"/>
      <c r="DT508" s="5"/>
      <c r="DU508" s="5"/>
      <c r="DV508" s="5"/>
      <c r="DW508" s="5"/>
      <c r="DX508" s="5"/>
      <c r="DY508" s="5"/>
      <c r="DZ508" s="5"/>
      <c r="EA508" s="5"/>
      <c r="EB508" s="5"/>
      <c r="EC508" s="5"/>
      <c r="ED508" s="5"/>
      <c r="EE508" s="5"/>
      <c r="EF508" s="5"/>
      <c r="EG508" s="5"/>
      <c r="EH508" s="5"/>
      <c r="EI508" s="5"/>
      <c r="EJ508" s="5"/>
      <c r="EK508" s="5"/>
      <c r="EL508" s="5"/>
      <c r="EM508" s="5"/>
      <c r="EN508" s="5"/>
      <c r="EO508" s="5"/>
      <c r="EP508" s="5"/>
      <c r="EQ508" s="5"/>
      <c r="ER508" s="5"/>
      <c r="ES508" s="5"/>
      <c r="ET508" s="5"/>
      <c r="EU508" s="5"/>
      <c r="EV508" s="5"/>
      <c r="EW508" s="5"/>
      <c r="EX508" s="5"/>
      <c r="EY508" s="5"/>
      <c r="EZ508" s="5"/>
      <c r="FA508" s="5"/>
      <c r="FB508" s="5"/>
      <c r="FC508" s="5"/>
      <c r="FD508" s="5"/>
      <c r="FE508" s="5"/>
      <c r="FF508" s="5"/>
      <c r="FG508" s="5"/>
      <c r="FH508" s="5"/>
      <c r="FI508" s="5"/>
      <c r="FJ508" s="5"/>
      <c r="FK508" s="5"/>
      <c r="FL508" s="5"/>
      <c r="FM508" s="5"/>
      <c r="FN508" s="5"/>
      <c r="FO508" s="5"/>
      <c r="FP508" s="5"/>
      <c r="FQ508" s="5"/>
      <c r="FR508" s="5"/>
      <c r="FS508" s="5"/>
      <c r="FT508" s="5"/>
      <c r="FU508" s="5"/>
      <c r="FV508" s="5"/>
      <c r="FW508" s="5"/>
      <c r="FX508" s="5"/>
      <c r="FY508" s="5"/>
      <c r="FZ508" s="5"/>
      <c r="GA508" s="5"/>
      <c r="GB508" s="5"/>
      <c r="GC508" s="5"/>
      <c r="GD508" s="5"/>
      <c r="GE508" s="5"/>
      <c r="GF508" s="5"/>
      <c r="GG508" s="5"/>
      <c r="GH508" s="4"/>
      <c r="GI508" s="4"/>
      <c r="GJ508" s="5"/>
      <c r="GK508" s="5"/>
      <c r="GL508" s="5"/>
      <c r="GM508" s="5"/>
      <c r="GN508" s="5"/>
      <c r="GO508" s="5"/>
      <c r="GP508" s="5"/>
      <c r="GQ508" s="5"/>
      <c r="GR508" s="5"/>
      <c r="GS508" s="5"/>
    </row>
    <row r="509" spans="1:201"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4"/>
      <c r="AR509" s="4"/>
      <c r="AS509" s="5"/>
      <c r="AT509" s="4"/>
      <c r="AU509" s="5"/>
      <c r="AV509" s="5"/>
      <c r="AW509" s="5"/>
      <c r="AX509" s="5"/>
      <c r="AY509" s="5"/>
      <c r="AZ509" s="5"/>
      <c r="BA509" s="5"/>
      <c r="BB509" s="5"/>
      <c r="BC509" s="4"/>
      <c r="BD509" s="4"/>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c r="CW509" s="5"/>
      <c r="CX509" s="5"/>
      <c r="CY509" s="5"/>
      <c r="CZ509" s="5"/>
      <c r="DA509" s="5"/>
      <c r="DB509" s="5"/>
      <c r="DC509" s="5"/>
      <c r="DD509" s="5"/>
      <c r="DE509" s="5"/>
      <c r="DF509" s="5"/>
      <c r="DG509" s="5"/>
      <c r="DH509" s="5"/>
      <c r="DI509" s="5"/>
      <c r="DJ509" s="5"/>
      <c r="DK509" s="5"/>
      <c r="DL509" s="5"/>
      <c r="DM509" s="5"/>
      <c r="DN509" s="5"/>
      <c r="DO509" s="5"/>
      <c r="DP509" s="5"/>
      <c r="DQ509" s="5"/>
      <c r="DR509" s="5"/>
      <c r="DS509" s="5"/>
      <c r="DT509" s="5"/>
      <c r="DU509" s="5"/>
      <c r="DV509" s="5"/>
      <c r="DW509" s="5"/>
      <c r="DX509" s="5"/>
      <c r="DY509" s="5"/>
      <c r="DZ509" s="5"/>
      <c r="EA509" s="5"/>
      <c r="EB509" s="5"/>
      <c r="EC509" s="5"/>
      <c r="ED509" s="5"/>
      <c r="EE509" s="5"/>
      <c r="EF509" s="5"/>
      <c r="EG509" s="5"/>
      <c r="EH509" s="5"/>
      <c r="EI509" s="5"/>
      <c r="EJ509" s="5"/>
      <c r="EK509" s="5"/>
      <c r="EL509" s="5"/>
      <c r="EM509" s="5"/>
      <c r="EN509" s="5"/>
      <c r="EO509" s="5"/>
      <c r="EP509" s="5"/>
      <c r="EQ509" s="5"/>
      <c r="ER509" s="5"/>
      <c r="ES509" s="5"/>
      <c r="ET509" s="5"/>
      <c r="EU509" s="5"/>
      <c r="EV509" s="5"/>
      <c r="EW509" s="5"/>
      <c r="EX509" s="5"/>
      <c r="EY509" s="5"/>
      <c r="EZ509" s="5"/>
      <c r="FA509" s="5"/>
      <c r="FB509" s="5"/>
      <c r="FC509" s="5"/>
      <c r="FD509" s="5"/>
      <c r="FE509" s="5"/>
      <c r="FF509" s="5"/>
      <c r="FG509" s="5"/>
      <c r="FH509" s="5"/>
      <c r="FI509" s="5"/>
      <c r="FJ509" s="5"/>
      <c r="FK509" s="5"/>
      <c r="FL509" s="5"/>
      <c r="FM509" s="5"/>
      <c r="FN509" s="5"/>
      <c r="FO509" s="5"/>
      <c r="FP509" s="5"/>
      <c r="FQ509" s="5"/>
      <c r="FR509" s="5"/>
      <c r="FS509" s="5"/>
      <c r="FT509" s="5"/>
      <c r="FU509" s="5"/>
      <c r="FV509" s="5"/>
      <c r="FW509" s="5"/>
      <c r="FX509" s="5"/>
      <c r="FY509" s="5"/>
      <c r="FZ509" s="5"/>
      <c r="GA509" s="5"/>
      <c r="GB509" s="5"/>
      <c r="GC509" s="5"/>
      <c r="GD509" s="5"/>
      <c r="GE509" s="5"/>
      <c r="GF509" s="5"/>
      <c r="GG509" s="5"/>
      <c r="GH509" s="4"/>
      <c r="GI509" s="4"/>
      <c r="GJ509" s="5"/>
      <c r="GK509" s="5"/>
      <c r="GL509" s="5"/>
      <c r="GM509" s="5"/>
      <c r="GN509" s="5"/>
      <c r="GO509" s="5"/>
      <c r="GP509" s="5"/>
      <c r="GQ509" s="5"/>
      <c r="GR509" s="5"/>
      <c r="GS509" s="5"/>
    </row>
    <row r="510" spans="1:201"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4"/>
      <c r="AR510" s="4"/>
      <c r="AS510" s="5"/>
      <c r="AT510" s="4"/>
      <c r="AU510" s="5"/>
      <c r="AV510" s="5"/>
      <c r="AW510" s="5"/>
      <c r="AX510" s="5"/>
      <c r="AY510" s="5"/>
      <c r="AZ510" s="5"/>
      <c r="BA510" s="5"/>
      <c r="BB510" s="5"/>
      <c r="BC510" s="4"/>
      <c r="BD510" s="4"/>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5"/>
      <c r="CX510" s="5"/>
      <c r="CY510" s="5"/>
      <c r="CZ510" s="5"/>
      <c r="DA510" s="5"/>
      <c r="DB510" s="5"/>
      <c r="DC510" s="5"/>
      <c r="DD510" s="5"/>
      <c r="DE510" s="5"/>
      <c r="DF510" s="5"/>
      <c r="DG510" s="5"/>
      <c r="DH510" s="5"/>
      <c r="DI510" s="5"/>
      <c r="DJ510" s="5"/>
      <c r="DK510" s="5"/>
      <c r="DL510" s="5"/>
      <c r="DM510" s="5"/>
      <c r="DN510" s="5"/>
      <c r="DO510" s="5"/>
      <c r="DP510" s="5"/>
      <c r="DQ510" s="5"/>
      <c r="DR510" s="5"/>
      <c r="DS510" s="5"/>
      <c r="DT510" s="5"/>
      <c r="DU510" s="5"/>
      <c r="DV510" s="5"/>
      <c r="DW510" s="5"/>
      <c r="DX510" s="5"/>
      <c r="DY510" s="5"/>
      <c r="DZ510" s="5"/>
      <c r="EA510" s="5"/>
      <c r="EB510" s="5"/>
      <c r="EC510" s="5"/>
      <c r="ED510" s="5"/>
      <c r="EE510" s="5"/>
      <c r="EF510" s="5"/>
      <c r="EG510" s="5"/>
      <c r="EH510" s="5"/>
      <c r="EI510" s="5"/>
      <c r="EJ510" s="5"/>
      <c r="EK510" s="5"/>
      <c r="EL510" s="5"/>
      <c r="EM510" s="5"/>
      <c r="EN510" s="5"/>
      <c r="EO510" s="5"/>
      <c r="EP510" s="5"/>
      <c r="EQ510" s="5"/>
      <c r="ER510" s="5"/>
      <c r="ES510" s="5"/>
      <c r="ET510" s="5"/>
      <c r="EU510" s="5"/>
      <c r="EV510" s="5"/>
      <c r="EW510" s="5"/>
      <c r="EX510" s="5"/>
      <c r="EY510" s="5"/>
      <c r="EZ510" s="5"/>
      <c r="FA510" s="5"/>
      <c r="FB510" s="5"/>
      <c r="FC510" s="5"/>
      <c r="FD510" s="5"/>
      <c r="FE510" s="5"/>
      <c r="FF510" s="5"/>
      <c r="FG510" s="5"/>
      <c r="FH510" s="5"/>
      <c r="FI510" s="5"/>
      <c r="FJ510" s="5"/>
      <c r="FK510" s="5"/>
      <c r="FL510" s="5"/>
      <c r="FM510" s="5"/>
      <c r="FN510" s="5"/>
      <c r="FO510" s="5"/>
      <c r="FP510" s="5"/>
      <c r="FQ510" s="5"/>
      <c r="FR510" s="5"/>
      <c r="FS510" s="5"/>
      <c r="FT510" s="5"/>
      <c r="FU510" s="5"/>
      <c r="FV510" s="5"/>
      <c r="FW510" s="5"/>
      <c r="FX510" s="5"/>
      <c r="FY510" s="5"/>
      <c r="FZ510" s="5"/>
      <c r="GA510" s="5"/>
      <c r="GB510" s="5"/>
      <c r="GC510" s="5"/>
      <c r="GD510" s="5"/>
      <c r="GE510" s="5"/>
      <c r="GF510" s="5"/>
      <c r="GG510" s="5"/>
      <c r="GH510" s="4"/>
      <c r="GI510" s="4"/>
      <c r="GJ510" s="5"/>
      <c r="GK510" s="5"/>
      <c r="GL510" s="5"/>
      <c r="GM510" s="5"/>
      <c r="GN510" s="5"/>
      <c r="GO510" s="5"/>
      <c r="GP510" s="5"/>
      <c r="GQ510" s="5"/>
      <c r="GR510" s="5"/>
      <c r="GS510" s="5"/>
    </row>
    <row r="511" spans="1:201"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4"/>
      <c r="AR511" s="4"/>
      <c r="AS511" s="5"/>
      <c r="AT511" s="4"/>
      <c r="AU511" s="5"/>
      <c r="AV511" s="5"/>
      <c r="AW511" s="5"/>
      <c r="AX511" s="5"/>
      <c r="AY511" s="5"/>
      <c r="AZ511" s="5"/>
      <c r="BA511" s="5"/>
      <c r="BB511" s="5"/>
      <c r="BC511" s="4"/>
      <c r="BD511" s="4"/>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5"/>
      <c r="CY511" s="5"/>
      <c r="CZ511" s="5"/>
      <c r="DA511" s="5"/>
      <c r="DB511" s="5"/>
      <c r="DC511" s="5"/>
      <c r="DD511" s="5"/>
      <c r="DE511" s="5"/>
      <c r="DF511" s="5"/>
      <c r="DG511" s="5"/>
      <c r="DH511" s="5"/>
      <c r="DI511" s="5"/>
      <c r="DJ511" s="5"/>
      <c r="DK511" s="5"/>
      <c r="DL511" s="5"/>
      <c r="DM511" s="5"/>
      <c r="DN511" s="5"/>
      <c r="DO511" s="5"/>
      <c r="DP511" s="5"/>
      <c r="DQ511" s="5"/>
      <c r="DR511" s="5"/>
      <c r="DS511" s="5"/>
      <c r="DT511" s="5"/>
      <c r="DU511" s="5"/>
      <c r="DV511" s="5"/>
      <c r="DW511" s="5"/>
      <c r="DX511" s="5"/>
      <c r="DY511" s="5"/>
      <c r="DZ511" s="5"/>
      <c r="EA511" s="5"/>
      <c r="EB511" s="5"/>
      <c r="EC511" s="5"/>
      <c r="ED511" s="5"/>
      <c r="EE511" s="5"/>
      <c r="EF511" s="5"/>
      <c r="EG511" s="5"/>
      <c r="EH511" s="5"/>
      <c r="EI511" s="5"/>
      <c r="EJ511" s="5"/>
      <c r="EK511" s="5"/>
      <c r="EL511" s="5"/>
      <c r="EM511" s="5"/>
      <c r="EN511" s="5"/>
      <c r="EO511" s="5"/>
      <c r="EP511" s="5"/>
      <c r="EQ511" s="5"/>
      <c r="ER511" s="5"/>
      <c r="ES511" s="5"/>
      <c r="ET511" s="5"/>
      <c r="EU511" s="5"/>
      <c r="EV511" s="5"/>
      <c r="EW511" s="5"/>
      <c r="EX511" s="5"/>
      <c r="EY511" s="5"/>
      <c r="EZ511" s="5"/>
      <c r="FA511" s="5"/>
      <c r="FB511" s="5"/>
      <c r="FC511" s="5"/>
      <c r="FD511" s="5"/>
      <c r="FE511" s="5"/>
      <c r="FF511" s="5"/>
      <c r="FG511" s="5"/>
      <c r="FH511" s="5"/>
      <c r="FI511" s="5"/>
      <c r="FJ511" s="5"/>
      <c r="FK511" s="5"/>
      <c r="FL511" s="5"/>
      <c r="FM511" s="5"/>
      <c r="FN511" s="5"/>
      <c r="FO511" s="5"/>
      <c r="FP511" s="5"/>
      <c r="FQ511" s="5"/>
      <c r="FR511" s="5"/>
      <c r="FS511" s="5"/>
      <c r="FT511" s="5"/>
      <c r="FU511" s="5"/>
      <c r="FV511" s="5"/>
      <c r="FW511" s="5"/>
      <c r="FX511" s="5"/>
      <c r="FY511" s="5"/>
      <c r="FZ511" s="5"/>
      <c r="GA511" s="5"/>
      <c r="GB511" s="5"/>
      <c r="GC511" s="5"/>
      <c r="GD511" s="5"/>
      <c r="GE511" s="5"/>
      <c r="GF511" s="5"/>
      <c r="GG511" s="5"/>
      <c r="GH511" s="4"/>
      <c r="GI511" s="4"/>
      <c r="GJ511" s="5"/>
      <c r="GK511" s="5"/>
      <c r="GL511" s="5"/>
      <c r="GM511" s="5"/>
      <c r="GN511" s="5"/>
      <c r="GO511" s="5"/>
      <c r="GP511" s="5"/>
      <c r="GQ511" s="5"/>
      <c r="GR511" s="5"/>
      <c r="GS511" s="5"/>
    </row>
    <row r="512" spans="1:201"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4"/>
      <c r="AR512" s="4"/>
      <c r="AS512" s="5"/>
      <c r="AT512" s="4"/>
      <c r="AU512" s="5"/>
      <c r="AV512" s="5"/>
      <c r="AW512" s="5"/>
      <c r="AX512" s="5"/>
      <c r="AY512" s="5"/>
      <c r="AZ512" s="5"/>
      <c r="BA512" s="5"/>
      <c r="BB512" s="5"/>
      <c r="BC512" s="4"/>
      <c r="BD512" s="4"/>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5"/>
      <c r="DD512" s="5"/>
      <c r="DE512" s="5"/>
      <c r="DF512" s="5"/>
      <c r="DG512" s="5"/>
      <c r="DH512" s="5"/>
      <c r="DI512" s="5"/>
      <c r="DJ512" s="5"/>
      <c r="DK512" s="5"/>
      <c r="DL512" s="5"/>
      <c r="DM512" s="5"/>
      <c r="DN512" s="5"/>
      <c r="DO512" s="5"/>
      <c r="DP512" s="5"/>
      <c r="DQ512" s="5"/>
      <c r="DR512" s="5"/>
      <c r="DS512" s="5"/>
      <c r="DT512" s="5"/>
      <c r="DU512" s="5"/>
      <c r="DV512" s="5"/>
      <c r="DW512" s="5"/>
      <c r="DX512" s="5"/>
      <c r="DY512" s="5"/>
      <c r="DZ512" s="5"/>
      <c r="EA512" s="5"/>
      <c r="EB512" s="5"/>
      <c r="EC512" s="5"/>
      <c r="ED512" s="5"/>
      <c r="EE512" s="5"/>
      <c r="EF512" s="5"/>
      <c r="EG512" s="5"/>
      <c r="EH512" s="5"/>
      <c r="EI512" s="5"/>
      <c r="EJ512" s="5"/>
      <c r="EK512" s="5"/>
      <c r="EL512" s="5"/>
      <c r="EM512" s="5"/>
      <c r="EN512" s="5"/>
      <c r="EO512" s="5"/>
      <c r="EP512" s="5"/>
      <c r="EQ512" s="5"/>
      <c r="ER512" s="5"/>
      <c r="ES512" s="5"/>
      <c r="ET512" s="5"/>
      <c r="EU512" s="5"/>
      <c r="EV512" s="5"/>
      <c r="EW512" s="5"/>
      <c r="EX512" s="5"/>
      <c r="EY512" s="5"/>
      <c r="EZ512" s="5"/>
      <c r="FA512" s="5"/>
      <c r="FB512" s="5"/>
      <c r="FC512" s="5"/>
      <c r="FD512" s="5"/>
      <c r="FE512" s="5"/>
      <c r="FF512" s="5"/>
      <c r="FG512" s="5"/>
      <c r="FH512" s="5"/>
      <c r="FI512" s="5"/>
      <c r="FJ512" s="5"/>
      <c r="FK512" s="5"/>
      <c r="FL512" s="5"/>
      <c r="FM512" s="5"/>
      <c r="FN512" s="5"/>
      <c r="FO512" s="5"/>
      <c r="FP512" s="5"/>
      <c r="FQ512" s="5"/>
      <c r="FR512" s="5"/>
      <c r="FS512" s="5"/>
      <c r="FT512" s="5"/>
      <c r="FU512" s="5"/>
      <c r="FV512" s="5"/>
      <c r="FW512" s="5"/>
      <c r="FX512" s="5"/>
      <c r="FY512" s="5"/>
      <c r="FZ512" s="5"/>
      <c r="GA512" s="5"/>
      <c r="GB512" s="5"/>
      <c r="GC512" s="5"/>
      <c r="GD512" s="5"/>
      <c r="GE512" s="5"/>
      <c r="GF512" s="5"/>
      <c r="GG512" s="5"/>
      <c r="GH512" s="4"/>
      <c r="GI512" s="4"/>
      <c r="GJ512" s="5"/>
      <c r="GK512" s="5"/>
      <c r="GL512" s="5"/>
      <c r="GM512" s="5"/>
      <c r="GN512" s="5"/>
      <c r="GO512" s="5"/>
      <c r="GP512" s="5"/>
      <c r="GQ512" s="5"/>
      <c r="GR512" s="5"/>
      <c r="GS512" s="5"/>
    </row>
    <row r="513" spans="1:201"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4"/>
      <c r="AR513" s="4"/>
      <c r="AS513" s="5"/>
      <c r="AT513" s="4"/>
      <c r="AU513" s="5"/>
      <c r="AV513" s="5"/>
      <c r="AW513" s="5"/>
      <c r="AX513" s="5"/>
      <c r="AY513" s="5"/>
      <c r="AZ513" s="5"/>
      <c r="BA513" s="5"/>
      <c r="BB513" s="5"/>
      <c r="BC513" s="4"/>
      <c r="BD513" s="4"/>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c r="CW513" s="5"/>
      <c r="CX513" s="5"/>
      <c r="CY513" s="5"/>
      <c r="CZ513" s="5"/>
      <c r="DA513" s="5"/>
      <c r="DB513" s="5"/>
      <c r="DC513" s="5"/>
      <c r="DD513" s="5"/>
      <c r="DE513" s="5"/>
      <c r="DF513" s="5"/>
      <c r="DG513" s="5"/>
      <c r="DH513" s="5"/>
      <c r="DI513" s="5"/>
      <c r="DJ513" s="5"/>
      <c r="DK513" s="5"/>
      <c r="DL513" s="5"/>
      <c r="DM513" s="5"/>
      <c r="DN513" s="5"/>
      <c r="DO513" s="5"/>
      <c r="DP513" s="5"/>
      <c r="DQ513" s="5"/>
      <c r="DR513" s="5"/>
      <c r="DS513" s="5"/>
      <c r="DT513" s="5"/>
      <c r="DU513" s="5"/>
      <c r="DV513" s="5"/>
      <c r="DW513" s="5"/>
      <c r="DX513" s="5"/>
      <c r="DY513" s="5"/>
      <c r="DZ513" s="5"/>
      <c r="EA513" s="5"/>
      <c r="EB513" s="5"/>
      <c r="EC513" s="5"/>
      <c r="ED513" s="5"/>
      <c r="EE513" s="5"/>
      <c r="EF513" s="5"/>
      <c r="EG513" s="5"/>
      <c r="EH513" s="5"/>
      <c r="EI513" s="5"/>
      <c r="EJ513" s="5"/>
      <c r="EK513" s="5"/>
      <c r="EL513" s="5"/>
      <c r="EM513" s="5"/>
      <c r="EN513" s="5"/>
      <c r="EO513" s="5"/>
      <c r="EP513" s="5"/>
      <c r="EQ513" s="5"/>
      <c r="ER513" s="5"/>
      <c r="ES513" s="5"/>
      <c r="ET513" s="5"/>
      <c r="EU513" s="5"/>
      <c r="EV513" s="5"/>
      <c r="EW513" s="5"/>
      <c r="EX513" s="5"/>
      <c r="EY513" s="5"/>
      <c r="EZ513" s="5"/>
      <c r="FA513" s="5"/>
      <c r="FB513" s="5"/>
      <c r="FC513" s="5"/>
      <c r="FD513" s="5"/>
      <c r="FE513" s="5"/>
      <c r="FF513" s="5"/>
      <c r="FG513" s="5"/>
      <c r="FH513" s="5"/>
      <c r="FI513" s="5"/>
      <c r="FJ513" s="5"/>
      <c r="FK513" s="5"/>
      <c r="FL513" s="5"/>
      <c r="FM513" s="5"/>
      <c r="FN513" s="5"/>
      <c r="FO513" s="5"/>
      <c r="FP513" s="5"/>
      <c r="FQ513" s="5"/>
      <c r="FR513" s="5"/>
      <c r="FS513" s="5"/>
      <c r="FT513" s="5"/>
      <c r="FU513" s="5"/>
      <c r="FV513" s="5"/>
      <c r="FW513" s="5"/>
      <c r="FX513" s="5"/>
      <c r="FY513" s="5"/>
      <c r="FZ513" s="5"/>
      <c r="GA513" s="5"/>
      <c r="GB513" s="5"/>
      <c r="GC513" s="5"/>
      <c r="GD513" s="5"/>
      <c r="GE513" s="5"/>
      <c r="GF513" s="5"/>
      <c r="GG513" s="5"/>
      <c r="GH513" s="4"/>
      <c r="GI513" s="4"/>
      <c r="GJ513" s="5"/>
      <c r="GK513" s="5"/>
      <c r="GL513" s="5"/>
      <c r="GM513" s="5"/>
      <c r="GN513" s="5"/>
      <c r="GO513" s="5"/>
      <c r="GP513" s="5"/>
      <c r="GQ513" s="5"/>
      <c r="GR513" s="5"/>
      <c r="GS513" s="5"/>
    </row>
    <row r="514" spans="1:201"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4"/>
      <c r="AR514" s="4"/>
      <c r="AS514" s="5"/>
      <c r="AT514" s="4"/>
      <c r="AU514" s="5"/>
      <c r="AV514" s="5"/>
      <c r="AW514" s="5"/>
      <c r="AX514" s="5"/>
      <c r="AY514" s="5"/>
      <c r="AZ514" s="5"/>
      <c r="BA514" s="5"/>
      <c r="BB514" s="5"/>
      <c r="BC514" s="4"/>
      <c r="BD514" s="4"/>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c r="CW514" s="5"/>
      <c r="CX514" s="5"/>
      <c r="CY514" s="5"/>
      <c r="CZ514" s="5"/>
      <c r="DA514" s="5"/>
      <c r="DB514" s="5"/>
      <c r="DC514" s="5"/>
      <c r="DD514" s="5"/>
      <c r="DE514" s="5"/>
      <c r="DF514" s="5"/>
      <c r="DG514" s="5"/>
      <c r="DH514" s="5"/>
      <c r="DI514" s="5"/>
      <c r="DJ514" s="5"/>
      <c r="DK514" s="5"/>
      <c r="DL514" s="5"/>
      <c r="DM514" s="5"/>
      <c r="DN514" s="5"/>
      <c r="DO514" s="5"/>
      <c r="DP514" s="5"/>
      <c r="DQ514" s="5"/>
      <c r="DR514" s="5"/>
      <c r="DS514" s="5"/>
      <c r="DT514" s="5"/>
      <c r="DU514" s="5"/>
      <c r="DV514" s="5"/>
      <c r="DW514" s="5"/>
      <c r="DX514" s="5"/>
      <c r="DY514" s="5"/>
      <c r="DZ514" s="5"/>
      <c r="EA514" s="5"/>
      <c r="EB514" s="5"/>
      <c r="EC514" s="5"/>
      <c r="ED514" s="5"/>
      <c r="EE514" s="5"/>
      <c r="EF514" s="5"/>
      <c r="EG514" s="5"/>
      <c r="EH514" s="5"/>
      <c r="EI514" s="5"/>
      <c r="EJ514" s="5"/>
      <c r="EK514" s="5"/>
      <c r="EL514" s="5"/>
      <c r="EM514" s="5"/>
      <c r="EN514" s="5"/>
      <c r="EO514" s="5"/>
      <c r="EP514" s="5"/>
      <c r="EQ514" s="5"/>
      <c r="ER514" s="5"/>
      <c r="ES514" s="5"/>
      <c r="ET514" s="5"/>
      <c r="EU514" s="5"/>
      <c r="EV514" s="5"/>
      <c r="EW514" s="5"/>
      <c r="EX514" s="5"/>
      <c r="EY514" s="5"/>
      <c r="EZ514" s="5"/>
      <c r="FA514" s="5"/>
      <c r="FB514" s="5"/>
      <c r="FC514" s="5"/>
      <c r="FD514" s="5"/>
      <c r="FE514" s="5"/>
      <c r="FF514" s="5"/>
      <c r="FG514" s="5"/>
      <c r="FH514" s="5"/>
      <c r="FI514" s="5"/>
      <c r="FJ514" s="5"/>
      <c r="FK514" s="5"/>
      <c r="FL514" s="5"/>
      <c r="FM514" s="5"/>
      <c r="FN514" s="5"/>
      <c r="FO514" s="5"/>
      <c r="FP514" s="5"/>
      <c r="FQ514" s="5"/>
      <c r="FR514" s="5"/>
      <c r="FS514" s="5"/>
      <c r="FT514" s="5"/>
      <c r="FU514" s="5"/>
      <c r="FV514" s="5"/>
      <c r="FW514" s="5"/>
      <c r="FX514" s="5"/>
      <c r="FY514" s="5"/>
      <c r="FZ514" s="5"/>
      <c r="GA514" s="5"/>
      <c r="GB514" s="5"/>
      <c r="GC514" s="5"/>
      <c r="GD514" s="5"/>
      <c r="GE514" s="5"/>
      <c r="GF514" s="5"/>
      <c r="GG514" s="5"/>
      <c r="GH514" s="4"/>
      <c r="GI514" s="4"/>
      <c r="GJ514" s="5"/>
      <c r="GK514" s="5"/>
      <c r="GL514" s="5"/>
      <c r="GM514" s="5"/>
      <c r="GN514" s="5"/>
      <c r="GO514" s="5"/>
      <c r="GP514" s="5"/>
      <c r="GQ514" s="5"/>
      <c r="GR514" s="5"/>
      <c r="GS514" s="5"/>
    </row>
    <row r="515" spans="1:201"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4"/>
      <c r="AR515" s="4"/>
      <c r="AS515" s="5"/>
      <c r="AT515" s="4"/>
      <c r="AU515" s="5"/>
      <c r="AV515" s="5"/>
      <c r="AW515" s="5"/>
      <c r="AX515" s="5"/>
      <c r="AY515" s="5"/>
      <c r="AZ515" s="5"/>
      <c r="BA515" s="5"/>
      <c r="BB515" s="5"/>
      <c r="BC515" s="4"/>
      <c r="BD515" s="4"/>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5"/>
      <c r="CY515" s="5"/>
      <c r="CZ515" s="5"/>
      <c r="DA515" s="5"/>
      <c r="DB515" s="5"/>
      <c r="DC515" s="5"/>
      <c r="DD515" s="5"/>
      <c r="DE515" s="5"/>
      <c r="DF515" s="5"/>
      <c r="DG515" s="5"/>
      <c r="DH515" s="5"/>
      <c r="DI515" s="5"/>
      <c r="DJ515" s="5"/>
      <c r="DK515" s="5"/>
      <c r="DL515" s="5"/>
      <c r="DM515" s="5"/>
      <c r="DN515" s="5"/>
      <c r="DO515" s="5"/>
      <c r="DP515" s="5"/>
      <c r="DQ515" s="5"/>
      <c r="DR515" s="5"/>
      <c r="DS515" s="5"/>
      <c r="DT515" s="5"/>
      <c r="DU515" s="5"/>
      <c r="DV515" s="5"/>
      <c r="DW515" s="5"/>
      <c r="DX515" s="5"/>
      <c r="DY515" s="5"/>
      <c r="DZ515" s="5"/>
      <c r="EA515" s="5"/>
      <c r="EB515" s="5"/>
      <c r="EC515" s="5"/>
      <c r="ED515" s="5"/>
      <c r="EE515" s="5"/>
      <c r="EF515" s="5"/>
      <c r="EG515" s="5"/>
      <c r="EH515" s="5"/>
      <c r="EI515" s="5"/>
      <c r="EJ515" s="5"/>
      <c r="EK515" s="5"/>
      <c r="EL515" s="5"/>
      <c r="EM515" s="5"/>
      <c r="EN515" s="5"/>
      <c r="EO515" s="5"/>
      <c r="EP515" s="5"/>
      <c r="EQ515" s="5"/>
      <c r="ER515" s="5"/>
      <c r="ES515" s="5"/>
      <c r="ET515" s="5"/>
      <c r="EU515" s="5"/>
      <c r="EV515" s="5"/>
      <c r="EW515" s="5"/>
      <c r="EX515" s="5"/>
      <c r="EY515" s="5"/>
      <c r="EZ515" s="5"/>
      <c r="FA515" s="5"/>
      <c r="FB515" s="5"/>
      <c r="FC515" s="5"/>
      <c r="FD515" s="5"/>
      <c r="FE515" s="5"/>
      <c r="FF515" s="5"/>
      <c r="FG515" s="5"/>
      <c r="FH515" s="5"/>
      <c r="FI515" s="5"/>
      <c r="FJ515" s="5"/>
      <c r="FK515" s="5"/>
      <c r="FL515" s="5"/>
      <c r="FM515" s="5"/>
      <c r="FN515" s="5"/>
      <c r="FO515" s="5"/>
      <c r="FP515" s="5"/>
      <c r="FQ515" s="5"/>
      <c r="FR515" s="5"/>
      <c r="FS515" s="5"/>
      <c r="FT515" s="5"/>
      <c r="FU515" s="5"/>
      <c r="FV515" s="5"/>
      <c r="FW515" s="5"/>
      <c r="FX515" s="5"/>
      <c r="FY515" s="5"/>
      <c r="FZ515" s="5"/>
      <c r="GA515" s="5"/>
      <c r="GB515" s="5"/>
      <c r="GC515" s="5"/>
      <c r="GD515" s="5"/>
      <c r="GE515" s="5"/>
      <c r="GF515" s="5"/>
      <c r="GG515" s="5"/>
      <c r="GH515" s="4"/>
      <c r="GI515" s="4"/>
      <c r="GJ515" s="5"/>
      <c r="GK515" s="5"/>
      <c r="GL515" s="5"/>
      <c r="GM515" s="5"/>
      <c r="GN515" s="5"/>
      <c r="GO515" s="5"/>
      <c r="GP515" s="5"/>
      <c r="GQ515" s="5"/>
      <c r="GR515" s="5"/>
      <c r="GS515" s="5"/>
    </row>
    <row r="516" spans="1:201"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4"/>
      <c r="AR516" s="4"/>
      <c r="AS516" s="5"/>
      <c r="AT516" s="4"/>
      <c r="AU516" s="5"/>
      <c r="AV516" s="5"/>
      <c r="AW516" s="5"/>
      <c r="AX516" s="5"/>
      <c r="AY516" s="5"/>
      <c r="AZ516" s="5"/>
      <c r="BA516" s="5"/>
      <c r="BB516" s="5"/>
      <c r="BC516" s="4"/>
      <c r="BD516" s="4"/>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c r="DA516" s="5"/>
      <c r="DB516" s="5"/>
      <c r="DC516" s="5"/>
      <c r="DD516" s="5"/>
      <c r="DE516" s="5"/>
      <c r="DF516" s="5"/>
      <c r="DG516" s="5"/>
      <c r="DH516" s="5"/>
      <c r="DI516" s="5"/>
      <c r="DJ516" s="5"/>
      <c r="DK516" s="5"/>
      <c r="DL516" s="5"/>
      <c r="DM516" s="5"/>
      <c r="DN516" s="5"/>
      <c r="DO516" s="5"/>
      <c r="DP516" s="5"/>
      <c r="DQ516" s="5"/>
      <c r="DR516" s="5"/>
      <c r="DS516" s="5"/>
      <c r="DT516" s="5"/>
      <c r="DU516" s="5"/>
      <c r="DV516" s="5"/>
      <c r="DW516" s="5"/>
      <c r="DX516" s="5"/>
      <c r="DY516" s="5"/>
      <c r="DZ516" s="5"/>
      <c r="EA516" s="5"/>
      <c r="EB516" s="5"/>
      <c r="EC516" s="5"/>
      <c r="ED516" s="5"/>
      <c r="EE516" s="5"/>
      <c r="EF516" s="5"/>
      <c r="EG516" s="5"/>
      <c r="EH516" s="5"/>
      <c r="EI516" s="5"/>
      <c r="EJ516" s="5"/>
      <c r="EK516" s="5"/>
      <c r="EL516" s="5"/>
      <c r="EM516" s="5"/>
      <c r="EN516" s="5"/>
      <c r="EO516" s="5"/>
      <c r="EP516" s="5"/>
      <c r="EQ516" s="5"/>
      <c r="ER516" s="5"/>
      <c r="ES516" s="5"/>
      <c r="ET516" s="5"/>
      <c r="EU516" s="5"/>
      <c r="EV516" s="5"/>
      <c r="EW516" s="5"/>
      <c r="EX516" s="5"/>
      <c r="EY516" s="5"/>
      <c r="EZ516" s="5"/>
      <c r="FA516" s="5"/>
      <c r="FB516" s="5"/>
      <c r="FC516" s="5"/>
      <c r="FD516" s="5"/>
      <c r="FE516" s="5"/>
      <c r="FF516" s="5"/>
      <c r="FG516" s="5"/>
      <c r="FH516" s="5"/>
      <c r="FI516" s="5"/>
      <c r="FJ516" s="5"/>
      <c r="FK516" s="5"/>
      <c r="FL516" s="5"/>
      <c r="FM516" s="5"/>
      <c r="FN516" s="5"/>
      <c r="FO516" s="5"/>
      <c r="FP516" s="5"/>
      <c r="FQ516" s="5"/>
      <c r="FR516" s="5"/>
      <c r="FS516" s="5"/>
      <c r="FT516" s="5"/>
      <c r="FU516" s="5"/>
      <c r="FV516" s="5"/>
      <c r="FW516" s="5"/>
      <c r="FX516" s="5"/>
      <c r="FY516" s="5"/>
      <c r="FZ516" s="5"/>
      <c r="GA516" s="5"/>
      <c r="GB516" s="5"/>
      <c r="GC516" s="5"/>
      <c r="GD516" s="5"/>
      <c r="GE516" s="5"/>
      <c r="GF516" s="5"/>
      <c r="GG516" s="5"/>
      <c r="GH516" s="4"/>
      <c r="GI516" s="4"/>
      <c r="GJ516" s="5"/>
      <c r="GK516" s="5"/>
      <c r="GL516" s="5"/>
      <c r="GM516" s="5"/>
      <c r="GN516" s="5"/>
      <c r="GO516" s="5"/>
      <c r="GP516" s="5"/>
      <c r="GQ516" s="5"/>
      <c r="GR516" s="5"/>
      <c r="GS516" s="5"/>
    </row>
    <row r="517" spans="1:201"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4"/>
      <c r="AR517" s="4"/>
      <c r="AS517" s="5"/>
      <c r="AT517" s="4"/>
      <c r="AU517" s="5"/>
      <c r="AV517" s="5"/>
      <c r="AW517" s="5"/>
      <c r="AX517" s="5"/>
      <c r="AY517" s="5"/>
      <c r="AZ517" s="5"/>
      <c r="BA517" s="5"/>
      <c r="BB517" s="5"/>
      <c r="BC517" s="4"/>
      <c r="BD517" s="4"/>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c r="DB517" s="5"/>
      <c r="DC517" s="5"/>
      <c r="DD517" s="5"/>
      <c r="DE517" s="5"/>
      <c r="DF517" s="5"/>
      <c r="DG517" s="5"/>
      <c r="DH517" s="5"/>
      <c r="DI517" s="5"/>
      <c r="DJ517" s="5"/>
      <c r="DK517" s="5"/>
      <c r="DL517" s="5"/>
      <c r="DM517" s="5"/>
      <c r="DN517" s="5"/>
      <c r="DO517" s="5"/>
      <c r="DP517" s="5"/>
      <c r="DQ517" s="5"/>
      <c r="DR517" s="5"/>
      <c r="DS517" s="5"/>
      <c r="DT517" s="5"/>
      <c r="DU517" s="5"/>
      <c r="DV517" s="5"/>
      <c r="DW517" s="5"/>
      <c r="DX517" s="5"/>
      <c r="DY517" s="5"/>
      <c r="DZ517" s="5"/>
      <c r="EA517" s="5"/>
      <c r="EB517" s="5"/>
      <c r="EC517" s="5"/>
      <c r="ED517" s="5"/>
      <c r="EE517" s="5"/>
      <c r="EF517" s="5"/>
      <c r="EG517" s="5"/>
      <c r="EH517" s="5"/>
      <c r="EI517" s="5"/>
      <c r="EJ517" s="5"/>
      <c r="EK517" s="5"/>
      <c r="EL517" s="5"/>
      <c r="EM517" s="5"/>
      <c r="EN517" s="5"/>
      <c r="EO517" s="5"/>
      <c r="EP517" s="5"/>
      <c r="EQ517" s="5"/>
      <c r="ER517" s="5"/>
      <c r="ES517" s="5"/>
      <c r="ET517" s="5"/>
      <c r="EU517" s="5"/>
      <c r="EV517" s="5"/>
      <c r="EW517" s="5"/>
      <c r="EX517" s="5"/>
      <c r="EY517" s="5"/>
      <c r="EZ517" s="5"/>
      <c r="FA517" s="5"/>
      <c r="FB517" s="5"/>
      <c r="FC517" s="5"/>
      <c r="FD517" s="5"/>
      <c r="FE517" s="5"/>
      <c r="FF517" s="5"/>
      <c r="FG517" s="5"/>
      <c r="FH517" s="5"/>
      <c r="FI517" s="5"/>
      <c r="FJ517" s="5"/>
      <c r="FK517" s="5"/>
      <c r="FL517" s="5"/>
      <c r="FM517" s="5"/>
      <c r="FN517" s="5"/>
      <c r="FO517" s="5"/>
      <c r="FP517" s="5"/>
      <c r="FQ517" s="5"/>
      <c r="FR517" s="5"/>
      <c r="FS517" s="5"/>
      <c r="FT517" s="5"/>
      <c r="FU517" s="5"/>
      <c r="FV517" s="5"/>
      <c r="FW517" s="5"/>
      <c r="FX517" s="5"/>
      <c r="FY517" s="5"/>
      <c r="FZ517" s="5"/>
      <c r="GA517" s="5"/>
      <c r="GB517" s="5"/>
      <c r="GC517" s="5"/>
      <c r="GD517" s="5"/>
      <c r="GE517" s="5"/>
      <c r="GF517" s="5"/>
      <c r="GG517" s="5"/>
      <c r="GH517" s="4"/>
      <c r="GI517" s="4"/>
      <c r="GJ517" s="5"/>
      <c r="GK517" s="5"/>
      <c r="GL517" s="5"/>
      <c r="GM517" s="5"/>
      <c r="GN517" s="5"/>
      <c r="GO517" s="5"/>
      <c r="GP517" s="5"/>
      <c r="GQ517" s="5"/>
      <c r="GR517" s="5"/>
      <c r="GS517" s="5"/>
    </row>
    <row r="518" spans="1:201"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4"/>
      <c r="AR518" s="4"/>
      <c r="AS518" s="5"/>
      <c r="AT518" s="4"/>
      <c r="AU518" s="5"/>
      <c r="AV518" s="5"/>
      <c r="AW518" s="5"/>
      <c r="AX518" s="5"/>
      <c r="AY518" s="5"/>
      <c r="AZ518" s="5"/>
      <c r="BA518" s="5"/>
      <c r="BB518" s="5"/>
      <c r="BC518" s="4"/>
      <c r="BD518" s="4"/>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c r="CW518" s="5"/>
      <c r="CX518" s="5"/>
      <c r="CY518" s="5"/>
      <c r="CZ518" s="5"/>
      <c r="DA518" s="5"/>
      <c r="DB518" s="5"/>
      <c r="DC518" s="5"/>
      <c r="DD518" s="5"/>
      <c r="DE518" s="5"/>
      <c r="DF518" s="5"/>
      <c r="DG518" s="5"/>
      <c r="DH518" s="5"/>
      <c r="DI518" s="5"/>
      <c r="DJ518" s="5"/>
      <c r="DK518" s="5"/>
      <c r="DL518" s="5"/>
      <c r="DM518" s="5"/>
      <c r="DN518" s="5"/>
      <c r="DO518" s="5"/>
      <c r="DP518" s="5"/>
      <c r="DQ518" s="5"/>
      <c r="DR518" s="5"/>
      <c r="DS518" s="5"/>
      <c r="DT518" s="5"/>
      <c r="DU518" s="5"/>
      <c r="DV518" s="5"/>
      <c r="DW518" s="5"/>
      <c r="DX518" s="5"/>
      <c r="DY518" s="5"/>
      <c r="DZ518" s="5"/>
      <c r="EA518" s="5"/>
      <c r="EB518" s="5"/>
      <c r="EC518" s="5"/>
      <c r="ED518" s="5"/>
      <c r="EE518" s="5"/>
      <c r="EF518" s="5"/>
      <c r="EG518" s="5"/>
      <c r="EH518" s="5"/>
      <c r="EI518" s="5"/>
      <c r="EJ518" s="5"/>
      <c r="EK518" s="5"/>
      <c r="EL518" s="5"/>
      <c r="EM518" s="5"/>
      <c r="EN518" s="5"/>
      <c r="EO518" s="5"/>
      <c r="EP518" s="5"/>
      <c r="EQ518" s="5"/>
      <c r="ER518" s="5"/>
      <c r="ES518" s="5"/>
      <c r="ET518" s="5"/>
      <c r="EU518" s="5"/>
      <c r="EV518" s="5"/>
      <c r="EW518" s="5"/>
      <c r="EX518" s="5"/>
      <c r="EY518" s="5"/>
      <c r="EZ518" s="5"/>
      <c r="FA518" s="5"/>
      <c r="FB518" s="5"/>
      <c r="FC518" s="5"/>
      <c r="FD518" s="5"/>
      <c r="FE518" s="5"/>
      <c r="FF518" s="5"/>
      <c r="FG518" s="5"/>
      <c r="FH518" s="5"/>
      <c r="FI518" s="5"/>
      <c r="FJ518" s="5"/>
      <c r="FK518" s="5"/>
      <c r="FL518" s="5"/>
      <c r="FM518" s="5"/>
      <c r="FN518" s="5"/>
      <c r="FO518" s="5"/>
      <c r="FP518" s="5"/>
      <c r="FQ518" s="5"/>
      <c r="FR518" s="5"/>
      <c r="FS518" s="5"/>
      <c r="FT518" s="5"/>
      <c r="FU518" s="5"/>
      <c r="FV518" s="5"/>
      <c r="FW518" s="5"/>
      <c r="FX518" s="5"/>
      <c r="FY518" s="5"/>
      <c r="FZ518" s="5"/>
      <c r="GA518" s="5"/>
      <c r="GB518" s="5"/>
      <c r="GC518" s="5"/>
      <c r="GD518" s="5"/>
      <c r="GE518" s="5"/>
      <c r="GF518" s="5"/>
      <c r="GG518" s="5"/>
      <c r="GH518" s="4"/>
      <c r="GI518" s="4"/>
      <c r="GJ518" s="5"/>
      <c r="GK518" s="5"/>
      <c r="GL518" s="5"/>
      <c r="GM518" s="5"/>
      <c r="GN518" s="5"/>
      <c r="GO518" s="5"/>
      <c r="GP518" s="5"/>
      <c r="GQ518" s="5"/>
      <c r="GR518" s="5"/>
      <c r="GS518" s="5"/>
    </row>
    <row r="519" spans="1:201"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4"/>
      <c r="AR519" s="4"/>
      <c r="AS519" s="5"/>
      <c r="AT519" s="4"/>
      <c r="AU519" s="5"/>
      <c r="AV519" s="5"/>
      <c r="AW519" s="5"/>
      <c r="AX519" s="5"/>
      <c r="AY519" s="5"/>
      <c r="AZ519" s="5"/>
      <c r="BA519" s="5"/>
      <c r="BB519" s="5"/>
      <c r="BC519" s="4"/>
      <c r="BD519" s="4"/>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c r="CW519" s="5"/>
      <c r="CX519" s="5"/>
      <c r="CY519" s="5"/>
      <c r="CZ519" s="5"/>
      <c r="DA519" s="5"/>
      <c r="DB519" s="5"/>
      <c r="DC519" s="5"/>
      <c r="DD519" s="5"/>
      <c r="DE519" s="5"/>
      <c r="DF519" s="5"/>
      <c r="DG519" s="5"/>
      <c r="DH519" s="5"/>
      <c r="DI519" s="5"/>
      <c r="DJ519" s="5"/>
      <c r="DK519" s="5"/>
      <c r="DL519" s="5"/>
      <c r="DM519" s="5"/>
      <c r="DN519" s="5"/>
      <c r="DO519" s="5"/>
      <c r="DP519" s="5"/>
      <c r="DQ519" s="5"/>
      <c r="DR519" s="5"/>
      <c r="DS519" s="5"/>
      <c r="DT519" s="5"/>
      <c r="DU519" s="5"/>
      <c r="DV519" s="5"/>
      <c r="DW519" s="5"/>
      <c r="DX519" s="5"/>
      <c r="DY519" s="5"/>
      <c r="DZ519" s="5"/>
      <c r="EA519" s="5"/>
      <c r="EB519" s="5"/>
      <c r="EC519" s="5"/>
      <c r="ED519" s="5"/>
      <c r="EE519" s="5"/>
      <c r="EF519" s="5"/>
      <c r="EG519" s="5"/>
      <c r="EH519" s="5"/>
      <c r="EI519" s="5"/>
      <c r="EJ519" s="5"/>
      <c r="EK519" s="5"/>
      <c r="EL519" s="5"/>
      <c r="EM519" s="5"/>
      <c r="EN519" s="5"/>
      <c r="EO519" s="5"/>
      <c r="EP519" s="5"/>
      <c r="EQ519" s="5"/>
      <c r="ER519" s="5"/>
      <c r="ES519" s="5"/>
      <c r="ET519" s="5"/>
      <c r="EU519" s="5"/>
      <c r="EV519" s="5"/>
      <c r="EW519" s="5"/>
      <c r="EX519" s="5"/>
      <c r="EY519" s="5"/>
      <c r="EZ519" s="5"/>
      <c r="FA519" s="5"/>
      <c r="FB519" s="5"/>
      <c r="FC519" s="5"/>
      <c r="FD519" s="5"/>
      <c r="FE519" s="5"/>
      <c r="FF519" s="5"/>
      <c r="FG519" s="5"/>
      <c r="FH519" s="5"/>
      <c r="FI519" s="5"/>
      <c r="FJ519" s="5"/>
      <c r="FK519" s="5"/>
      <c r="FL519" s="5"/>
      <c r="FM519" s="5"/>
      <c r="FN519" s="5"/>
      <c r="FO519" s="5"/>
      <c r="FP519" s="5"/>
      <c r="FQ519" s="5"/>
      <c r="FR519" s="5"/>
      <c r="FS519" s="5"/>
      <c r="FT519" s="5"/>
      <c r="FU519" s="5"/>
      <c r="FV519" s="5"/>
      <c r="FW519" s="5"/>
      <c r="FX519" s="5"/>
      <c r="FY519" s="5"/>
      <c r="FZ519" s="5"/>
      <c r="GA519" s="5"/>
      <c r="GB519" s="5"/>
      <c r="GC519" s="5"/>
      <c r="GD519" s="5"/>
      <c r="GE519" s="5"/>
      <c r="GF519" s="5"/>
      <c r="GG519" s="5"/>
      <c r="GH519" s="4"/>
      <c r="GI519" s="4"/>
      <c r="GJ519" s="5"/>
      <c r="GK519" s="5"/>
      <c r="GL519" s="5"/>
      <c r="GM519" s="5"/>
      <c r="GN519" s="5"/>
      <c r="GO519" s="5"/>
      <c r="GP519" s="5"/>
      <c r="GQ519" s="5"/>
      <c r="GR519" s="5"/>
      <c r="GS519" s="5"/>
    </row>
    <row r="520" spans="1:201"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4"/>
      <c r="AR520" s="4"/>
      <c r="AS520" s="5"/>
      <c r="AT520" s="4"/>
      <c r="AU520" s="5"/>
      <c r="AV520" s="5"/>
      <c r="AW520" s="5"/>
      <c r="AX520" s="5"/>
      <c r="AY520" s="5"/>
      <c r="AZ520" s="5"/>
      <c r="BA520" s="5"/>
      <c r="BB520" s="5"/>
      <c r="BC520" s="4"/>
      <c r="BD520" s="4"/>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c r="DT520" s="5"/>
      <c r="DU520" s="5"/>
      <c r="DV520" s="5"/>
      <c r="DW520" s="5"/>
      <c r="DX520" s="5"/>
      <c r="DY520" s="5"/>
      <c r="DZ520" s="5"/>
      <c r="EA520" s="5"/>
      <c r="EB520" s="5"/>
      <c r="EC520" s="5"/>
      <c r="ED520" s="5"/>
      <c r="EE520" s="5"/>
      <c r="EF520" s="5"/>
      <c r="EG520" s="5"/>
      <c r="EH520" s="5"/>
      <c r="EI520" s="5"/>
      <c r="EJ520" s="5"/>
      <c r="EK520" s="5"/>
      <c r="EL520" s="5"/>
      <c r="EM520" s="5"/>
      <c r="EN520" s="5"/>
      <c r="EO520" s="5"/>
      <c r="EP520" s="5"/>
      <c r="EQ520" s="5"/>
      <c r="ER520" s="5"/>
      <c r="ES520" s="5"/>
      <c r="ET520" s="5"/>
      <c r="EU520" s="5"/>
      <c r="EV520" s="5"/>
      <c r="EW520" s="5"/>
      <c r="EX520" s="5"/>
      <c r="EY520" s="5"/>
      <c r="EZ520" s="5"/>
      <c r="FA520" s="5"/>
      <c r="FB520" s="5"/>
      <c r="FC520" s="5"/>
      <c r="FD520" s="5"/>
      <c r="FE520" s="5"/>
      <c r="FF520" s="5"/>
      <c r="FG520" s="5"/>
      <c r="FH520" s="5"/>
      <c r="FI520" s="5"/>
      <c r="FJ520" s="5"/>
      <c r="FK520" s="5"/>
      <c r="FL520" s="5"/>
      <c r="FM520" s="5"/>
      <c r="FN520" s="5"/>
      <c r="FO520" s="5"/>
      <c r="FP520" s="5"/>
      <c r="FQ520" s="5"/>
      <c r="FR520" s="5"/>
      <c r="FS520" s="5"/>
      <c r="FT520" s="5"/>
      <c r="FU520" s="5"/>
      <c r="FV520" s="5"/>
      <c r="FW520" s="5"/>
      <c r="FX520" s="5"/>
      <c r="FY520" s="5"/>
      <c r="FZ520" s="5"/>
      <c r="GA520" s="5"/>
      <c r="GB520" s="5"/>
      <c r="GC520" s="5"/>
      <c r="GD520" s="5"/>
      <c r="GE520" s="5"/>
      <c r="GF520" s="5"/>
      <c r="GG520" s="5"/>
      <c r="GH520" s="4"/>
      <c r="GI520" s="4"/>
      <c r="GJ520" s="5"/>
      <c r="GK520" s="5"/>
      <c r="GL520" s="5"/>
      <c r="GM520" s="5"/>
      <c r="GN520" s="5"/>
      <c r="GO520" s="5"/>
      <c r="GP520" s="5"/>
      <c r="GQ520" s="5"/>
      <c r="GR520" s="5"/>
      <c r="GS520" s="5"/>
    </row>
    <row r="521" spans="1:201"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4"/>
      <c r="AR521" s="4"/>
      <c r="AS521" s="5"/>
      <c r="AT521" s="4"/>
      <c r="AU521" s="5"/>
      <c r="AV521" s="5"/>
      <c r="AW521" s="5"/>
      <c r="AX521" s="5"/>
      <c r="AY521" s="5"/>
      <c r="AZ521" s="5"/>
      <c r="BA521" s="5"/>
      <c r="BB521" s="5"/>
      <c r="BC521" s="4"/>
      <c r="BD521" s="4"/>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5"/>
      <c r="CX521" s="5"/>
      <c r="CY521" s="5"/>
      <c r="CZ521" s="5"/>
      <c r="DA521" s="5"/>
      <c r="DB521" s="5"/>
      <c r="DC521" s="5"/>
      <c r="DD521" s="5"/>
      <c r="DE521" s="5"/>
      <c r="DF521" s="5"/>
      <c r="DG521" s="5"/>
      <c r="DH521" s="5"/>
      <c r="DI521" s="5"/>
      <c r="DJ521" s="5"/>
      <c r="DK521" s="5"/>
      <c r="DL521" s="5"/>
      <c r="DM521" s="5"/>
      <c r="DN521" s="5"/>
      <c r="DO521" s="5"/>
      <c r="DP521" s="5"/>
      <c r="DQ521" s="5"/>
      <c r="DR521" s="5"/>
      <c r="DS521" s="5"/>
      <c r="DT521" s="5"/>
      <c r="DU521" s="5"/>
      <c r="DV521" s="5"/>
      <c r="DW521" s="5"/>
      <c r="DX521" s="5"/>
      <c r="DY521" s="5"/>
      <c r="DZ521" s="5"/>
      <c r="EA521" s="5"/>
      <c r="EB521" s="5"/>
      <c r="EC521" s="5"/>
      <c r="ED521" s="5"/>
      <c r="EE521" s="5"/>
      <c r="EF521" s="5"/>
      <c r="EG521" s="5"/>
      <c r="EH521" s="5"/>
      <c r="EI521" s="5"/>
      <c r="EJ521" s="5"/>
      <c r="EK521" s="5"/>
      <c r="EL521" s="5"/>
      <c r="EM521" s="5"/>
      <c r="EN521" s="5"/>
      <c r="EO521" s="5"/>
      <c r="EP521" s="5"/>
      <c r="EQ521" s="5"/>
      <c r="ER521" s="5"/>
      <c r="ES521" s="5"/>
      <c r="ET521" s="5"/>
      <c r="EU521" s="5"/>
      <c r="EV521" s="5"/>
      <c r="EW521" s="5"/>
      <c r="EX521" s="5"/>
      <c r="EY521" s="5"/>
      <c r="EZ521" s="5"/>
      <c r="FA521" s="5"/>
      <c r="FB521" s="5"/>
      <c r="FC521" s="5"/>
      <c r="FD521" s="5"/>
      <c r="FE521" s="5"/>
      <c r="FF521" s="5"/>
      <c r="FG521" s="5"/>
      <c r="FH521" s="5"/>
      <c r="FI521" s="5"/>
      <c r="FJ521" s="5"/>
      <c r="FK521" s="5"/>
      <c r="FL521" s="5"/>
      <c r="FM521" s="5"/>
      <c r="FN521" s="5"/>
      <c r="FO521" s="5"/>
      <c r="FP521" s="5"/>
      <c r="FQ521" s="5"/>
      <c r="FR521" s="5"/>
      <c r="FS521" s="5"/>
      <c r="FT521" s="5"/>
      <c r="FU521" s="5"/>
      <c r="FV521" s="5"/>
      <c r="FW521" s="5"/>
      <c r="FX521" s="5"/>
      <c r="FY521" s="5"/>
      <c r="FZ521" s="5"/>
      <c r="GA521" s="5"/>
      <c r="GB521" s="5"/>
      <c r="GC521" s="5"/>
      <c r="GD521" s="5"/>
      <c r="GE521" s="5"/>
      <c r="GF521" s="5"/>
      <c r="GG521" s="5"/>
      <c r="GH521" s="4"/>
      <c r="GI521" s="4"/>
      <c r="GJ521" s="5"/>
      <c r="GK521" s="5"/>
      <c r="GL521" s="5"/>
      <c r="GM521" s="5"/>
      <c r="GN521" s="5"/>
      <c r="GO521" s="5"/>
      <c r="GP521" s="5"/>
      <c r="GQ521" s="5"/>
      <c r="GR521" s="5"/>
      <c r="GS521" s="5"/>
    </row>
    <row r="522" spans="1:201"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4"/>
      <c r="AR522" s="4"/>
      <c r="AS522" s="5"/>
      <c r="AT522" s="4"/>
      <c r="AU522" s="5"/>
      <c r="AV522" s="5"/>
      <c r="AW522" s="5"/>
      <c r="AX522" s="5"/>
      <c r="AY522" s="5"/>
      <c r="AZ522" s="5"/>
      <c r="BA522" s="5"/>
      <c r="BB522" s="5"/>
      <c r="BC522" s="4"/>
      <c r="BD522" s="4"/>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c r="DA522" s="5"/>
      <c r="DB522" s="5"/>
      <c r="DC522" s="5"/>
      <c r="DD522" s="5"/>
      <c r="DE522" s="5"/>
      <c r="DF522" s="5"/>
      <c r="DG522" s="5"/>
      <c r="DH522" s="5"/>
      <c r="DI522" s="5"/>
      <c r="DJ522" s="5"/>
      <c r="DK522" s="5"/>
      <c r="DL522" s="5"/>
      <c r="DM522" s="5"/>
      <c r="DN522" s="5"/>
      <c r="DO522" s="5"/>
      <c r="DP522" s="5"/>
      <c r="DQ522" s="5"/>
      <c r="DR522" s="5"/>
      <c r="DS522" s="5"/>
      <c r="DT522" s="5"/>
      <c r="DU522" s="5"/>
      <c r="DV522" s="5"/>
      <c r="DW522" s="5"/>
      <c r="DX522" s="5"/>
      <c r="DY522" s="5"/>
      <c r="DZ522" s="5"/>
      <c r="EA522" s="5"/>
      <c r="EB522" s="5"/>
      <c r="EC522" s="5"/>
      <c r="ED522" s="5"/>
      <c r="EE522" s="5"/>
      <c r="EF522" s="5"/>
      <c r="EG522" s="5"/>
      <c r="EH522" s="5"/>
      <c r="EI522" s="5"/>
      <c r="EJ522" s="5"/>
      <c r="EK522" s="5"/>
      <c r="EL522" s="5"/>
      <c r="EM522" s="5"/>
      <c r="EN522" s="5"/>
      <c r="EO522" s="5"/>
      <c r="EP522" s="5"/>
      <c r="EQ522" s="5"/>
      <c r="ER522" s="5"/>
      <c r="ES522" s="5"/>
      <c r="ET522" s="5"/>
      <c r="EU522" s="5"/>
      <c r="EV522" s="5"/>
      <c r="EW522" s="5"/>
      <c r="EX522" s="5"/>
      <c r="EY522" s="5"/>
      <c r="EZ522" s="5"/>
      <c r="FA522" s="5"/>
      <c r="FB522" s="5"/>
      <c r="FC522" s="5"/>
      <c r="FD522" s="5"/>
      <c r="FE522" s="5"/>
      <c r="FF522" s="5"/>
      <c r="FG522" s="5"/>
      <c r="FH522" s="5"/>
      <c r="FI522" s="5"/>
      <c r="FJ522" s="5"/>
      <c r="FK522" s="5"/>
      <c r="FL522" s="5"/>
      <c r="FM522" s="5"/>
      <c r="FN522" s="5"/>
      <c r="FO522" s="5"/>
      <c r="FP522" s="5"/>
      <c r="FQ522" s="5"/>
      <c r="FR522" s="5"/>
      <c r="FS522" s="5"/>
      <c r="FT522" s="5"/>
      <c r="FU522" s="5"/>
      <c r="FV522" s="5"/>
      <c r="FW522" s="5"/>
      <c r="FX522" s="5"/>
      <c r="FY522" s="5"/>
      <c r="FZ522" s="5"/>
      <c r="GA522" s="5"/>
      <c r="GB522" s="5"/>
      <c r="GC522" s="5"/>
      <c r="GD522" s="5"/>
      <c r="GE522" s="5"/>
      <c r="GF522" s="5"/>
      <c r="GG522" s="5"/>
      <c r="GH522" s="4"/>
      <c r="GI522" s="4"/>
      <c r="GJ522" s="5"/>
      <c r="GK522" s="5"/>
      <c r="GL522" s="5"/>
      <c r="GM522" s="5"/>
      <c r="GN522" s="5"/>
      <c r="GO522" s="5"/>
      <c r="GP522" s="5"/>
      <c r="GQ522" s="5"/>
      <c r="GR522" s="5"/>
      <c r="GS522" s="5"/>
    </row>
    <row r="523" spans="1:201"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4"/>
      <c r="AR523" s="4"/>
      <c r="AS523" s="5"/>
      <c r="AT523" s="4"/>
      <c r="AU523" s="5"/>
      <c r="AV523" s="5"/>
      <c r="AW523" s="5"/>
      <c r="AX523" s="5"/>
      <c r="AY523" s="5"/>
      <c r="AZ523" s="5"/>
      <c r="BA523" s="5"/>
      <c r="BB523" s="5"/>
      <c r="BC523" s="4"/>
      <c r="BD523" s="4"/>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c r="DA523" s="5"/>
      <c r="DB523" s="5"/>
      <c r="DC523" s="5"/>
      <c r="DD523" s="5"/>
      <c r="DE523" s="5"/>
      <c r="DF523" s="5"/>
      <c r="DG523" s="5"/>
      <c r="DH523" s="5"/>
      <c r="DI523" s="5"/>
      <c r="DJ523" s="5"/>
      <c r="DK523" s="5"/>
      <c r="DL523" s="5"/>
      <c r="DM523" s="5"/>
      <c r="DN523" s="5"/>
      <c r="DO523" s="5"/>
      <c r="DP523" s="5"/>
      <c r="DQ523" s="5"/>
      <c r="DR523" s="5"/>
      <c r="DS523" s="5"/>
      <c r="DT523" s="5"/>
      <c r="DU523" s="5"/>
      <c r="DV523" s="5"/>
      <c r="DW523" s="5"/>
      <c r="DX523" s="5"/>
      <c r="DY523" s="5"/>
      <c r="DZ523" s="5"/>
      <c r="EA523" s="5"/>
      <c r="EB523" s="5"/>
      <c r="EC523" s="5"/>
      <c r="ED523" s="5"/>
      <c r="EE523" s="5"/>
      <c r="EF523" s="5"/>
      <c r="EG523" s="5"/>
      <c r="EH523" s="5"/>
      <c r="EI523" s="5"/>
      <c r="EJ523" s="5"/>
      <c r="EK523" s="5"/>
      <c r="EL523" s="5"/>
      <c r="EM523" s="5"/>
      <c r="EN523" s="5"/>
      <c r="EO523" s="5"/>
      <c r="EP523" s="5"/>
      <c r="EQ523" s="5"/>
      <c r="ER523" s="5"/>
      <c r="ES523" s="5"/>
      <c r="ET523" s="5"/>
      <c r="EU523" s="5"/>
      <c r="EV523" s="5"/>
      <c r="EW523" s="5"/>
      <c r="EX523" s="5"/>
      <c r="EY523" s="5"/>
      <c r="EZ523" s="5"/>
      <c r="FA523" s="5"/>
      <c r="FB523" s="5"/>
      <c r="FC523" s="5"/>
      <c r="FD523" s="5"/>
      <c r="FE523" s="5"/>
      <c r="FF523" s="5"/>
      <c r="FG523" s="5"/>
      <c r="FH523" s="5"/>
      <c r="FI523" s="5"/>
      <c r="FJ523" s="5"/>
      <c r="FK523" s="5"/>
      <c r="FL523" s="5"/>
      <c r="FM523" s="5"/>
      <c r="FN523" s="5"/>
      <c r="FO523" s="5"/>
      <c r="FP523" s="5"/>
      <c r="FQ523" s="5"/>
      <c r="FR523" s="5"/>
      <c r="FS523" s="5"/>
      <c r="FT523" s="5"/>
      <c r="FU523" s="5"/>
      <c r="FV523" s="5"/>
      <c r="FW523" s="5"/>
      <c r="FX523" s="5"/>
      <c r="FY523" s="5"/>
      <c r="FZ523" s="5"/>
      <c r="GA523" s="5"/>
      <c r="GB523" s="5"/>
      <c r="GC523" s="5"/>
      <c r="GD523" s="5"/>
      <c r="GE523" s="5"/>
      <c r="GF523" s="5"/>
      <c r="GG523" s="5"/>
      <c r="GH523" s="4"/>
      <c r="GI523" s="4"/>
      <c r="GJ523" s="5"/>
      <c r="GK523" s="5"/>
      <c r="GL523" s="5"/>
      <c r="GM523" s="5"/>
      <c r="GN523" s="5"/>
      <c r="GO523" s="5"/>
      <c r="GP523" s="5"/>
      <c r="GQ523" s="5"/>
      <c r="GR523" s="5"/>
      <c r="GS523" s="5"/>
    </row>
    <row r="524" spans="1:201"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4"/>
      <c r="AR524" s="4"/>
      <c r="AS524" s="5"/>
      <c r="AT524" s="4"/>
      <c r="AU524" s="5"/>
      <c r="AV524" s="5"/>
      <c r="AW524" s="5"/>
      <c r="AX524" s="5"/>
      <c r="AY524" s="5"/>
      <c r="AZ524" s="5"/>
      <c r="BA524" s="5"/>
      <c r="BB524" s="5"/>
      <c r="BC524" s="4"/>
      <c r="BD524" s="4"/>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5"/>
      <c r="CY524" s="5"/>
      <c r="CZ524" s="5"/>
      <c r="DA524" s="5"/>
      <c r="DB524" s="5"/>
      <c r="DC524" s="5"/>
      <c r="DD524" s="5"/>
      <c r="DE524" s="5"/>
      <c r="DF524" s="5"/>
      <c r="DG524" s="5"/>
      <c r="DH524" s="5"/>
      <c r="DI524" s="5"/>
      <c r="DJ524" s="5"/>
      <c r="DK524" s="5"/>
      <c r="DL524" s="5"/>
      <c r="DM524" s="5"/>
      <c r="DN524" s="5"/>
      <c r="DO524" s="5"/>
      <c r="DP524" s="5"/>
      <c r="DQ524" s="5"/>
      <c r="DR524" s="5"/>
      <c r="DS524" s="5"/>
      <c r="DT524" s="5"/>
      <c r="DU524" s="5"/>
      <c r="DV524" s="5"/>
      <c r="DW524" s="5"/>
      <c r="DX524" s="5"/>
      <c r="DY524" s="5"/>
      <c r="DZ524" s="5"/>
      <c r="EA524" s="5"/>
      <c r="EB524" s="5"/>
      <c r="EC524" s="5"/>
      <c r="ED524" s="5"/>
      <c r="EE524" s="5"/>
      <c r="EF524" s="5"/>
      <c r="EG524" s="5"/>
      <c r="EH524" s="5"/>
      <c r="EI524" s="5"/>
      <c r="EJ524" s="5"/>
      <c r="EK524" s="5"/>
      <c r="EL524" s="5"/>
      <c r="EM524" s="5"/>
      <c r="EN524" s="5"/>
      <c r="EO524" s="5"/>
      <c r="EP524" s="5"/>
      <c r="EQ524" s="5"/>
      <c r="ER524" s="5"/>
      <c r="ES524" s="5"/>
      <c r="ET524" s="5"/>
      <c r="EU524" s="5"/>
      <c r="EV524" s="5"/>
      <c r="EW524" s="5"/>
      <c r="EX524" s="5"/>
      <c r="EY524" s="5"/>
      <c r="EZ524" s="5"/>
      <c r="FA524" s="5"/>
      <c r="FB524" s="5"/>
      <c r="FC524" s="5"/>
      <c r="FD524" s="5"/>
      <c r="FE524" s="5"/>
      <c r="FF524" s="5"/>
      <c r="FG524" s="5"/>
      <c r="FH524" s="5"/>
      <c r="FI524" s="5"/>
      <c r="FJ524" s="5"/>
      <c r="FK524" s="5"/>
      <c r="FL524" s="5"/>
      <c r="FM524" s="5"/>
      <c r="FN524" s="5"/>
      <c r="FO524" s="5"/>
      <c r="FP524" s="5"/>
      <c r="FQ524" s="5"/>
      <c r="FR524" s="5"/>
      <c r="FS524" s="5"/>
      <c r="FT524" s="5"/>
      <c r="FU524" s="5"/>
      <c r="FV524" s="5"/>
      <c r="FW524" s="5"/>
      <c r="FX524" s="5"/>
      <c r="FY524" s="5"/>
      <c r="FZ524" s="5"/>
      <c r="GA524" s="5"/>
      <c r="GB524" s="5"/>
      <c r="GC524" s="5"/>
      <c r="GD524" s="5"/>
      <c r="GE524" s="5"/>
      <c r="GF524" s="5"/>
      <c r="GG524" s="5"/>
      <c r="GH524" s="4"/>
      <c r="GI524" s="4"/>
      <c r="GJ524" s="5"/>
      <c r="GK524" s="5"/>
      <c r="GL524" s="5"/>
      <c r="GM524" s="5"/>
      <c r="GN524" s="5"/>
      <c r="GO524" s="5"/>
      <c r="GP524" s="5"/>
      <c r="GQ524" s="5"/>
      <c r="GR524" s="5"/>
      <c r="GS524" s="5"/>
    </row>
    <row r="525" spans="1:201"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4"/>
      <c r="AR525" s="4"/>
      <c r="AS525" s="5"/>
      <c r="AT525" s="4"/>
      <c r="AU525" s="5"/>
      <c r="AV525" s="5"/>
      <c r="AW525" s="5"/>
      <c r="AX525" s="5"/>
      <c r="AY525" s="5"/>
      <c r="AZ525" s="5"/>
      <c r="BA525" s="5"/>
      <c r="BB525" s="5"/>
      <c r="BC525" s="4"/>
      <c r="BD525" s="4"/>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c r="DA525" s="5"/>
      <c r="DB525" s="5"/>
      <c r="DC525" s="5"/>
      <c r="DD525" s="5"/>
      <c r="DE525" s="5"/>
      <c r="DF525" s="5"/>
      <c r="DG525" s="5"/>
      <c r="DH525" s="5"/>
      <c r="DI525" s="5"/>
      <c r="DJ525" s="5"/>
      <c r="DK525" s="5"/>
      <c r="DL525" s="5"/>
      <c r="DM525" s="5"/>
      <c r="DN525" s="5"/>
      <c r="DO525" s="5"/>
      <c r="DP525" s="5"/>
      <c r="DQ525" s="5"/>
      <c r="DR525" s="5"/>
      <c r="DS525" s="5"/>
      <c r="DT525" s="5"/>
      <c r="DU525" s="5"/>
      <c r="DV525" s="5"/>
      <c r="DW525" s="5"/>
      <c r="DX525" s="5"/>
      <c r="DY525" s="5"/>
      <c r="DZ525" s="5"/>
      <c r="EA525" s="5"/>
      <c r="EB525" s="5"/>
      <c r="EC525" s="5"/>
      <c r="ED525" s="5"/>
      <c r="EE525" s="5"/>
      <c r="EF525" s="5"/>
      <c r="EG525" s="5"/>
      <c r="EH525" s="5"/>
      <c r="EI525" s="5"/>
      <c r="EJ525" s="5"/>
      <c r="EK525" s="5"/>
      <c r="EL525" s="5"/>
      <c r="EM525" s="5"/>
      <c r="EN525" s="5"/>
      <c r="EO525" s="5"/>
      <c r="EP525" s="5"/>
      <c r="EQ525" s="5"/>
      <c r="ER525" s="5"/>
      <c r="ES525" s="5"/>
      <c r="ET525" s="5"/>
      <c r="EU525" s="5"/>
      <c r="EV525" s="5"/>
      <c r="EW525" s="5"/>
      <c r="EX525" s="5"/>
      <c r="EY525" s="5"/>
      <c r="EZ525" s="5"/>
      <c r="FA525" s="5"/>
      <c r="FB525" s="5"/>
      <c r="FC525" s="5"/>
      <c r="FD525" s="5"/>
      <c r="FE525" s="5"/>
      <c r="FF525" s="5"/>
      <c r="FG525" s="5"/>
      <c r="FH525" s="5"/>
      <c r="FI525" s="5"/>
      <c r="FJ525" s="5"/>
      <c r="FK525" s="5"/>
      <c r="FL525" s="5"/>
      <c r="FM525" s="5"/>
      <c r="FN525" s="5"/>
      <c r="FO525" s="5"/>
      <c r="FP525" s="5"/>
      <c r="FQ525" s="5"/>
      <c r="FR525" s="5"/>
      <c r="FS525" s="5"/>
      <c r="FT525" s="5"/>
      <c r="FU525" s="5"/>
      <c r="FV525" s="5"/>
      <c r="FW525" s="5"/>
      <c r="FX525" s="5"/>
      <c r="FY525" s="5"/>
      <c r="FZ525" s="5"/>
      <c r="GA525" s="5"/>
      <c r="GB525" s="5"/>
      <c r="GC525" s="5"/>
      <c r="GD525" s="5"/>
      <c r="GE525" s="5"/>
      <c r="GF525" s="5"/>
      <c r="GG525" s="5"/>
      <c r="GH525" s="4"/>
      <c r="GI525" s="4"/>
      <c r="GJ525" s="5"/>
      <c r="GK525" s="5"/>
      <c r="GL525" s="5"/>
      <c r="GM525" s="5"/>
      <c r="GN525" s="5"/>
      <c r="GO525" s="5"/>
      <c r="GP525" s="5"/>
      <c r="GQ525" s="5"/>
      <c r="GR525" s="5"/>
      <c r="GS525" s="5"/>
    </row>
    <row r="526" spans="1:201"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4"/>
      <c r="AR526" s="4"/>
      <c r="AS526" s="5"/>
      <c r="AT526" s="4"/>
      <c r="AU526" s="5"/>
      <c r="AV526" s="5"/>
      <c r="AW526" s="5"/>
      <c r="AX526" s="5"/>
      <c r="AY526" s="5"/>
      <c r="AZ526" s="5"/>
      <c r="BA526" s="5"/>
      <c r="BB526" s="5"/>
      <c r="BC526" s="4"/>
      <c r="BD526" s="4"/>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c r="CW526" s="5"/>
      <c r="CX526" s="5"/>
      <c r="CY526" s="5"/>
      <c r="CZ526" s="5"/>
      <c r="DA526" s="5"/>
      <c r="DB526" s="5"/>
      <c r="DC526" s="5"/>
      <c r="DD526" s="5"/>
      <c r="DE526" s="5"/>
      <c r="DF526" s="5"/>
      <c r="DG526" s="5"/>
      <c r="DH526" s="5"/>
      <c r="DI526" s="5"/>
      <c r="DJ526" s="5"/>
      <c r="DK526" s="5"/>
      <c r="DL526" s="5"/>
      <c r="DM526" s="5"/>
      <c r="DN526" s="5"/>
      <c r="DO526" s="5"/>
      <c r="DP526" s="5"/>
      <c r="DQ526" s="5"/>
      <c r="DR526" s="5"/>
      <c r="DS526" s="5"/>
      <c r="DT526" s="5"/>
      <c r="DU526" s="5"/>
      <c r="DV526" s="5"/>
      <c r="DW526" s="5"/>
      <c r="DX526" s="5"/>
      <c r="DY526" s="5"/>
      <c r="DZ526" s="5"/>
      <c r="EA526" s="5"/>
      <c r="EB526" s="5"/>
      <c r="EC526" s="5"/>
      <c r="ED526" s="5"/>
      <c r="EE526" s="5"/>
      <c r="EF526" s="5"/>
      <c r="EG526" s="5"/>
      <c r="EH526" s="5"/>
      <c r="EI526" s="5"/>
      <c r="EJ526" s="5"/>
      <c r="EK526" s="5"/>
      <c r="EL526" s="5"/>
      <c r="EM526" s="5"/>
      <c r="EN526" s="5"/>
      <c r="EO526" s="5"/>
      <c r="EP526" s="5"/>
      <c r="EQ526" s="5"/>
      <c r="ER526" s="5"/>
      <c r="ES526" s="5"/>
      <c r="ET526" s="5"/>
      <c r="EU526" s="5"/>
      <c r="EV526" s="5"/>
      <c r="EW526" s="5"/>
      <c r="EX526" s="5"/>
      <c r="EY526" s="5"/>
      <c r="EZ526" s="5"/>
      <c r="FA526" s="5"/>
      <c r="FB526" s="5"/>
      <c r="FC526" s="5"/>
      <c r="FD526" s="5"/>
      <c r="FE526" s="5"/>
      <c r="FF526" s="5"/>
      <c r="FG526" s="5"/>
      <c r="FH526" s="5"/>
      <c r="FI526" s="5"/>
      <c r="FJ526" s="5"/>
      <c r="FK526" s="5"/>
      <c r="FL526" s="5"/>
      <c r="FM526" s="5"/>
      <c r="FN526" s="5"/>
      <c r="FO526" s="5"/>
      <c r="FP526" s="5"/>
      <c r="FQ526" s="5"/>
      <c r="FR526" s="5"/>
      <c r="FS526" s="5"/>
      <c r="FT526" s="5"/>
      <c r="FU526" s="5"/>
      <c r="FV526" s="5"/>
      <c r="FW526" s="5"/>
      <c r="FX526" s="5"/>
      <c r="FY526" s="5"/>
      <c r="FZ526" s="5"/>
      <c r="GA526" s="5"/>
      <c r="GB526" s="5"/>
      <c r="GC526" s="5"/>
      <c r="GD526" s="5"/>
      <c r="GE526" s="5"/>
      <c r="GF526" s="5"/>
      <c r="GG526" s="5"/>
      <c r="GH526" s="4"/>
      <c r="GI526" s="4"/>
      <c r="GJ526" s="5"/>
      <c r="GK526" s="5"/>
      <c r="GL526" s="5"/>
      <c r="GM526" s="5"/>
      <c r="GN526" s="5"/>
      <c r="GO526" s="5"/>
      <c r="GP526" s="5"/>
      <c r="GQ526" s="5"/>
      <c r="GR526" s="5"/>
      <c r="GS526" s="5"/>
    </row>
    <row r="527" spans="1:201"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4"/>
      <c r="AR527" s="4"/>
      <c r="AS527" s="5"/>
      <c r="AT527" s="4"/>
      <c r="AU527" s="5"/>
      <c r="AV527" s="5"/>
      <c r="AW527" s="5"/>
      <c r="AX527" s="5"/>
      <c r="AY527" s="5"/>
      <c r="AZ527" s="5"/>
      <c r="BA527" s="5"/>
      <c r="BB527" s="5"/>
      <c r="BC527" s="4"/>
      <c r="BD527" s="4"/>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c r="CW527" s="5"/>
      <c r="CX527" s="5"/>
      <c r="CY527" s="5"/>
      <c r="CZ527" s="5"/>
      <c r="DA527" s="5"/>
      <c r="DB527" s="5"/>
      <c r="DC527" s="5"/>
      <c r="DD527" s="5"/>
      <c r="DE527" s="5"/>
      <c r="DF527" s="5"/>
      <c r="DG527" s="5"/>
      <c r="DH527" s="5"/>
      <c r="DI527" s="5"/>
      <c r="DJ527" s="5"/>
      <c r="DK527" s="5"/>
      <c r="DL527" s="5"/>
      <c r="DM527" s="5"/>
      <c r="DN527" s="5"/>
      <c r="DO527" s="5"/>
      <c r="DP527" s="5"/>
      <c r="DQ527" s="5"/>
      <c r="DR527" s="5"/>
      <c r="DS527" s="5"/>
      <c r="DT527" s="5"/>
      <c r="DU527" s="5"/>
      <c r="DV527" s="5"/>
      <c r="DW527" s="5"/>
      <c r="DX527" s="5"/>
      <c r="DY527" s="5"/>
      <c r="DZ527" s="5"/>
      <c r="EA527" s="5"/>
      <c r="EB527" s="5"/>
      <c r="EC527" s="5"/>
      <c r="ED527" s="5"/>
      <c r="EE527" s="5"/>
      <c r="EF527" s="5"/>
      <c r="EG527" s="5"/>
      <c r="EH527" s="5"/>
      <c r="EI527" s="5"/>
      <c r="EJ527" s="5"/>
      <c r="EK527" s="5"/>
      <c r="EL527" s="5"/>
      <c r="EM527" s="5"/>
      <c r="EN527" s="5"/>
      <c r="EO527" s="5"/>
      <c r="EP527" s="5"/>
      <c r="EQ527" s="5"/>
      <c r="ER527" s="5"/>
      <c r="ES527" s="5"/>
      <c r="ET527" s="5"/>
      <c r="EU527" s="5"/>
      <c r="EV527" s="5"/>
      <c r="EW527" s="5"/>
      <c r="EX527" s="5"/>
      <c r="EY527" s="5"/>
      <c r="EZ527" s="5"/>
      <c r="FA527" s="5"/>
      <c r="FB527" s="5"/>
      <c r="FC527" s="5"/>
      <c r="FD527" s="5"/>
      <c r="FE527" s="5"/>
      <c r="FF527" s="5"/>
      <c r="FG527" s="5"/>
      <c r="FH527" s="5"/>
      <c r="FI527" s="5"/>
      <c r="FJ527" s="5"/>
      <c r="FK527" s="5"/>
      <c r="FL527" s="5"/>
      <c r="FM527" s="5"/>
      <c r="FN527" s="5"/>
      <c r="FO527" s="5"/>
      <c r="FP527" s="5"/>
      <c r="FQ527" s="5"/>
      <c r="FR527" s="5"/>
      <c r="FS527" s="5"/>
      <c r="FT527" s="5"/>
      <c r="FU527" s="5"/>
      <c r="FV527" s="5"/>
      <c r="FW527" s="5"/>
      <c r="FX527" s="5"/>
      <c r="FY527" s="5"/>
      <c r="FZ527" s="5"/>
      <c r="GA527" s="5"/>
      <c r="GB527" s="5"/>
      <c r="GC527" s="5"/>
      <c r="GD527" s="5"/>
      <c r="GE527" s="5"/>
      <c r="GF527" s="5"/>
      <c r="GG527" s="5"/>
      <c r="GH527" s="4"/>
      <c r="GI527" s="4"/>
      <c r="GJ527" s="5"/>
      <c r="GK527" s="5"/>
      <c r="GL527" s="5"/>
      <c r="GM527" s="5"/>
      <c r="GN527" s="5"/>
      <c r="GO527" s="5"/>
      <c r="GP527" s="5"/>
      <c r="GQ527" s="5"/>
      <c r="GR527" s="5"/>
      <c r="GS527" s="5"/>
    </row>
    <row r="528" spans="1:201"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4"/>
      <c r="AR528" s="4"/>
      <c r="AS528" s="5"/>
      <c r="AT528" s="4"/>
      <c r="AU528" s="5"/>
      <c r="AV528" s="5"/>
      <c r="AW528" s="5"/>
      <c r="AX528" s="5"/>
      <c r="AY528" s="5"/>
      <c r="AZ528" s="5"/>
      <c r="BA528" s="5"/>
      <c r="BB528" s="5"/>
      <c r="BC528" s="4"/>
      <c r="BD528" s="4"/>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c r="DA528" s="5"/>
      <c r="DB528" s="5"/>
      <c r="DC528" s="5"/>
      <c r="DD528" s="5"/>
      <c r="DE528" s="5"/>
      <c r="DF528" s="5"/>
      <c r="DG528" s="5"/>
      <c r="DH528" s="5"/>
      <c r="DI528" s="5"/>
      <c r="DJ528" s="5"/>
      <c r="DK528" s="5"/>
      <c r="DL528" s="5"/>
      <c r="DM528" s="5"/>
      <c r="DN528" s="5"/>
      <c r="DO528" s="5"/>
      <c r="DP528" s="5"/>
      <c r="DQ528" s="5"/>
      <c r="DR528" s="5"/>
      <c r="DS528" s="5"/>
      <c r="DT528" s="5"/>
      <c r="DU528" s="5"/>
      <c r="DV528" s="5"/>
      <c r="DW528" s="5"/>
      <c r="DX528" s="5"/>
      <c r="DY528" s="5"/>
      <c r="DZ528" s="5"/>
      <c r="EA528" s="5"/>
      <c r="EB528" s="5"/>
      <c r="EC528" s="5"/>
      <c r="ED528" s="5"/>
      <c r="EE528" s="5"/>
      <c r="EF528" s="5"/>
      <c r="EG528" s="5"/>
      <c r="EH528" s="5"/>
      <c r="EI528" s="5"/>
      <c r="EJ528" s="5"/>
      <c r="EK528" s="5"/>
      <c r="EL528" s="5"/>
      <c r="EM528" s="5"/>
      <c r="EN528" s="5"/>
      <c r="EO528" s="5"/>
      <c r="EP528" s="5"/>
      <c r="EQ528" s="5"/>
      <c r="ER528" s="5"/>
      <c r="ES528" s="5"/>
      <c r="ET528" s="5"/>
      <c r="EU528" s="5"/>
      <c r="EV528" s="5"/>
      <c r="EW528" s="5"/>
      <c r="EX528" s="5"/>
      <c r="EY528" s="5"/>
      <c r="EZ528" s="5"/>
      <c r="FA528" s="5"/>
      <c r="FB528" s="5"/>
      <c r="FC528" s="5"/>
      <c r="FD528" s="5"/>
      <c r="FE528" s="5"/>
      <c r="FF528" s="5"/>
      <c r="FG528" s="5"/>
      <c r="FH528" s="5"/>
      <c r="FI528" s="5"/>
      <c r="FJ528" s="5"/>
      <c r="FK528" s="5"/>
      <c r="FL528" s="5"/>
      <c r="FM528" s="5"/>
      <c r="FN528" s="5"/>
      <c r="FO528" s="5"/>
      <c r="FP528" s="5"/>
      <c r="FQ528" s="5"/>
      <c r="FR528" s="5"/>
      <c r="FS528" s="5"/>
      <c r="FT528" s="5"/>
      <c r="FU528" s="5"/>
      <c r="FV528" s="5"/>
      <c r="FW528" s="5"/>
      <c r="FX528" s="5"/>
      <c r="FY528" s="5"/>
      <c r="FZ528" s="5"/>
      <c r="GA528" s="5"/>
      <c r="GB528" s="5"/>
      <c r="GC528" s="5"/>
      <c r="GD528" s="5"/>
      <c r="GE528" s="5"/>
      <c r="GF528" s="5"/>
      <c r="GG528" s="5"/>
      <c r="GH528" s="4"/>
      <c r="GI528" s="4"/>
      <c r="GJ528" s="5"/>
      <c r="GK528" s="5"/>
      <c r="GL528" s="5"/>
      <c r="GM528" s="5"/>
      <c r="GN528" s="5"/>
      <c r="GO528" s="5"/>
      <c r="GP528" s="5"/>
      <c r="GQ528" s="5"/>
      <c r="GR528" s="5"/>
      <c r="GS528" s="5"/>
    </row>
    <row r="529" spans="1:201"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4"/>
      <c r="AR529" s="4"/>
      <c r="AS529" s="5"/>
      <c r="AT529" s="4"/>
      <c r="AU529" s="5"/>
      <c r="AV529" s="5"/>
      <c r="AW529" s="5"/>
      <c r="AX529" s="5"/>
      <c r="AY529" s="5"/>
      <c r="AZ529" s="5"/>
      <c r="BA529" s="5"/>
      <c r="BB529" s="5"/>
      <c r="BC529" s="4"/>
      <c r="BD529" s="4"/>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c r="DA529" s="5"/>
      <c r="DB529" s="5"/>
      <c r="DC529" s="5"/>
      <c r="DD529" s="5"/>
      <c r="DE529" s="5"/>
      <c r="DF529" s="5"/>
      <c r="DG529" s="5"/>
      <c r="DH529" s="5"/>
      <c r="DI529" s="5"/>
      <c r="DJ529" s="5"/>
      <c r="DK529" s="5"/>
      <c r="DL529" s="5"/>
      <c r="DM529" s="5"/>
      <c r="DN529" s="5"/>
      <c r="DO529" s="5"/>
      <c r="DP529" s="5"/>
      <c r="DQ529" s="5"/>
      <c r="DR529" s="5"/>
      <c r="DS529" s="5"/>
      <c r="DT529" s="5"/>
      <c r="DU529" s="5"/>
      <c r="DV529" s="5"/>
      <c r="DW529" s="5"/>
      <c r="DX529" s="5"/>
      <c r="DY529" s="5"/>
      <c r="DZ529" s="5"/>
      <c r="EA529" s="5"/>
      <c r="EB529" s="5"/>
      <c r="EC529" s="5"/>
      <c r="ED529" s="5"/>
      <c r="EE529" s="5"/>
      <c r="EF529" s="5"/>
      <c r="EG529" s="5"/>
      <c r="EH529" s="5"/>
      <c r="EI529" s="5"/>
      <c r="EJ529" s="5"/>
      <c r="EK529" s="5"/>
      <c r="EL529" s="5"/>
      <c r="EM529" s="5"/>
      <c r="EN529" s="5"/>
      <c r="EO529" s="5"/>
      <c r="EP529" s="5"/>
      <c r="EQ529" s="5"/>
      <c r="ER529" s="5"/>
      <c r="ES529" s="5"/>
      <c r="ET529" s="5"/>
      <c r="EU529" s="5"/>
      <c r="EV529" s="5"/>
      <c r="EW529" s="5"/>
      <c r="EX529" s="5"/>
      <c r="EY529" s="5"/>
      <c r="EZ529" s="5"/>
      <c r="FA529" s="5"/>
      <c r="FB529" s="5"/>
      <c r="FC529" s="5"/>
      <c r="FD529" s="5"/>
      <c r="FE529" s="5"/>
      <c r="FF529" s="5"/>
      <c r="FG529" s="5"/>
      <c r="FH529" s="5"/>
      <c r="FI529" s="5"/>
      <c r="FJ529" s="5"/>
      <c r="FK529" s="5"/>
      <c r="FL529" s="5"/>
      <c r="FM529" s="5"/>
      <c r="FN529" s="5"/>
      <c r="FO529" s="5"/>
      <c r="FP529" s="5"/>
      <c r="FQ529" s="5"/>
      <c r="FR529" s="5"/>
      <c r="FS529" s="5"/>
      <c r="FT529" s="5"/>
      <c r="FU529" s="5"/>
      <c r="FV529" s="5"/>
      <c r="FW529" s="5"/>
      <c r="FX529" s="5"/>
      <c r="FY529" s="5"/>
      <c r="FZ529" s="5"/>
      <c r="GA529" s="5"/>
      <c r="GB529" s="5"/>
      <c r="GC529" s="5"/>
      <c r="GD529" s="5"/>
      <c r="GE529" s="5"/>
      <c r="GF529" s="5"/>
      <c r="GG529" s="5"/>
      <c r="GH529" s="4"/>
      <c r="GI529" s="4"/>
      <c r="GJ529" s="5"/>
      <c r="GK529" s="5"/>
      <c r="GL529" s="5"/>
      <c r="GM529" s="5"/>
      <c r="GN529" s="5"/>
      <c r="GO529" s="5"/>
      <c r="GP529" s="5"/>
      <c r="GQ529" s="5"/>
      <c r="GR529" s="5"/>
      <c r="GS529" s="5"/>
    </row>
    <row r="530" spans="1:201"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4"/>
      <c r="AR530" s="4"/>
      <c r="AS530" s="5"/>
      <c r="AT530" s="4"/>
      <c r="AU530" s="5"/>
      <c r="AV530" s="5"/>
      <c r="AW530" s="5"/>
      <c r="AX530" s="5"/>
      <c r="AY530" s="5"/>
      <c r="AZ530" s="5"/>
      <c r="BA530" s="5"/>
      <c r="BB530" s="5"/>
      <c r="BC530" s="4"/>
      <c r="BD530" s="4"/>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c r="CW530" s="5"/>
      <c r="CX530" s="5"/>
      <c r="CY530" s="5"/>
      <c r="CZ530" s="5"/>
      <c r="DA530" s="5"/>
      <c r="DB530" s="5"/>
      <c r="DC530" s="5"/>
      <c r="DD530" s="5"/>
      <c r="DE530" s="5"/>
      <c r="DF530" s="5"/>
      <c r="DG530" s="5"/>
      <c r="DH530" s="5"/>
      <c r="DI530" s="5"/>
      <c r="DJ530" s="5"/>
      <c r="DK530" s="5"/>
      <c r="DL530" s="5"/>
      <c r="DM530" s="5"/>
      <c r="DN530" s="5"/>
      <c r="DO530" s="5"/>
      <c r="DP530" s="5"/>
      <c r="DQ530" s="5"/>
      <c r="DR530" s="5"/>
      <c r="DS530" s="5"/>
      <c r="DT530" s="5"/>
      <c r="DU530" s="5"/>
      <c r="DV530" s="5"/>
      <c r="DW530" s="5"/>
      <c r="DX530" s="5"/>
      <c r="DY530" s="5"/>
      <c r="DZ530" s="5"/>
      <c r="EA530" s="5"/>
      <c r="EB530" s="5"/>
      <c r="EC530" s="5"/>
      <c r="ED530" s="5"/>
      <c r="EE530" s="5"/>
      <c r="EF530" s="5"/>
      <c r="EG530" s="5"/>
      <c r="EH530" s="5"/>
      <c r="EI530" s="5"/>
      <c r="EJ530" s="5"/>
      <c r="EK530" s="5"/>
      <c r="EL530" s="5"/>
      <c r="EM530" s="5"/>
      <c r="EN530" s="5"/>
      <c r="EO530" s="5"/>
      <c r="EP530" s="5"/>
      <c r="EQ530" s="5"/>
      <c r="ER530" s="5"/>
      <c r="ES530" s="5"/>
      <c r="ET530" s="5"/>
      <c r="EU530" s="5"/>
      <c r="EV530" s="5"/>
      <c r="EW530" s="5"/>
      <c r="EX530" s="5"/>
      <c r="EY530" s="5"/>
      <c r="EZ530" s="5"/>
      <c r="FA530" s="5"/>
      <c r="FB530" s="5"/>
      <c r="FC530" s="5"/>
      <c r="FD530" s="5"/>
      <c r="FE530" s="5"/>
      <c r="FF530" s="5"/>
      <c r="FG530" s="5"/>
      <c r="FH530" s="5"/>
      <c r="FI530" s="5"/>
      <c r="FJ530" s="5"/>
      <c r="FK530" s="5"/>
      <c r="FL530" s="5"/>
      <c r="FM530" s="5"/>
      <c r="FN530" s="5"/>
      <c r="FO530" s="5"/>
      <c r="FP530" s="5"/>
      <c r="FQ530" s="5"/>
      <c r="FR530" s="5"/>
      <c r="FS530" s="5"/>
      <c r="FT530" s="5"/>
      <c r="FU530" s="5"/>
      <c r="FV530" s="5"/>
      <c r="FW530" s="5"/>
      <c r="FX530" s="5"/>
      <c r="FY530" s="5"/>
      <c r="FZ530" s="5"/>
      <c r="GA530" s="5"/>
      <c r="GB530" s="5"/>
      <c r="GC530" s="5"/>
      <c r="GD530" s="5"/>
      <c r="GE530" s="5"/>
      <c r="GF530" s="5"/>
      <c r="GG530" s="5"/>
      <c r="GH530" s="4"/>
      <c r="GI530" s="4"/>
      <c r="GJ530" s="5"/>
      <c r="GK530" s="5"/>
      <c r="GL530" s="5"/>
      <c r="GM530" s="5"/>
      <c r="GN530" s="5"/>
      <c r="GO530" s="5"/>
      <c r="GP530" s="5"/>
      <c r="GQ530" s="5"/>
      <c r="GR530" s="5"/>
      <c r="GS530" s="5"/>
    </row>
    <row r="531" spans="1:201"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4"/>
      <c r="AR531" s="4"/>
      <c r="AS531" s="5"/>
      <c r="AT531" s="4"/>
      <c r="AU531" s="5"/>
      <c r="AV531" s="5"/>
      <c r="AW531" s="5"/>
      <c r="AX531" s="5"/>
      <c r="AY531" s="5"/>
      <c r="AZ531" s="5"/>
      <c r="BA531" s="5"/>
      <c r="BB531" s="5"/>
      <c r="BC531" s="4"/>
      <c r="BD531" s="4"/>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5"/>
      <c r="CX531" s="5"/>
      <c r="CY531" s="5"/>
      <c r="CZ531" s="5"/>
      <c r="DA531" s="5"/>
      <c r="DB531" s="5"/>
      <c r="DC531" s="5"/>
      <c r="DD531" s="5"/>
      <c r="DE531" s="5"/>
      <c r="DF531" s="5"/>
      <c r="DG531" s="5"/>
      <c r="DH531" s="5"/>
      <c r="DI531" s="5"/>
      <c r="DJ531" s="5"/>
      <c r="DK531" s="5"/>
      <c r="DL531" s="5"/>
      <c r="DM531" s="5"/>
      <c r="DN531" s="5"/>
      <c r="DO531" s="5"/>
      <c r="DP531" s="5"/>
      <c r="DQ531" s="5"/>
      <c r="DR531" s="5"/>
      <c r="DS531" s="5"/>
      <c r="DT531" s="5"/>
      <c r="DU531" s="5"/>
      <c r="DV531" s="5"/>
      <c r="DW531" s="5"/>
      <c r="DX531" s="5"/>
      <c r="DY531" s="5"/>
      <c r="DZ531" s="5"/>
      <c r="EA531" s="5"/>
      <c r="EB531" s="5"/>
      <c r="EC531" s="5"/>
      <c r="ED531" s="5"/>
      <c r="EE531" s="5"/>
      <c r="EF531" s="5"/>
      <c r="EG531" s="5"/>
      <c r="EH531" s="5"/>
      <c r="EI531" s="5"/>
      <c r="EJ531" s="5"/>
      <c r="EK531" s="5"/>
      <c r="EL531" s="5"/>
      <c r="EM531" s="5"/>
      <c r="EN531" s="5"/>
      <c r="EO531" s="5"/>
      <c r="EP531" s="5"/>
      <c r="EQ531" s="5"/>
      <c r="ER531" s="5"/>
      <c r="ES531" s="5"/>
      <c r="ET531" s="5"/>
      <c r="EU531" s="5"/>
      <c r="EV531" s="5"/>
      <c r="EW531" s="5"/>
      <c r="EX531" s="5"/>
      <c r="EY531" s="5"/>
      <c r="EZ531" s="5"/>
      <c r="FA531" s="5"/>
      <c r="FB531" s="5"/>
      <c r="FC531" s="5"/>
      <c r="FD531" s="5"/>
      <c r="FE531" s="5"/>
      <c r="FF531" s="5"/>
      <c r="FG531" s="5"/>
      <c r="FH531" s="5"/>
      <c r="FI531" s="5"/>
      <c r="FJ531" s="5"/>
      <c r="FK531" s="5"/>
      <c r="FL531" s="5"/>
      <c r="FM531" s="5"/>
      <c r="FN531" s="5"/>
      <c r="FO531" s="5"/>
      <c r="FP531" s="5"/>
      <c r="FQ531" s="5"/>
      <c r="FR531" s="5"/>
      <c r="FS531" s="5"/>
      <c r="FT531" s="5"/>
      <c r="FU531" s="5"/>
      <c r="FV531" s="5"/>
      <c r="FW531" s="5"/>
      <c r="FX531" s="5"/>
      <c r="FY531" s="5"/>
      <c r="FZ531" s="5"/>
      <c r="GA531" s="5"/>
      <c r="GB531" s="5"/>
      <c r="GC531" s="5"/>
      <c r="GD531" s="5"/>
      <c r="GE531" s="5"/>
      <c r="GF531" s="5"/>
      <c r="GG531" s="5"/>
      <c r="GH531" s="4"/>
      <c r="GI531" s="4"/>
      <c r="GJ531" s="5"/>
      <c r="GK531" s="5"/>
      <c r="GL531" s="5"/>
      <c r="GM531" s="5"/>
      <c r="GN531" s="5"/>
      <c r="GO531" s="5"/>
      <c r="GP531" s="5"/>
      <c r="GQ531" s="5"/>
      <c r="GR531" s="5"/>
      <c r="GS531" s="5"/>
    </row>
    <row r="532" spans="1:201"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4"/>
      <c r="AR532" s="4"/>
      <c r="AS532" s="5"/>
      <c r="AT532" s="4"/>
      <c r="AU532" s="5"/>
      <c r="AV532" s="5"/>
      <c r="AW532" s="5"/>
      <c r="AX532" s="5"/>
      <c r="AY532" s="5"/>
      <c r="AZ532" s="5"/>
      <c r="BA532" s="5"/>
      <c r="BB532" s="5"/>
      <c r="BC532" s="4"/>
      <c r="BD532" s="4"/>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c r="CW532" s="5"/>
      <c r="CX532" s="5"/>
      <c r="CY532" s="5"/>
      <c r="CZ532" s="5"/>
      <c r="DA532" s="5"/>
      <c r="DB532" s="5"/>
      <c r="DC532" s="5"/>
      <c r="DD532" s="5"/>
      <c r="DE532" s="5"/>
      <c r="DF532" s="5"/>
      <c r="DG532" s="5"/>
      <c r="DH532" s="5"/>
      <c r="DI532" s="5"/>
      <c r="DJ532" s="5"/>
      <c r="DK532" s="5"/>
      <c r="DL532" s="5"/>
      <c r="DM532" s="5"/>
      <c r="DN532" s="5"/>
      <c r="DO532" s="5"/>
      <c r="DP532" s="5"/>
      <c r="DQ532" s="5"/>
      <c r="DR532" s="5"/>
      <c r="DS532" s="5"/>
      <c r="DT532" s="5"/>
      <c r="DU532" s="5"/>
      <c r="DV532" s="5"/>
      <c r="DW532" s="5"/>
      <c r="DX532" s="5"/>
      <c r="DY532" s="5"/>
      <c r="DZ532" s="5"/>
      <c r="EA532" s="5"/>
      <c r="EB532" s="5"/>
      <c r="EC532" s="5"/>
      <c r="ED532" s="5"/>
      <c r="EE532" s="5"/>
      <c r="EF532" s="5"/>
      <c r="EG532" s="5"/>
      <c r="EH532" s="5"/>
      <c r="EI532" s="5"/>
      <c r="EJ532" s="5"/>
      <c r="EK532" s="5"/>
      <c r="EL532" s="5"/>
      <c r="EM532" s="5"/>
      <c r="EN532" s="5"/>
      <c r="EO532" s="5"/>
      <c r="EP532" s="5"/>
      <c r="EQ532" s="5"/>
      <c r="ER532" s="5"/>
      <c r="ES532" s="5"/>
      <c r="ET532" s="5"/>
      <c r="EU532" s="5"/>
      <c r="EV532" s="5"/>
      <c r="EW532" s="5"/>
      <c r="EX532" s="5"/>
      <c r="EY532" s="5"/>
      <c r="EZ532" s="5"/>
      <c r="FA532" s="5"/>
      <c r="FB532" s="5"/>
      <c r="FC532" s="5"/>
      <c r="FD532" s="5"/>
      <c r="FE532" s="5"/>
      <c r="FF532" s="5"/>
      <c r="FG532" s="5"/>
      <c r="FH532" s="5"/>
      <c r="FI532" s="5"/>
      <c r="FJ532" s="5"/>
      <c r="FK532" s="5"/>
      <c r="FL532" s="5"/>
      <c r="FM532" s="5"/>
      <c r="FN532" s="5"/>
      <c r="FO532" s="5"/>
      <c r="FP532" s="5"/>
      <c r="FQ532" s="5"/>
      <c r="FR532" s="5"/>
      <c r="FS532" s="5"/>
      <c r="FT532" s="5"/>
      <c r="FU532" s="5"/>
      <c r="FV532" s="5"/>
      <c r="FW532" s="5"/>
      <c r="FX532" s="5"/>
      <c r="FY532" s="5"/>
      <c r="FZ532" s="5"/>
      <c r="GA532" s="5"/>
      <c r="GB532" s="5"/>
      <c r="GC532" s="5"/>
      <c r="GD532" s="5"/>
      <c r="GE532" s="5"/>
      <c r="GF532" s="5"/>
      <c r="GG532" s="5"/>
      <c r="GH532" s="4"/>
      <c r="GI532" s="4"/>
      <c r="GJ532" s="5"/>
      <c r="GK532" s="5"/>
      <c r="GL532" s="5"/>
      <c r="GM532" s="5"/>
      <c r="GN532" s="5"/>
      <c r="GO532" s="5"/>
      <c r="GP532" s="5"/>
      <c r="GQ532" s="5"/>
      <c r="GR532" s="5"/>
      <c r="GS532" s="5"/>
    </row>
    <row r="533" spans="1:201"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4"/>
      <c r="AR533" s="4"/>
      <c r="AS533" s="5"/>
      <c r="AT533" s="4"/>
      <c r="AU533" s="5"/>
      <c r="AV533" s="5"/>
      <c r="AW533" s="5"/>
      <c r="AX533" s="5"/>
      <c r="AY533" s="5"/>
      <c r="AZ533" s="5"/>
      <c r="BA533" s="5"/>
      <c r="BB533" s="5"/>
      <c r="BC533" s="4"/>
      <c r="BD533" s="4"/>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c r="DA533" s="5"/>
      <c r="DB533" s="5"/>
      <c r="DC533" s="5"/>
      <c r="DD533" s="5"/>
      <c r="DE533" s="5"/>
      <c r="DF533" s="5"/>
      <c r="DG533" s="5"/>
      <c r="DH533" s="5"/>
      <c r="DI533" s="5"/>
      <c r="DJ533" s="5"/>
      <c r="DK533" s="5"/>
      <c r="DL533" s="5"/>
      <c r="DM533" s="5"/>
      <c r="DN533" s="5"/>
      <c r="DO533" s="5"/>
      <c r="DP533" s="5"/>
      <c r="DQ533" s="5"/>
      <c r="DR533" s="5"/>
      <c r="DS533" s="5"/>
      <c r="DT533" s="5"/>
      <c r="DU533" s="5"/>
      <c r="DV533" s="5"/>
      <c r="DW533" s="5"/>
      <c r="DX533" s="5"/>
      <c r="DY533" s="5"/>
      <c r="DZ533" s="5"/>
      <c r="EA533" s="5"/>
      <c r="EB533" s="5"/>
      <c r="EC533" s="5"/>
      <c r="ED533" s="5"/>
      <c r="EE533" s="5"/>
      <c r="EF533" s="5"/>
      <c r="EG533" s="5"/>
      <c r="EH533" s="5"/>
      <c r="EI533" s="5"/>
      <c r="EJ533" s="5"/>
      <c r="EK533" s="5"/>
      <c r="EL533" s="5"/>
      <c r="EM533" s="5"/>
      <c r="EN533" s="5"/>
      <c r="EO533" s="5"/>
      <c r="EP533" s="5"/>
      <c r="EQ533" s="5"/>
      <c r="ER533" s="5"/>
      <c r="ES533" s="5"/>
      <c r="ET533" s="5"/>
      <c r="EU533" s="5"/>
      <c r="EV533" s="5"/>
      <c r="EW533" s="5"/>
      <c r="EX533" s="5"/>
      <c r="EY533" s="5"/>
      <c r="EZ533" s="5"/>
      <c r="FA533" s="5"/>
      <c r="FB533" s="5"/>
      <c r="FC533" s="5"/>
      <c r="FD533" s="5"/>
      <c r="FE533" s="5"/>
      <c r="FF533" s="5"/>
      <c r="FG533" s="5"/>
      <c r="FH533" s="5"/>
      <c r="FI533" s="5"/>
      <c r="FJ533" s="5"/>
      <c r="FK533" s="5"/>
      <c r="FL533" s="5"/>
      <c r="FM533" s="5"/>
      <c r="FN533" s="5"/>
      <c r="FO533" s="5"/>
      <c r="FP533" s="5"/>
      <c r="FQ533" s="5"/>
      <c r="FR533" s="5"/>
      <c r="FS533" s="5"/>
      <c r="FT533" s="5"/>
      <c r="FU533" s="5"/>
      <c r="FV533" s="5"/>
      <c r="FW533" s="5"/>
      <c r="FX533" s="5"/>
      <c r="FY533" s="5"/>
      <c r="FZ533" s="5"/>
      <c r="GA533" s="5"/>
      <c r="GB533" s="5"/>
      <c r="GC533" s="5"/>
      <c r="GD533" s="5"/>
      <c r="GE533" s="5"/>
      <c r="GF533" s="5"/>
      <c r="GG533" s="5"/>
      <c r="GH533" s="4"/>
      <c r="GI533" s="4"/>
      <c r="GJ533" s="5"/>
      <c r="GK533" s="5"/>
      <c r="GL533" s="5"/>
      <c r="GM533" s="5"/>
      <c r="GN533" s="5"/>
      <c r="GO533" s="5"/>
      <c r="GP533" s="5"/>
      <c r="GQ533" s="5"/>
      <c r="GR533" s="5"/>
      <c r="GS533" s="5"/>
    </row>
    <row r="534" spans="1:201"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4"/>
      <c r="AR534" s="4"/>
      <c r="AS534" s="5"/>
      <c r="AT534" s="4"/>
      <c r="AU534" s="5"/>
      <c r="AV534" s="5"/>
      <c r="AW534" s="5"/>
      <c r="AX534" s="5"/>
      <c r="AY534" s="5"/>
      <c r="AZ534" s="5"/>
      <c r="BA534" s="5"/>
      <c r="BB534" s="5"/>
      <c r="BC534" s="4"/>
      <c r="BD534" s="4"/>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5"/>
      <c r="CX534" s="5"/>
      <c r="CY534" s="5"/>
      <c r="CZ534" s="5"/>
      <c r="DA534" s="5"/>
      <c r="DB534" s="5"/>
      <c r="DC534" s="5"/>
      <c r="DD534" s="5"/>
      <c r="DE534" s="5"/>
      <c r="DF534" s="5"/>
      <c r="DG534" s="5"/>
      <c r="DH534" s="5"/>
      <c r="DI534" s="5"/>
      <c r="DJ534" s="5"/>
      <c r="DK534" s="5"/>
      <c r="DL534" s="5"/>
      <c r="DM534" s="5"/>
      <c r="DN534" s="5"/>
      <c r="DO534" s="5"/>
      <c r="DP534" s="5"/>
      <c r="DQ534" s="5"/>
      <c r="DR534" s="5"/>
      <c r="DS534" s="5"/>
      <c r="DT534" s="5"/>
      <c r="DU534" s="5"/>
      <c r="DV534" s="5"/>
      <c r="DW534" s="5"/>
      <c r="DX534" s="5"/>
      <c r="DY534" s="5"/>
      <c r="DZ534" s="5"/>
      <c r="EA534" s="5"/>
      <c r="EB534" s="5"/>
      <c r="EC534" s="5"/>
      <c r="ED534" s="5"/>
      <c r="EE534" s="5"/>
      <c r="EF534" s="5"/>
      <c r="EG534" s="5"/>
      <c r="EH534" s="5"/>
      <c r="EI534" s="5"/>
      <c r="EJ534" s="5"/>
      <c r="EK534" s="5"/>
      <c r="EL534" s="5"/>
      <c r="EM534" s="5"/>
      <c r="EN534" s="5"/>
      <c r="EO534" s="5"/>
      <c r="EP534" s="5"/>
      <c r="EQ534" s="5"/>
      <c r="ER534" s="5"/>
      <c r="ES534" s="5"/>
      <c r="ET534" s="5"/>
      <c r="EU534" s="5"/>
      <c r="EV534" s="5"/>
      <c r="EW534" s="5"/>
      <c r="EX534" s="5"/>
      <c r="EY534" s="5"/>
      <c r="EZ534" s="5"/>
      <c r="FA534" s="5"/>
      <c r="FB534" s="5"/>
      <c r="FC534" s="5"/>
      <c r="FD534" s="5"/>
      <c r="FE534" s="5"/>
      <c r="FF534" s="5"/>
      <c r="FG534" s="5"/>
      <c r="FH534" s="5"/>
      <c r="FI534" s="5"/>
      <c r="FJ534" s="5"/>
      <c r="FK534" s="5"/>
      <c r="FL534" s="5"/>
      <c r="FM534" s="5"/>
      <c r="FN534" s="5"/>
      <c r="FO534" s="5"/>
      <c r="FP534" s="5"/>
      <c r="FQ534" s="5"/>
      <c r="FR534" s="5"/>
      <c r="FS534" s="5"/>
      <c r="FT534" s="5"/>
      <c r="FU534" s="5"/>
      <c r="FV534" s="5"/>
      <c r="FW534" s="5"/>
      <c r="FX534" s="5"/>
      <c r="FY534" s="5"/>
      <c r="FZ534" s="5"/>
      <c r="GA534" s="5"/>
      <c r="GB534" s="5"/>
      <c r="GC534" s="5"/>
      <c r="GD534" s="5"/>
      <c r="GE534" s="5"/>
      <c r="GF534" s="5"/>
      <c r="GG534" s="5"/>
      <c r="GH534" s="4"/>
      <c r="GI534" s="4"/>
      <c r="GJ534" s="5"/>
      <c r="GK534" s="5"/>
      <c r="GL534" s="5"/>
      <c r="GM534" s="5"/>
      <c r="GN534" s="5"/>
      <c r="GO534" s="5"/>
      <c r="GP534" s="5"/>
      <c r="GQ534" s="5"/>
      <c r="GR534" s="5"/>
      <c r="GS534" s="5"/>
    </row>
    <row r="535" spans="1:201"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4"/>
      <c r="AR535" s="4"/>
      <c r="AS535" s="5"/>
      <c r="AT535" s="4"/>
      <c r="AU535" s="5"/>
      <c r="AV535" s="5"/>
      <c r="AW535" s="5"/>
      <c r="AX535" s="5"/>
      <c r="AY535" s="5"/>
      <c r="AZ535" s="5"/>
      <c r="BA535" s="5"/>
      <c r="BB535" s="5"/>
      <c r="BC535" s="4"/>
      <c r="BD535" s="4"/>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5"/>
      <c r="CX535" s="5"/>
      <c r="CY535" s="5"/>
      <c r="CZ535" s="5"/>
      <c r="DA535" s="5"/>
      <c r="DB535" s="5"/>
      <c r="DC535" s="5"/>
      <c r="DD535" s="5"/>
      <c r="DE535" s="5"/>
      <c r="DF535" s="5"/>
      <c r="DG535" s="5"/>
      <c r="DH535" s="5"/>
      <c r="DI535" s="5"/>
      <c r="DJ535" s="5"/>
      <c r="DK535" s="5"/>
      <c r="DL535" s="5"/>
      <c r="DM535" s="5"/>
      <c r="DN535" s="5"/>
      <c r="DO535" s="5"/>
      <c r="DP535" s="5"/>
      <c r="DQ535" s="5"/>
      <c r="DR535" s="5"/>
      <c r="DS535" s="5"/>
      <c r="DT535" s="5"/>
      <c r="DU535" s="5"/>
      <c r="DV535" s="5"/>
      <c r="DW535" s="5"/>
      <c r="DX535" s="5"/>
      <c r="DY535" s="5"/>
      <c r="DZ535" s="5"/>
      <c r="EA535" s="5"/>
      <c r="EB535" s="5"/>
      <c r="EC535" s="5"/>
      <c r="ED535" s="5"/>
      <c r="EE535" s="5"/>
      <c r="EF535" s="5"/>
      <c r="EG535" s="5"/>
      <c r="EH535" s="5"/>
      <c r="EI535" s="5"/>
      <c r="EJ535" s="5"/>
      <c r="EK535" s="5"/>
      <c r="EL535" s="5"/>
      <c r="EM535" s="5"/>
      <c r="EN535" s="5"/>
      <c r="EO535" s="5"/>
      <c r="EP535" s="5"/>
      <c r="EQ535" s="5"/>
      <c r="ER535" s="5"/>
      <c r="ES535" s="5"/>
      <c r="ET535" s="5"/>
      <c r="EU535" s="5"/>
      <c r="EV535" s="5"/>
      <c r="EW535" s="5"/>
      <c r="EX535" s="5"/>
      <c r="EY535" s="5"/>
      <c r="EZ535" s="5"/>
      <c r="FA535" s="5"/>
      <c r="FB535" s="5"/>
      <c r="FC535" s="5"/>
      <c r="FD535" s="5"/>
      <c r="FE535" s="5"/>
      <c r="FF535" s="5"/>
      <c r="FG535" s="5"/>
      <c r="FH535" s="5"/>
      <c r="FI535" s="5"/>
      <c r="FJ535" s="5"/>
      <c r="FK535" s="5"/>
      <c r="FL535" s="5"/>
      <c r="FM535" s="5"/>
      <c r="FN535" s="5"/>
      <c r="FO535" s="5"/>
      <c r="FP535" s="5"/>
      <c r="FQ535" s="5"/>
      <c r="FR535" s="5"/>
      <c r="FS535" s="5"/>
      <c r="FT535" s="5"/>
      <c r="FU535" s="5"/>
      <c r="FV535" s="5"/>
      <c r="FW535" s="5"/>
      <c r="FX535" s="5"/>
      <c r="FY535" s="5"/>
      <c r="FZ535" s="5"/>
      <c r="GA535" s="5"/>
      <c r="GB535" s="5"/>
      <c r="GC535" s="5"/>
      <c r="GD535" s="5"/>
      <c r="GE535" s="5"/>
      <c r="GF535" s="5"/>
      <c r="GG535" s="5"/>
      <c r="GH535" s="4"/>
      <c r="GI535" s="4"/>
      <c r="GJ535" s="5"/>
      <c r="GK535" s="5"/>
      <c r="GL535" s="5"/>
      <c r="GM535" s="5"/>
      <c r="GN535" s="5"/>
      <c r="GO535" s="5"/>
      <c r="GP535" s="5"/>
      <c r="GQ535" s="5"/>
      <c r="GR535" s="5"/>
      <c r="GS535" s="5"/>
    </row>
    <row r="536" spans="1:201"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4"/>
      <c r="AR536" s="4"/>
      <c r="AS536" s="5"/>
      <c r="AT536" s="4"/>
      <c r="AU536" s="5"/>
      <c r="AV536" s="5"/>
      <c r="AW536" s="5"/>
      <c r="AX536" s="5"/>
      <c r="AY536" s="5"/>
      <c r="AZ536" s="5"/>
      <c r="BA536" s="5"/>
      <c r="BB536" s="5"/>
      <c r="BC536" s="4"/>
      <c r="BD536" s="4"/>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c r="CW536" s="5"/>
      <c r="CX536" s="5"/>
      <c r="CY536" s="5"/>
      <c r="CZ536" s="5"/>
      <c r="DA536" s="5"/>
      <c r="DB536" s="5"/>
      <c r="DC536" s="5"/>
      <c r="DD536" s="5"/>
      <c r="DE536" s="5"/>
      <c r="DF536" s="5"/>
      <c r="DG536" s="5"/>
      <c r="DH536" s="5"/>
      <c r="DI536" s="5"/>
      <c r="DJ536" s="5"/>
      <c r="DK536" s="5"/>
      <c r="DL536" s="5"/>
      <c r="DM536" s="5"/>
      <c r="DN536" s="5"/>
      <c r="DO536" s="5"/>
      <c r="DP536" s="5"/>
      <c r="DQ536" s="5"/>
      <c r="DR536" s="5"/>
      <c r="DS536" s="5"/>
      <c r="DT536" s="5"/>
      <c r="DU536" s="5"/>
      <c r="DV536" s="5"/>
      <c r="DW536" s="5"/>
      <c r="DX536" s="5"/>
      <c r="DY536" s="5"/>
      <c r="DZ536" s="5"/>
      <c r="EA536" s="5"/>
      <c r="EB536" s="5"/>
      <c r="EC536" s="5"/>
      <c r="ED536" s="5"/>
      <c r="EE536" s="5"/>
      <c r="EF536" s="5"/>
      <c r="EG536" s="5"/>
      <c r="EH536" s="5"/>
      <c r="EI536" s="5"/>
      <c r="EJ536" s="5"/>
      <c r="EK536" s="5"/>
      <c r="EL536" s="5"/>
      <c r="EM536" s="5"/>
      <c r="EN536" s="5"/>
      <c r="EO536" s="5"/>
      <c r="EP536" s="5"/>
      <c r="EQ536" s="5"/>
      <c r="ER536" s="5"/>
      <c r="ES536" s="5"/>
      <c r="ET536" s="5"/>
      <c r="EU536" s="5"/>
      <c r="EV536" s="5"/>
      <c r="EW536" s="5"/>
      <c r="EX536" s="5"/>
      <c r="EY536" s="5"/>
      <c r="EZ536" s="5"/>
      <c r="FA536" s="5"/>
      <c r="FB536" s="5"/>
      <c r="FC536" s="5"/>
      <c r="FD536" s="5"/>
      <c r="FE536" s="5"/>
      <c r="FF536" s="5"/>
      <c r="FG536" s="5"/>
      <c r="FH536" s="5"/>
      <c r="FI536" s="5"/>
      <c r="FJ536" s="5"/>
      <c r="FK536" s="5"/>
      <c r="FL536" s="5"/>
      <c r="FM536" s="5"/>
      <c r="FN536" s="5"/>
      <c r="FO536" s="5"/>
      <c r="FP536" s="5"/>
      <c r="FQ536" s="5"/>
      <c r="FR536" s="5"/>
      <c r="FS536" s="5"/>
      <c r="FT536" s="5"/>
      <c r="FU536" s="5"/>
      <c r="FV536" s="5"/>
      <c r="FW536" s="5"/>
      <c r="FX536" s="5"/>
      <c r="FY536" s="5"/>
      <c r="FZ536" s="5"/>
      <c r="GA536" s="5"/>
      <c r="GB536" s="5"/>
      <c r="GC536" s="5"/>
      <c r="GD536" s="5"/>
      <c r="GE536" s="5"/>
      <c r="GF536" s="5"/>
      <c r="GG536" s="5"/>
      <c r="GH536" s="4"/>
      <c r="GI536" s="4"/>
      <c r="GJ536" s="5"/>
      <c r="GK536" s="5"/>
      <c r="GL536" s="5"/>
      <c r="GM536" s="5"/>
      <c r="GN536" s="5"/>
      <c r="GO536" s="5"/>
      <c r="GP536" s="5"/>
      <c r="GQ536" s="5"/>
      <c r="GR536" s="5"/>
      <c r="GS536" s="5"/>
    </row>
    <row r="537" spans="1:201"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4"/>
      <c r="AR537" s="4"/>
      <c r="AS537" s="5"/>
      <c r="AT537" s="4"/>
      <c r="AU537" s="5"/>
      <c r="AV537" s="5"/>
      <c r="AW537" s="5"/>
      <c r="AX537" s="5"/>
      <c r="AY537" s="5"/>
      <c r="AZ537" s="5"/>
      <c r="BA537" s="5"/>
      <c r="BB537" s="5"/>
      <c r="BC537" s="4"/>
      <c r="BD537" s="4"/>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c r="CW537" s="5"/>
      <c r="CX537" s="5"/>
      <c r="CY537" s="5"/>
      <c r="CZ537" s="5"/>
      <c r="DA537" s="5"/>
      <c r="DB537" s="5"/>
      <c r="DC537" s="5"/>
      <c r="DD537" s="5"/>
      <c r="DE537" s="5"/>
      <c r="DF537" s="5"/>
      <c r="DG537" s="5"/>
      <c r="DH537" s="5"/>
      <c r="DI537" s="5"/>
      <c r="DJ537" s="5"/>
      <c r="DK537" s="5"/>
      <c r="DL537" s="5"/>
      <c r="DM537" s="5"/>
      <c r="DN537" s="5"/>
      <c r="DO537" s="5"/>
      <c r="DP537" s="5"/>
      <c r="DQ537" s="5"/>
      <c r="DR537" s="5"/>
      <c r="DS537" s="5"/>
      <c r="DT537" s="5"/>
      <c r="DU537" s="5"/>
      <c r="DV537" s="5"/>
      <c r="DW537" s="5"/>
      <c r="DX537" s="5"/>
      <c r="DY537" s="5"/>
      <c r="DZ537" s="5"/>
      <c r="EA537" s="5"/>
      <c r="EB537" s="5"/>
      <c r="EC537" s="5"/>
      <c r="ED537" s="5"/>
      <c r="EE537" s="5"/>
      <c r="EF537" s="5"/>
      <c r="EG537" s="5"/>
      <c r="EH537" s="5"/>
      <c r="EI537" s="5"/>
      <c r="EJ537" s="5"/>
      <c r="EK537" s="5"/>
      <c r="EL537" s="5"/>
      <c r="EM537" s="5"/>
      <c r="EN537" s="5"/>
      <c r="EO537" s="5"/>
      <c r="EP537" s="5"/>
      <c r="EQ537" s="5"/>
      <c r="ER537" s="5"/>
      <c r="ES537" s="5"/>
      <c r="ET537" s="5"/>
      <c r="EU537" s="5"/>
      <c r="EV537" s="5"/>
      <c r="EW537" s="5"/>
      <c r="EX537" s="5"/>
      <c r="EY537" s="5"/>
      <c r="EZ537" s="5"/>
      <c r="FA537" s="5"/>
      <c r="FB537" s="5"/>
      <c r="FC537" s="5"/>
      <c r="FD537" s="5"/>
      <c r="FE537" s="5"/>
      <c r="FF537" s="5"/>
      <c r="FG537" s="5"/>
      <c r="FH537" s="5"/>
      <c r="FI537" s="5"/>
      <c r="FJ537" s="5"/>
      <c r="FK537" s="5"/>
      <c r="FL537" s="5"/>
      <c r="FM537" s="5"/>
      <c r="FN537" s="5"/>
      <c r="FO537" s="5"/>
      <c r="FP537" s="5"/>
      <c r="FQ537" s="5"/>
      <c r="FR537" s="5"/>
      <c r="FS537" s="5"/>
      <c r="FT537" s="5"/>
      <c r="FU537" s="5"/>
      <c r="FV537" s="5"/>
      <c r="FW537" s="5"/>
      <c r="FX537" s="5"/>
      <c r="FY537" s="5"/>
      <c r="FZ537" s="5"/>
      <c r="GA537" s="5"/>
      <c r="GB537" s="5"/>
      <c r="GC537" s="5"/>
      <c r="GD537" s="5"/>
      <c r="GE537" s="5"/>
      <c r="GF537" s="5"/>
      <c r="GG537" s="5"/>
      <c r="GH537" s="4"/>
      <c r="GI537" s="4"/>
      <c r="GJ537" s="5"/>
      <c r="GK537" s="5"/>
      <c r="GL537" s="5"/>
      <c r="GM537" s="5"/>
      <c r="GN537" s="5"/>
      <c r="GO537" s="5"/>
      <c r="GP537" s="5"/>
      <c r="GQ537" s="5"/>
      <c r="GR537" s="5"/>
      <c r="GS537" s="5"/>
    </row>
    <row r="538" spans="1:201"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4"/>
      <c r="AR538" s="4"/>
      <c r="AS538" s="5"/>
      <c r="AT538" s="4"/>
      <c r="AU538" s="5"/>
      <c r="AV538" s="5"/>
      <c r="AW538" s="5"/>
      <c r="AX538" s="5"/>
      <c r="AY538" s="5"/>
      <c r="AZ538" s="5"/>
      <c r="BA538" s="5"/>
      <c r="BB538" s="5"/>
      <c r="BC538" s="4"/>
      <c r="BD538" s="4"/>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c r="CW538" s="5"/>
      <c r="CX538" s="5"/>
      <c r="CY538" s="5"/>
      <c r="CZ538" s="5"/>
      <c r="DA538" s="5"/>
      <c r="DB538" s="5"/>
      <c r="DC538" s="5"/>
      <c r="DD538" s="5"/>
      <c r="DE538" s="5"/>
      <c r="DF538" s="5"/>
      <c r="DG538" s="5"/>
      <c r="DH538" s="5"/>
      <c r="DI538" s="5"/>
      <c r="DJ538" s="5"/>
      <c r="DK538" s="5"/>
      <c r="DL538" s="5"/>
      <c r="DM538" s="5"/>
      <c r="DN538" s="5"/>
      <c r="DO538" s="5"/>
      <c r="DP538" s="5"/>
      <c r="DQ538" s="5"/>
      <c r="DR538" s="5"/>
      <c r="DS538" s="5"/>
      <c r="DT538" s="5"/>
      <c r="DU538" s="5"/>
      <c r="DV538" s="5"/>
      <c r="DW538" s="5"/>
      <c r="DX538" s="5"/>
      <c r="DY538" s="5"/>
      <c r="DZ538" s="5"/>
      <c r="EA538" s="5"/>
      <c r="EB538" s="5"/>
      <c r="EC538" s="5"/>
      <c r="ED538" s="5"/>
      <c r="EE538" s="5"/>
      <c r="EF538" s="5"/>
      <c r="EG538" s="5"/>
      <c r="EH538" s="5"/>
      <c r="EI538" s="5"/>
      <c r="EJ538" s="5"/>
      <c r="EK538" s="5"/>
      <c r="EL538" s="5"/>
      <c r="EM538" s="5"/>
      <c r="EN538" s="5"/>
      <c r="EO538" s="5"/>
      <c r="EP538" s="5"/>
      <c r="EQ538" s="5"/>
      <c r="ER538" s="5"/>
      <c r="ES538" s="5"/>
      <c r="ET538" s="5"/>
      <c r="EU538" s="5"/>
      <c r="EV538" s="5"/>
      <c r="EW538" s="5"/>
      <c r="EX538" s="5"/>
      <c r="EY538" s="5"/>
      <c r="EZ538" s="5"/>
      <c r="FA538" s="5"/>
      <c r="FB538" s="5"/>
      <c r="FC538" s="5"/>
      <c r="FD538" s="5"/>
      <c r="FE538" s="5"/>
      <c r="FF538" s="5"/>
      <c r="FG538" s="5"/>
      <c r="FH538" s="5"/>
      <c r="FI538" s="5"/>
      <c r="FJ538" s="5"/>
      <c r="FK538" s="5"/>
      <c r="FL538" s="5"/>
      <c r="FM538" s="5"/>
      <c r="FN538" s="5"/>
      <c r="FO538" s="5"/>
      <c r="FP538" s="5"/>
      <c r="FQ538" s="5"/>
      <c r="FR538" s="5"/>
      <c r="FS538" s="5"/>
      <c r="FT538" s="5"/>
      <c r="FU538" s="5"/>
      <c r="FV538" s="5"/>
      <c r="FW538" s="5"/>
      <c r="FX538" s="5"/>
      <c r="FY538" s="5"/>
      <c r="FZ538" s="5"/>
      <c r="GA538" s="5"/>
      <c r="GB538" s="5"/>
      <c r="GC538" s="5"/>
      <c r="GD538" s="5"/>
      <c r="GE538" s="5"/>
      <c r="GF538" s="5"/>
      <c r="GG538" s="5"/>
      <c r="GH538" s="4"/>
      <c r="GI538" s="4"/>
      <c r="GJ538" s="5"/>
      <c r="GK538" s="5"/>
      <c r="GL538" s="5"/>
      <c r="GM538" s="5"/>
      <c r="GN538" s="5"/>
      <c r="GO538" s="5"/>
      <c r="GP538" s="5"/>
      <c r="GQ538" s="5"/>
      <c r="GR538" s="5"/>
      <c r="GS538" s="5"/>
    </row>
    <row r="539" spans="1:201"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4"/>
      <c r="AR539" s="4"/>
      <c r="AS539" s="5"/>
      <c r="AT539" s="4"/>
      <c r="AU539" s="5"/>
      <c r="AV539" s="5"/>
      <c r="AW539" s="5"/>
      <c r="AX539" s="5"/>
      <c r="AY539" s="5"/>
      <c r="AZ539" s="5"/>
      <c r="BA539" s="5"/>
      <c r="BB539" s="5"/>
      <c r="BC539" s="4"/>
      <c r="BD539" s="4"/>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5"/>
      <c r="DG539" s="5"/>
      <c r="DH539" s="5"/>
      <c r="DI539" s="5"/>
      <c r="DJ539" s="5"/>
      <c r="DK539" s="5"/>
      <c r="DL539" s="5"/>
      <c r="DM539" s="5"/>
      <c r="DN539" s="5"/>
      <c r="DO539" s="5"/>
      <c r="DP539" s="5"/>
      <c r="DQ539" s="5"/>
      <c r="DR539" s="5"/>
      <c r="DS539" s="5"/>
      <c r="DT539" s="5"/>
      <c r="DU539" s="5"/>
      <c r="DV539" s="5"/>
      <c r="DW539" s="5"/>
      <c r="DX539" s="5"/>
      <c r="DY539" s="5"/>
      <c r="DZ539" s="5"/>
      <c r="EA539" s="5"/>
      <c r="EB539" s="5"/>
      <c r="EC539" s="5"/>
      <c r="ED539" s="5"/>
      <c r="EE539" s="5"/>
      <c r="EF539" s="5"/>
      <c r="EG539" s="5"/>
      <c r="EH539" s="5"/>
      <c r="EI539" s="5"/>
      <c r="EJ539" s="5"/>
      <c r="EK539" s="5"/>
      <c r="EL539" s="5"/>
      <c r="EM539" s="5"/>
      <c r="EN539" s="5"/>
      <c r="EO539" s="5"/>
      <c r="EP539" s="5"/>
      <c r="EQ539" s="5"/>
      <c r="ER539" s="5"/>
      <c r="ES539" s="5"/>
      <c r="ET539" s="5"/>
      <c r="EU539" s="5"/>
      <c r="EV539" s="5"/>
      <c r="EW539" s="5"/>
      <c r="EX539" s="5"/>
      <c r="EY539" s="5"/>
      <c r="EZ539" s="5"/>
      <c r="FA539" s="5"/>
      <c r="FB539" s="5"/>
      <c r="FC539" s="5"/>
      <c r="FD539" s="5"/>
      <c r="FE539" s="5"/>
      <c r="FF539" s="5"/>
      <c r="FG539" s="5"/>
      <c r="FH539" s="5"/>
      <c r="FI539" s="5"/>
      <c r="FJ539" s="5"/>
      <c r="FK539" s="5"/>
      <c r="FL539" s="5"/>
      <c r="FM539" s="5"/>
      <c r="FN539" s="5"/>
      <c r="FO539" s="5"/>
      <c r="FP539" s="5"/>
      <c r="FQ539" s="5"/>
      <c r="FR539" s="5"/>
      <c r="FS539" s="5"/>
      <c r="FT539" s="5"/>
      <c r="FU539" s="5"/>
      <c r="FV539" s="5"/>
      <c r="FW539" s="5"/>
      <c r="FX539" s="5"/>
      <c r="FY539" s="5"/>
      <c r="FZ539" s="5"/>
      <c r="GA539" s="5"/>
      <c r="GB539" s="5"/>
      <c r="GC539" s="5"/>
      <c r="GD539" s="5"/>
      <c r="GE539" s="5"/>
      <c r="GF539" s="5"/>
      <c r="GG539" s="5"/>
      <c r="GH539" s="4"/>
      <c r="GI539" s="4"/>
      <c r="GJ539" s="5"/>
      <c r="GK539" s="5"/>
      <c r="GL539" s="5"/>
      <c r="GM539" s="5"/>
      <c r="GN539" s="5"/>
      <c r="GO539" s="5"/>
      <c r="GP539" s="5"/>
      <c r="GQ539" s="5"/>
      <c r="GR539" s="5"/>
      <c r="GS539" s="5"/>
    </row>
    <row r="540" spans="1:201"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4"/>
      <c r="AR540" s="4"/>
      <c r="AS540" s="5"/>
      <c r="AT540" s="4"/>
      <c r="AU540" s="5"/>
      <c r="AV540" s="5"/>
      <c r="AW540" s="5"/>
      <c r="AX540" s="5"/>
      <c r="AY540" s="5"/>
      <c r="AZ540" s="5"/>
      <c r="BA540" s="5"/>
      <c r="BB540" s="5"/>
      <c r="BC540" s="4"/>
      <c r="BD540" s="4"/>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c r="CW540" s="5"/>
      <c r="CX540" s="5"/>
      <c r="CY540" s="5"/>
      <c r="CZ540" s="5"/>
      <c r="DA540" s="5"/>
      <c r="DB540" s="5"/>
      <c r="DC540" s="5"/>
      <c r="DD540" s="5"/>
      <c r="DE540" s="5"/>
      <c r="DF540" s="5"/>
      <c r="DG540" s="5"/>
      <c r="DH540" s="5"/>
      <c r="DI540" s="5"/>
      <c r="DJ540" s="5"/>
      <c r="DK540" s="5"/>
      <c r="DL540" s="5"/>
      <c r="DM540" s="5"/>
      <c r="DN540" s="5"/>
      <c r="DO540" s="5"/>
      <c r="DP540" s="5"/>
      <c r="DQ540" s="5"/>
      <c r="DR540" s="5"/>
      <c r="DS540" s="5"/>
      <c r="DT540" s="5"/>
      <c r="DU540" s="5"/>
      <c r="DV540" s="5"/>
      <c r="DW540" s="5"/>
      <c r="DX540" s="5"/>
      <c r="DY540" s="5"/>
      <c r="DZ540" s="5"/>
      <c r="EA540" s="5"/>
      <c r="EB540" s="5"/>
      <c r="EC540" s="5"/>
      <c r="ED540" s="5"/>
      <c r="EE540" s="5"/>
      <c r="EF540" s="5"/>
      <c r="EG540" s="5"/>
      <c r="EH540" s="5"/>
      <c r="EI540" s="5"/>
      <c r="EJ540" s="5"/>
      <c r="EK540" s="5"/>
      <c r="EL540" s="5"/>
      <c r="EM540" s="5"/>
      <c r="EN540" s="5"/>
      <c r="EO540" s="5"/>
      <c r="EP540" s="5"/>
      <c r="EQ540" s="5"/>
      <c r="ER540" s="5"/>
      <c r="ES540" s="5"/>
      <c r="ET540" s="5"/>
      <c r="EU540" s="5"/>
      <c r="EV540" s="5"/>
      <c r="EW540" s="5"/>
      <c r="EX540" s="5"/>
      <c r="EY540" s="5"/>
      <c r="EZ540" s="5"/>
      <c r="FA540" s="5"/>
      <c r="FB540" s="5"/>
      <c r="FC540" s="5"/>
      <c r="FD540" s="5"/>
      <c r="FE540" s="5"/>
      <c r="FF540" s="5"/>
      <c r="FG540" s="5"/>
      <c r="FH540" s="5"/>
      <c r="FI540" s="5"/>
      <c r="FJ540" s="5"/>
      <c r="FK540" s="5"/>
      <c r="FL540" s="5"/>
      <c r="FM540" s="5"/>
      <c r="FN540" s="5"/>
      <c r="FO540" s="5"/>
      <c r="FP540" s="5"/>
      <c r="FQ540" s="5"/>
      <c r="FR540" s="5"/>
      <c r="FS540" s="5"/>
      <c r="FT540" s="5"/>
      <c r="FU540" s="5"/>
      <c r="FV540" s="5"/>
      <c r="FW540" s="5"/>
      <c r="FX540" s="5"/>
      <c r="FY540" s="5"/>
      <c r="FZ540" s="5"/>
      <c r="GA540" s="5"/>
      <c r="GB540" s="5"/>
      <c r="GC540" s="5"/>
      <c r="GD540" s="5"/>
      <c r="GE540" s="5"/>
      <c r="GF540" s="5"/>
      <c r="GG540" s="5"/>
      <c r="GH540" s="4"/>
      <c r="GI540" s="4"/>
      <c r="GJ540" s="5"/>
      <c r="GK540" s="5"/>
      <c r="GL540" s="5"/>
      <c r="GM540" s="5"/>
      <c r="GN540" s="5"/>
      <c r="GO540" s="5"/>
      <c r="GP540" s="5"/>
      <c r="GQ540" s="5"/>
      <c r="GR540" s="5"/>
      <c r="GS540" s="5"/>
    </row>
    <row r="541" spans="1:201"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4"/>
      <c r="AR541" s="4"/>
      <c r="AS541" s="5"/>
      <c r="AT541" s="4"/>
      <c r="AU541" s="5"/>
      <c r="AV541" s="5"/>
      <c r="AW541" s="5"/>
      <c r="AX541" s="5"/>
      <c r="AY541" s="5"/>
      <c r="AZ541" s="5"/>
      <c r="BA541" s="5"/>
      <c r="BB541" s="5"/>
      <c r="BC541" s="4"/>
      <c r="BD541" s="4"/>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c r="CW541" s="5"/>
      <c r="CX541" s="5"/>
      <c r="CY541" s="5"/>
      <c r="CZ541" s="5"/>
      <c r="DA541" s="5"/>
      <c r="DB541" s="5"/>
      <c r="DC541" s="5"/>
      <c r="DD541" s="5"/>
      <c r="DE541" s="5"/>
      <c r="DF541" s="5"/>
      <c r="DG541" s="5"/>
      <c r="DH541" s="5"/>
      <c r="DI541" s="5"/>
      <c r="DJ541" s="5"/>
      <c r="DK541" s="5"/>
      <c r="DL541" s="5"/>
      <c r="DM541" s="5"/>
      <c r="DN541" s="5"/>
      <c r="DO541" s="5"/>
      <c r="DP541" s="5"/>
      <c r="DQ541" s="5"/>
      <c r="DR541" s="5"/>
      <c r="DS541" s="5"/>
      <c r="DT541" s="5"/>
      <c r="DU541" s="5"/>
      <c r="DV541" s="5"/>
      <c r="DW541" s="5"/>
      <c r="DX541" s="5"/>
      <c r="DY541" s="5"/>
      <c r="DZ541" s="5"/>
      <c r="EA541" s="5"/>
      <c r="EB541" s="5"/>
      <c r="EC541" s="5"/>
      <c r="ED541" s="5"/>
      <c r="EE541" s="5"/>
      <c r="EF541" s="5"/>
      <c r="EG541" s="5"/>
      <c r="EH541" s="5"/>
      <c r="EI541" s="5"/>
      <c r="EJ541" s="5"/>
      <c r="EK541" s="5"/>
      <c r="EL541" s="5"/>
      <c r="EM541" s="5"/>
      <c r="EN541" s="5"/>
      <c r="EO541" s="5"/>
      <c r="EP541" s="5"/>
      <c r="EQ541" s="5"/>
      <c r="ER541" s="5"/>
      <c r="ES541" s="5"/>
      <c r="ET541" s="5"/>
      <c r="EU541" s="5"/>
      <c r="EV541" s="5"/>
      <c r="EW541" s="5"/>
      <c r="EX541" s="5"/>
      <c r="EY541" s="5"/>
      <c r="EZ541" s="5"/>
      <c r="FA541" s="5"/>
      <c r="FB541" s="5"/>
      <c r="FC541" s="5"/>
      <c r="FD541" s="5"/>
      <c r="FE541" s="5"/>
      <c r="FF541" s="5"/>
      <c r="FG541" s="5"/>
      <c r="FH541" s="5"/>
      <c r="FI541" s="5"/>
      <c r="FJ541" s="5"/>
      <c r="FK541" s="5"/>
      <c r="FL541" s="5"/>
      <c r="FM541" s="5"/>
      <c r="FN541" s="5"/>
      <c r="FO541" s="5"/>
      <c r="FP541" s="5"/>
      <c r="FQ541" s="5"/>
      <c r="FR541" s="5"/>
      <c r="FS541" s="5"/>
      <c r="FT541" s="5"/>
      <c r="FU541" s="5"/>
      <c r="FV541" s="5"/>
      <c r="FW541" s="5"/>
      <c r="FX541" s="5"/>
      <c r="FY541" s="5"/>
      <c r="FZ541" s="5"/>
      <c r="GA541" s="5"/>
      <c r="GB541" s="5"/>
      <c r="GC541" s="5"/>
      <c r="GD541" s="5"/>
      <c r="GE541" s="5"/>
      <c r="GF541" s="5"/>
      <c r="GG541" s="5"/>
      <c r="GH541" s="4"/>
      <c r="GI541" s="4"/>
      <c r="GJ541" s="5"/>
      <c r="GK541" s="5"/>
      <c r="GL541" s="5"/>
      <c r="GM541" s="5"/>
      <c r="GN541" s="5"/>
      <c r="GO541" s="5"/>
      <c r="GP541" s="5"/>
      <c r="GQ541" s="5"/>
      <c r="GR541" s="5"/>
      <c r="GS541" s="5"/>
    </row>
    <row r="542" spans="1:201"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4"/>
      <c r="AR542" s="4"/>
      <c r="AS542" s="5"/>
      <c r="AT542" s="4"/>
      <c r="AU542" s="5"/>
      <c r="AV542" s="5"/>
      <c r="AW542" s="5"/>
      <c r="AX542" s="5"/>
      <c r="AY542" s="5"/>
      <c r="AZ542" s="5"/>
      <c r="BA542" s="5"/>
      <c r="BB542" s="5"/>
      <c r="BC542" s="4"/>
      <c r="BD542" s="4"/>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c r="CW542" s="5"/>
      <c r="CX542" s="5"/>
      <c r="CY542" s="5"/>
      <c r="CZ542" s="5"/>
      <c r="DA542" s="5"/>
      <c r="DB542" s="5"/>
      <c r="DC542" s="5"/>
      <c r="DD542" s="5"/>
      <c r="DE542" s="5"/>
      <c r="DF542" s="5"/>
      <c r="DG542" s="5"/>
      <c r="DH542" s="5"/>
      <c r="DI542" s="5"/>
      <c r="DJ542" s="5"/>
      <c r="DK542" s="5"/>
      <c r="DL542" s="5"/>
      <c r="DM542" s="5"/>
      <c r="DN542" s="5"/>
      <c r="DO542" s="5"/>
      <c r="DP542" s="5"/>
      <c r="DQ542" s="5"/>
      <c r="DR542" s="5"/>
      <c r="DS542" s="5"/>
      <c r="DT542" s="5"/>
      <c r="DU542" s="5"/>
      <c r="DV542" s="5"/>
      <c r="DW542" s="5"/>
      <c r="DX542" s="5"/>
      <c r="DY542" s="5"/>
      <c r="DZ542" s="5"/>
      <c r="EA542" s="5"/>
      <c r="EB542" s="5"/>
      <c r="EC542" s="5"/>
      <c r="ED542" s="5"/>
      <c r="EE542" s="5"/>
      <c r="EF542" s="5"/>
      <c r="EG542" s="5"/>
      <c r="EH542" s="5"/>
      <c r="EI542" s="5"/>
      <c r="EJ542" s="5"/>
      <c r="EK542" s="5"/>
      <c r="EL542" s="5"/>
      <c r="EM542" s="5"/>
      <c r="EN542" s="5"/>
      <c r="EO542" s="5"/>
      <c r="EP542" s="5"/>
      <c r="EQ542" s="5"/>
      <c r="ER542" s="5"/>
      <c r="ES542" s="5"/>
      <c r="ET542" s="5"/>
      <c r="EU542" s="5"/>
      <c r="EV542" s="5"/>
      <c r="EW542" s="5"/>
      <c r="EX542" s="5"/>
      <c r="EY542" s="5"/>
      <c r="EZ542" s="5"/>
      <c r="FA542" s="5"/>
      <c r="FB542" s="5"/>
      <c r="FC542" s="5"/>
      <c r="FD542" s="5"/>
      <c r="FE542" s="5"/>
      <c r="FF542" s="5"/>
      <c r="FG542" s="5"/>
      <c r="FH542" s="5"/>
      <c r="FI542" s="5"/>
      <c r="FJ542" s="5"/>
      <c r="FK542" s="5"/>
      <c r="FL542" s="5"/>
      <c r="FM542" s="5"/>
      <c r="FN542" s="5"/>
      <c r="FO542" s="5"/>
      <c r="FP542" s="5"/>
      <c r="FQ542" s="5"/>
      <c r="FR542" s="5"/>
      <c r="FS542" s="5"/>
      <c r="FT542" s="5"/>
      <c r="FU542" s="5"/>
      <c r="FV542" s="5"/>
      <c r="FW542" s="5"/>
      <c r="FX542" s="5"/>
      <c r="FY542" s="5"/>
      <c r="FZ542" s="5"/>
      <c r="GA542" s="5"/>
      <c r="GB542" s="5"/>
      <c r="GC542" s="5"/>
      <c r="GD542" s="5"/>
      <c r="GE542" s="5"/>
      <c r="GF542" s="5"/>
      <c r="GG542" s="5"/>
      <c r="GH542" s="4"/>
      <c r="GI542" s="4"/>
      <c r="GJ542" s="5"/>
      <c r="GK542" s="5"/>
      <c r="GL542" s="5"/>
      <c r="GM542" s="5"/>
      <c r="GN542" s="5"/>
      <c r="GO542" s="5"/>
      <c r="GP542" s="5"/>
      <c r="GQ542" s="5"/>
      <c r="GR542" s="5"/>
      <c r="GS542" s="5"/>
    </row>
    <row r="543" spans="1:201"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4"/>
      <c r="AR543" s="4"/>
      <c r="AS543" s="5"/>
      <c r="AT543" s="4"/>
      <c r="AU543" s="5"/>
      <c r="AV543" s="5"/>
      <c r="AW543" s="5"/>
      <c r="AX543" s="5"/>
      <c r="AY543" s="5"/>
      <c r="AZ543" s="5"/>
      <c r="BA543" s="5"/>
      <c r="BB543" s="5"/>
      <c r="BC543" s="4"/>
      <c r="BD543" s="4"/>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c r="CW543" s="5"/>
      <c r="CX543" s="5"/>
      <c r="CY543" s="5"/>
      <c r="CZ543" s="5"/>
      <c r="DA543" s="5"/>
      <c r="DB543" s="5"/>
      <c r="DC543" s="5"/>
      <c r="DD543" s="5"/>
      <c r="DE543" s="5"/>
      <c r="DF543" s="5"/>
      <c r="DG543" s="5"/>
      <c r="DH543" s="5"/>
      <c r="DI543" s="5"/>
      <c r="DJ543" s="5"/>
      <c r="DK543" s="5"/>
      <c r="DL543" s="5"/>
      <c r="DM543" s="5"/>
      <c r="DN543" s="5"/>
      <c r="DO543" s="5"/>
      <c r="DP543" s="5"/>
      <c r="DQ543" s="5"/>
      <c r="DR543" s="5"/>
      <c r="DS543" s="5"/>
      <c r="DT543" s="5"/>
      <c r="DU543" s="5"/>
      <c r="DV543" s="5"/>
      <c r="DW543" s="5"/>
      <c r="DX543" s="5"/>
      <c r="DY543" s="5"/>
      <c r="DZ543" s="5"/>
      <c r="EA543" s="5"/>
      <c r="EB543" s="5"/>
      <c r="EC543" s="5"/>
      <c r="ED543" s="5"/>
      <c r="EE543" s="5"/>
      <c r="EF543" s="5"/>
      <c r="EG543" s="5"/>
      <c r="EH543" s="5"/>
      <c r="EI543" s="5"/>
      <c r="EJ543" s="5"/>
      <c r="EK543" s="5"/>
      <c r="EL543" s="5"/>
      <c r="EM543" s="5"/>
      <c r="EN543" s="5"/>
      <c r="EO543" s="5"/>
      <c r="EP543" s="5"/>
      <c r="EQ543" s="5"/>
      <c r="ER543" s="5"/>
      <c r="ES543" s="5"/>
      <c r="ET543" s="5"/>
      <c r="EU543" s="5"/>
      <c r="EV543" s="5"/>
      <c r="EW543" s="5"/>
      <c r="EX543" s="5"/>
      <c r="EY543" s="5"/>
      <c r="EZ543" s="5"/>
      <c r="FA543" s="5"/>
      <c r="FB543" s="5"/>
      <c r="FC543" s="5"/>
      <c r="FD543" s="5"/>
      <c r="FE543" s="5"/>
      <c r="FF543" s="5"/>
      <c r="FG543" s="5"/>
      <c r="FH543" s="5"/>
      <c r="FI543" s="5"/>
      <c r="FJ543" s="5"/>
      <c r="FK543" s="5"/>
      <c r="FL543" s="5"/>
      <c r="FM543" s="5"/>
      <c r="FN543" s="5"/>
      <c r="FO543" s="5"/>
      <c r="FP543" s="5"/>
      <c r="FQ543" s="5"/>
      <c r="FR543" s="5"/>
      <c r="FS543" s="5"/>
      <c r="FT543" s="5"/>
      <c r="FU543" s="5"/>
      <c r="FV543" s="5"/>
      <c r="FW543" s="5"/>
      <c r="FX543" s="5"/>
      <c r="FY543" s="5"/>
      <c r="FZ543" s="5"/>
      <c r="GA543" s="5"/>
      <c r="GB543" s="5"/>
      <c r="GC543" s="5"/>
      <c r="GD543" s="5"/>
      <c r="GE543" s="5"/>
      <c r="GF543" s="5"/>
      <c r="GG543" s="5"/>
      <c r="GH543" s="4"/>
      <c r="GI543" s="4"/>
      <c r="GJ543" s="5"/>
      <c r="GK543" s="5"/>
      <c r="GL543" s="5"/>
      <c r="GM543" s="5"/>
      <c r="GN543" s="5"/>
      <c r="GO543" s="5"/>
      <c r="GP543" s="5"/>
      <c r="GQ543" s="5"/>
      <c r="GR543" s="5"/>
      <c r="GS543" s="5"/>
    </row>
    <row r="544" spans="1:201"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4"/>
      <c r="AR544" s="4"/>
      <c r="AS544" s="5"/>
      <c r="AT544" s="4"/>
      <c r="AU544" s="5"/>
      <c r="AV544" s="5"/>
      <c r="AW544" s="5"/>
      <c r="AX544" s="5"/>
      <c r="AY544" s="5"/>
      <c r="AZ544" s="5"/>
      <c r="BA544" s="5"/>
      <c r="BB544" s="5"/>
      <c r="BC544" s="4"/>
      <c r="BD544" s="4"/>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c r="CW544" s="5"/>
      <c r="CX544" s="5"/>
      <c r="CY544" s="5"/>
      <c r="CZ544" s="5"/>
      <c r="DA544" s="5"/>
      <c r="DB544" s="5"/>
      <c r="DC544" s="5"/>
      <c r="DD544" s="5"/>
      <c r="DE544" s="5"/>
      <c r="DF544" s="5"/>
      <c r="DG544" s="5"/>
      <c r="DH544" s="5"/>
      <c r="DI544" s="5"/>
      <c r="DJ544" s="5"/>
      <c r="DK544" s="5"/>
      <c r="DL544" s="5"/>
      <c r="DM544" s="5"/>
      <c r="DN544" s="5"/>
      <c r="DO544" s="5"/>
      <c r="DP544" s="5"/>
      <c r="DQ544" s="5"/>
      <c r="DR544" s="5"/>
      <c r="DS544" s="5"/>
      <c r="DT544" s="5"/>
      <c r="DU544" s="5"/>
      <c r="DV544" s="5"/>
      <c r="DW544" s="5"/>
      <c r="DX544" s="5"/>
      <c r="DY544" s="5"/>
      <c r="DZ544" s="5"/>
      <c r="EA544" s="5"/>
      <c r="EB544" s="5"/>
      <c r="EC544" s="5"/>
      <c r="ED544" s="5"/>
      <c r="EE544" s="5"/>
      <c r="EF544" s="5"/>
      <c r="EG544" s="5"/>
      <c r="EH544" s="5"/>
      <c r="EI544" s="5"/>
      <c r="EJ544" s="5"/>
      <c r="EK544" s="5"/>
      <c r="EL544" s="5"/>
      <c r="EM544" s="5"/>
      <c r="EN544" s="5"/>
      <c r="EO544" s="5"/>
      <c r="EP544" s="5"/>
      <c r="EQ544" s="5"/>
      <c r="ER544" s="5"/>
      <c r="ES544" s="5"/>
      <c r="ET544" s="5"/>
      <c r="EU544" s="5"/>
      <c r="EV544" s="5"/>
      <c r="EW544" s="5"/>
      <c r="EX544" s="5"/>
      <c r="EY544" s="5"/>
      <c r="EZ544" s="5"/>
      <c r="FA544" s="5"/>
      <c r="FB544" s="5"/>
      <c r="FC544" s="5"/>
      <c r="FD544" s="5"/>
      <c r="FE544" s="5"/>
      <c r="FF544" s="5"/>
      <c r="FG544" s="5"/>
      <c r="FH544" s="5"/>
      <c r="FI544" s="5"/>
      <c r="FJ544" s="5"/>
      <c r="FK544" s="5"/>
      <c r="FL544" s="5"/>
      <c r="FM544" s="5"/>
      <c r="FN544" s="5"/>
      <c r="FO544" s="5"/>
      <c r="FP544" s="5"/>
      <c r="FQ544" s="5"/>
      <c r="FR544" s="5"/>
      <c r="FS544" s="5"/>
      <c r="FT544" s="5"/>
      <c r="FU544" s="5"/>
      <c r="FV544" s="5"/>
      <c r="FW544" s="5"/>
      <c r="FX544" s="5"/>
      <c r="FY544" s="5"/>
      <c r="FZ544" s="5"/>
      <c r="GA544" s="5"/>
      <c r="GB544" s="5"/>
      <c r="GC544" s="5"/>
      <c r="GD544" s="5"/>
      <c r="GE544" s="5"/>
      <c r="GF544" s="5"/>
      <c r="GG544" s="5"/>
      <c r="GH544" s="4"/>
      <c r="GI544" s="4"/>
      <c r="GJ544" s="5"/>
      <c r="GK544" s="5"/>
      <c r="GL544" s="5"/>
      <c r="GM544" s="5"/>
      <c r="GN544" s="5"/>
      <c r="GO544" s="5"/>
      <c r="GP544" s="5"/>
      <c r="GQ544" s="5"/>
      <c r="GR544" s="5"/>
      <c r="GS544" s="5"/>
    </row>
    <row r="545" spans="1:201"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4"/>
      <c r="AR545" s="4"/>
      <c r="AS545" s="5"/>
      <c r="AT545" s="4"/>
      <c r="AU545" s="5"/>
      <c r="AV545" s="5"/>
      <c r="AW545" s="5"/>
      <c r="AX545" s="5"/>
      <c r="AY545" s="5"/>
      <c r="AZ545" s="5"/>
      <c r="BA545" s="5"/>
      <c r="BB545" s="5"/>
      <c r="BC545" s="4"/>
      <c r="BD545" s="4"/>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c r="CW545" s="5"/>
      <c r="CX545" s="5"/>
      <c r="CY545" s="5"/>
      <c r="CZ545" s="5"/>
      <c r="DA545" s="5"/>
      <c r="DB545" s="5"/>
      <c r="DC545" s="5"/>
      <c r="DD545" s="5"/>
      <c r="DE545" s="5"/>
      <c r="DF545" s="5"/>
      <c r="DG545" s="5"/>
      <c r="DH545" s="5"/>
      <c r="DI545" s="5"/>
      <c r="DJ545" s="5"/>
      <c r="DK545" s="5"/>
      <c r="DL545" s="5"/>
      <c r="DM545" s="5"/>
      <c r="DN545" s="5"/>
      <c r="DO545" s="5"/>
      <c r="DP545" s="5"/>
      <c r="DQ545" s="5"/>
      <c r="DR545" s="5"/>
      <c r="DS545" s="5"/>
      <c r="DT545" s="5"/>
      <c r="DU545" s="5"/>
      <c r="DV545" s="5"/>
      <c r="DW545" s="5"/>
      <c r="DX545" s="5"/>
      <c r="DY545" s="5"/>
      <c r="DZ545" s="5"/>
      <c r="EA545" s="5"/>
      <c r="EB545" s="5"/>
      <c r="EC545" s="5"/>
      <c r="ED545" s="5"/>
      <c r="EE545" s="5"/>
      <c r="EF545" s="5"/>
      <c r="EG545" s="5"/>
      <c r="EH545" s="5"/>
      <c r="EI545" s="5"/>
      <c r="EJ545" s="5"/>
      <c r="EK545" s="5"/>
      <c r="EL545" s="5"/>
      <c r="EM545" s="5"/>
      <c r="EN545" s="5"/>
      <c r="EO545" s="5"/>
      <c r="EP545" s="5"/>
      <c r="EQ545" s="5"/>
      <c r="ER545" s="5"/>
      <c r="ES545" s="5"/>
      <c r="ET545" s="5"/>
      <c r="EU545" s="5"/>
      <c r="EV545" s="5"/>
      <c r="EW545" s="5"/>
      <c r="EX545" s="5"/>
      <c r="EY545" s="5"/>
      <c r="EZ545" s="5"/>
      <c r="FA545" s="5"/>
      <c r="FB545" s="5"/>
      <c r="FC545" s="5"/>
      <c r="FD545" s="5"/>
      <c r="FE545" s="5"/>
      <c r="FF545" s="5"/>
      <c r="FG545" s="5"/>
      <c r="FH545" s="5"/>
      <c r="FI545" s="5"/>
      <c r="FJ545" s="5"/>
      <c r="FK545" s="5"/>
      <c r="FL545" s="5"/>
      <c r="FM545" s="5"/>
      <c r="FN545" s="5"/>
      <c r="FO545" s="5"/>
      <c r="FP545" s="5"/>
      <c r="FQ545" s="5"/>
      <c r="FR545" s="5"/>
      <c r="FS545" s="5"/>
      <c r="FT545" s="5"/>
      <c r="FU545" s="5"/>
      <c r="FV545" s="5"/>
      <c r="FW545" s="5"/>
      <c r="FX545" s="5"/>
      <c r="FY545" s="5"/>
      <c r="FZ545" s="5"/>
      <c r="GA545" s="5"/>
      <c r="GB545" s="5"/>
      <c r="GC545" s="5"/>
      <c r="GD545" s="5"/>
      <c r="GE545" s="5"/>
      <c r="GF545" s="5"/>
      <c r="GG545" s="5"/>
      <c r="GH545" s="4"/>
      <c r="GI545" s="4"/>
      <c r="GJ545" s="5"/>
      <c r="GK545" s="5"/>
      <c r="GL545" s="5"/>
      <c r="GM545" s="5"/>
      <c r="GN545" s="5"/>
      <c r="GO545" s="5"/>
      <c r="GP545" s="5"/>
      <c r="GQ545" s="5"/>
      <c r="GR545" s="5"/>
      <c r="GS545" s="5"/>
    </row>
    <row r="546" spans="1:201"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4"/>
      <c r="AR546" s="4"/>
      <c r="AS546" s="5"/>
      <c r="AT546" s="4"/>
      <c r="AU546" s="5"/>
      <c r="AV546" s="5"/>
      <c r="AW546" s="5"/>
      <c r="AX546" s="5"/>
      <c r="AY546" s="5"/>
      <c r="AZ546" s="5"/>
      <c r="BA546" s="5"/>
      <c r="BB546" s="5"/>
      <c r="BC546" s="4"/>
      <c r="BD546" s="4"/>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c r="CW546" s="5"/>
      <c r="CX546" s="5"/>
      <c r="CY546" s="5"/>
      <c r="CZ546" s="5"/>
      <c r="DA546" s="5"/>
      <c r="DB546" s="5"/>
      <c r="DC546" s="5"/>
      <c r="DD546" s="5"/>
      <c r="DE546" s="5"/>
      <c r="DF546" s="5"/>
      <c r="DG546" s="5"/>
      <c r="DH546" s="5"/>
      <c r="DI546" s="5"/>
      <c r="DJ546" s="5"/>
      <c r="DK546" s="5"/>
      <c r="DL546" s="5"/>
      <c r="DM546" s="5"/>
      <c r="DN546" s="5"/>
      <c r="DO546" s="5"/>
      <c r="DP546" s="5"/>
      <c r="DQ546" s="5"/>
      <c r="DR546" s="5"/>
      <c r="DS546" s="5"/>
      <c r="DT546" s="5"/>
      <c r="DU546" s="5"/>
      <c r="DV546" s="5"/>
      <c r="DW546" s="5"/>
      <c r="DX546" s="5"/>
      <c r="DY546" s="5"/>
      <c r="DZ546" s="5"/>
      <c r="EA546" s="5"/>
      <c r="EB546" s="5"/>
      <c r="EC546" s="5"/>
      <c r="ED546" s="5"/>
      <c r="EE546" s="5"/>
      <c r="EF546" s="5"/>
      <c r="EG546" s="5"/>
      <c r="EH546" s="5"/>
      <c r="EI546" s="5"/>
      <c r="EJ546" s="5"/>
      <c r="EK546" s="5"/>
      <c r="EL546" s="5"/>
      <c r="EM546" s="5"/>
      <c r="EN546" s="5"/>
      <c r="EO546" s="5"/>
      <c r="EP546" s="5"/>
      <c r="EQ546" s="5"/>
      <c r="ER546" s="5"/>
      <c r="ES546" s="5"/>
      <c r="ET546" s="5"/>
      <c r="EU546" s="5"/>
      <c r="EV546" s="5"/>
      <c r="EW546" s="5"/>
      <c r="EX546" s="5"/>
      <c r="EY546" s="5"/>
      <c r="EZ546" s="5"/>
      <c r="FA546" s="5"/>
      <c r="FB546" s="5"/>
      <c r="FC546" s="5"/>
      <c r="FD546" s="5"/>
      <c r="FE546" s="5"/>
      <c r="FF546" s="5"/>
      <c r="FG546" s="5"/>
      <c r="FH546" s="5"/>
      <c r="FI546" s="5"/>
      <c r="FJ546" s="5"/>
      <c r="FK546" s="5"/>
      <c r="FL546" s="5"/>
      <c r="FM546" s="5"/>
      <c r="FN546" s="5"/>
      <c r="FO546" s="5"/>
      <c r="FP546" s="5"/>
      <c r="FQ546" s="5"/>
      <c r="FR546" s="5"/>
      <c r="FS546" s="5"/>
      <c r="FT546" s="5"/>
      <c r="FU546" s="5"/>
      <c r="FV546" s="5"/>
      <c r="FW546" s="5"/>
      <c r="FX546" s="5"/>
      <c r="FY546" s="5"/>
      <c r="FZ546" s="5"/>
      <c r="GA546" s="5"/>
      <c r="GB546" s="5"/>
      <c r="GC546" s="5"/>
      <c r="GD546" s="5"/>
      <c r="GE546" s="5"/>
      <c r="GF546" s="5"/>
      <c r="GG546" s="5"/>
      <c r="GH546" s="4"/>
      <c r="GI546" s="4"/>
      <c r="GJ546" s="5"/>
      <c r="GK546" s="5"/>
      <c r="GL546" s="5"/>
      <c r="GM546" s="5"/>
      <c r="GN546" s="5"/>
      <c r="GO546" s="5"/>
      <c r="GP546" s="5"/>
      <c r="GQ546" s="5"/>
      <c r="GR546" s="5"/>
      <c r="GS546" s="5"/>
    </row>
    <row r="547" spans="1:201"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4"/>
      <c r="AR547" s="4"/>
      <c r="AS547" s="5"/>
      <c r="AT547" s="4"/>
      <c r="AU547" s="5"/>
      <c r="AV547" s="5"/>
      <c r="AW547" s="5"/>
      <c r="AX547" s="5"/>
      <c r="AY547" s="5"/>
      <c r="AZ547" s="5"/>
      <c r="BA547" s="5"/>
      <c r="BB547" s="5"/>
      <c r="BC547" s="4"/>
      <c r="BD547" s="4"/>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c r="CW547" s="5"/>
      <c r="CX547" s="5"/>
      <c r="CY547" s="5"/>
      <c r="CZ547" s="5"/>
      <c r="DA547" s="5"/>
      <c r="DB547" s="5"/>
      <c r="DC547" s="5"/>
      <c r="DD547" s="5"/>
      <c r="DE547" s="5"/>
      <c r="DF547" s="5"/>
      <c r="DG547" s="5"/>
      <c r="DH547" s="5"/>
      <c r="DI547" s="5"/>
      <c r="DJ547" s="5"/>
      <c r="DK547" s="5"/>
      <c r="DL547" s="5"/>
      <c r="DM547" s="5"/>
      <c r="DN547" s="5"/>
      <c r="DO547" s="5"/>
      <c r="DP547" s="5"/>
      <c r="DQ547" s="5"/>
      <c r="DR547" s="5"/>
      <c r="DS547" s="5"/>
      <c r="DT547" s="5"/>
      <c r="DU547" s="5"/>
      <c r="DV547" s="5"/>
      <c r="DW547" s="5"/>
      <c r="DX547" s="5"/>
      <c r="DY547" s="5"/>
      <c r="DZ547" s="5"/>
      <c r="EA547" s="5"/>
      <c r="EB547" s="5"/>
      <c r="EC547" s="5"/>
      <c r="ED547" s="5"/>
      <c r="EE547" s="5"/>
      <c r="EF547" s="5"/>
      <c r="EG547" s="5"/>
      <c r="EH547" s="5"/>
      <c r="EI547" s="5"/>
      <c r="EJ547" s="5"/>
      <c r="EK547" s="5"/>
      <c r="EL547" s="5"/>
      <c r="EM547" s="5"/>
      <c r="EN547" s="5"/>
      <c r="EO547" s="5"/>
      <c r="EP547" s="5"/>
      <c r="EQ547" s="5"/>
      <c r="ER547" s="5"/>
      <c r="ES547" s="5"/>
      <c r="ET547" s="5"/>
      <c r="EU547" s="5"/>
      <c r="EV547" s="5"/>
      <c r="EW547" s="5"/>
      <c r="EX547" s="5"/>
      <c r="EY547" s="5"/>
      <c r="EZ547" s="5"/>
      <c r="FA547" s="5"/>
      <c r="FB547" s="5"/>
      <c r="FC547" s="5"/>
      <c r="FD547" s="5"/>
      <c r="FE547" s="5"/>
      <c r="FF547" s="5"/>
      <c r="FG547" s="5"/>
      <c r="FH547" s="5"/>
      <c r="FI547" s="5"/>
      <c r="FJ547" s="5"/>
      <c r="FK547" s="5"/>
      <c r="FL547" s="5"/>
      <c r="FM547" s="5"/>
      <c r="FN547" s="5"/>
      <c r="FO547" s="5"/>
      <c r="FP547" s="5"/>
      <c r="FQ547" s="5"/>
      <c r="FR547" s="5"/>
      <c r="FS547" s="5"/>
      <c r="FT547" s="5"/>
      <c r="FU547" s="5"/>
      <c r="FV547" s="5"/>
      <c r="FW547" s="5"/>
      <c r="FX547" s="5"/>
      <c r="FY547" s="5"/>
      <c r="FZ547" s="5"/>
      <c r="GA547" s="5"/>
      <c r="GB547" s="5"/>
      <c r="GC547" s="5"/>
      <c r="GD547" s="5"/>
      <c r="GE547" s="5"/>
      <c r="GF547" s="5"/>
      <c r="GG547" s="5"/>
      <c r="GH547" s="4"/>
      <c r="GI547" s="4"/>
      <c r="GJ547" s="5"/>
      <c r="GK547" s="5"/>
      <c r="GL547" s="5"/>
      <c r="GM547" s="5"/>
      <c r="GN547" s="5"/>
      <c r="GO547" s="5"/>
      <c r="GP547" s="5"/>
      <c r="GQ547" s="5"/>
      <c r="GR547" s="5"/>
      <c r="GS547" s="5"/>
    </row>
    <row r="548" spans="1:201"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4"/>
      <c r="AR548" s="4"/>
      <c r="AS548" s="5"/>
      <c r="AT548" s="4"/>
      <c r="AU548" s="5"/>
      <c r="AV548" s="5"/>
      <c r="AW548" s="5"/>
      <c r="AX548" s="5"/>
      <c r="AY548" s="5"/>
      <c r="AZ548" s="5"/>
      <c r="BA548" s="5"/>
      <c r="BB548" s="5"/>
      <c r="BC548" s="4"/>
      <c r="BD548" s="4"/>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c r="CW548" s="5"/>
      <c r="CX548" s="5"/>
      <c r="CY548" s="5"/>
      <c r="CZ548" s="5"/>
      <c r="DA548" s="5"/>
      <c r="DB548" s="5"/>
      <c r="DC548" s="5"/>
      <c r="DD548" s="5"/>
      <c r="DE548" s="5"/>
      <c r="DF548" s="5"/>
      <c r="DG548" s="5"/>
      <c r="DH548" s="5"/>
      <c r="DI548" s="5"/>
      <c r="DJ548" s="5"/>
      <c r="DK548" s="5"/>
      <c r="DL548" s="5"/>
      <c r="DM548" s="5"/>
      <c r="DN548" s="5"/>
      <c r="DO548" s="5"/>
      <c r="DP548" s="5"/>
      <c r="DQ548" s="5"/>
      <c r="DR548" s="5"/>
      <c r="DS548" s="5"/>
      <c r="DT548" s="5"/>
      <c r="DU548" s="5"/>
      <c r="DV548" s="5"/>
      <c r="DW548" s="5"/>
      <c r="DX548" s="5"/>
      <c r="DY548" s="5"/>
      <c r="DZ548" s="5"/>
      <c r="EA548" s="5"/>
      <c r="EB548" s="5"/>
      <c r="EC548" s="5"/>
      <c r="ED548" s="5"/>
      <c r="EE548" s="5"/>
      <c r="EF548" s="5"/>
      <c r="EG548" s="5"/>
      <c r="EH548" s="5"/>
      <c r="EI548" s="5"/>
      <c r="EJ548" s="5"/>
      <c r="EK548" s="5"/>
      <c r="EL548" s="5"/>
      <c r="EM548" s="5"/>
      <c r="EN548" s="5"/>
      <c r="EO548" s="5"/>
      <c r="EP548" s="5"/>
      <c r="EQ548" s="5"/>
      <c r="ER548" s="5"/>
      <c r="ES548" s="5"/>
      <c r="ET548" s="5"/>
      <c r="EU548" s="5"/>
      <c r="EV548" s="5"/>
      <c r="EW548" s="5"/>
      <c r="EX548" s="5"/>
      <c r="EY548" s="5"/>
      <c r="EZ548" s="5"/>
      <c r="FA548" s="5"/>
      <c r="FB548" s="5"/>
      <c r="FC548" s="5"/>
      <c r="FD548" s="5"/>
      <c r="FE548" s="5"/>
      <c r="FF548" s="5"/>
      <c r="FG548" s="5"/>
      <c r="FH548" s="5"/>
      <c r="FI548" s="5"/>
      <c r="FJ548" s="5"/>
      <c r="FK548" s="5"/>
      <c r="FL548" s="5"/>
      <c r="FM548" s="5"/>
      <c r="FN548" s="5"/>
      <c r="FO548" s="5"/>
      <c r="FP548" s="5"/>
      <c r="FQ548" s="5"/>
      <c r="FR548" s="5"/>
      <c r="FS548" s="5"/>
      <c r="FT548" s="5"/>
      <c r="FU548" s="5"/>
      <c r="FV548" s="5"/>
      <c r="FW548" s="5"/>
      <c r="FX548" s="5"/>
      <c r="FY548" s="5"/>
      <c r="FZ548" s="5"/>
      <c r="GA548" s="5"/>
      <c r="GB548" s="5"/>
      <c r="GC548" s="5"/>
      <c r="GD548" s="5"/>
      <c r="GE548" s="5"/>
      <c r="GF548" s="5"/>
      <c r="GG548" s="5"/>
      <c r="GH548" s="4"/>
      <c r="GI548" s="4"/>
      <c r="GJ548" s="5"/>
      <c r="GK548" s="5"/>
      <c r="GL548" s="5"/>
      <c r="GM548" s="5"/>
      <c r="GN548" s="5"/>
      <c r="GO548" s="5"/>
      <c r="GP548" s="5"/>
      <c r="GQ548" s="5"/>
      <c r="GR548" s="5"/>
      <c r="GS548" s="5"/>
    </row>
    <row r="549" spans="1:201"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4"/>
      <c r="AR549" s="4"/>
      <c r="AS549" s="5"/>
      <c r="AT549" s="4"/>
      <c r="AU549" s="5"/>
      <c r="AV549" s="5"/>
      <c r="AW549" s="5"/>
      <c r="AX549" s="5"/>
      <c r="AY549" s="5"/>
      <c r="AZ549" s="5"/>
      <c r="BA549" s="5"/>
      <c r="BB549" s="5"/>
      <c r="BC549" s="4"/>
      <c r="BD549" s="4"/>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c r="CW549" s="5"/>
      <c r="CX549" s="5"/>
      <c r="CY549" s="5"/>
      <c r="CZ549" s="5"/>
      <c r="DA549" s="5"/>
      <c r="DB549" s="5"/>
      <c r="DC549" s="5"/>
      <c r="DD549" s="5"/>
      <c r="DE549" s="5"/>
      <c r="DF549" s="5"/>
      <c r="DG549" s="5"/>
      <c r="DH549" s="5"/>
      <c r="DI549" s="5"/>
      <c r="DJ549" s="5"/>
      <c r="DK549" s="5"/>
      <c r="DL549" s="5"/>
      <c r="DM549" s="5"/>
      <c r="DN549" s="5"/>
      <c r="DO549" s="5"/>
      <c r="DP549" s="5"/>
      <c r="DQ549" s="5"/>
      <c r="DR549" s="5"/>
      <c r="DS549" s="5"/>
      <c r="DT549" s="5"/>
      <c r="DU549" s="5"/>
      <c r="DV549" s="5"/>
      <c r="DW549" s="5"/>
      <c r="DX549" s="5"/>
      <c r="DY549" s="5"/>
      <c r="DZ549" s="5"/>
      <c r="EA549" s="5"/>
      <c r="EB549" s="5"/>
      <c r="EC549" s="5"/>
      <c r="ED549" s="5"/>
      <c r="EE549" s="5"/>
      <c r="EF549" s="5"/>
      <c r="EG549" s="5"/>
      <c r="EH549" s="5"/>
      <c r="EI549" s="5"/>
      <c r="EJ549" s="5"/>
      <c r="EK549" s="5"/>
      <c r="EL549" s="5"/>
      <c r="EM549" s="5"/>
      <c r="EN549" s="5"/>
      <c r="EO549" s="5"/>
      <c r="EP549" s="5"/>
      <c r="EQ549" s="5"/>
      <c r="ER549" s="5"/>
      <c r="ES549" s="5"/>
      <c r="ET549" s="5"/>
      <c r="EU549" s="5"/>
      <c r="EV549" s="5"/>
      <c r="EW549" s="5"/>
      <c r="EX549" s="5"/>
      <c r="EY549" s="5"/>
      <c r="EZ549" s="5"/>
      <c r="FA549" s="5"/>
      <c r="FB549" s="5"/>
      <c r="FC549" s="5"/>
      <c r="FD549" s="5"/>
      <c r="FE549" s="5"/>
      <c r="FF549" s="5"/>
      <c r="FG549" s="5"/>
      <c r="FH549" s="5"/>
      <c r="FI549" s="5"/>
      <c r="FJ549" s="5"/>
      <c r="FK549" s="5"/>
      <c r="FL549" s="5"/>
      <c r="FM549" s="5"/>
      <c r="FN549" s="5"/>
      <c r="FO549" s="5"/>
      <c r="FP549" s="5"/>
      <c r="FQ549" s="5"/>
      <c r="FR549" s="5"/>
      <c r="FS549" s="5"/>
      <c r="FT549" s="5"/>
      <c r="FU549" s="5"/>
      <c r="FV549" s="5"/>
      <c r="FW549" s="5"/>
      <c r="FX549" s="5"/>
      <c r="FY549" s="5"/>
      <c r="FZ549" s="5"/>
      <c r="GA549" s="5"/>
      <c r="GB549" s="5"/>
      <c r="GC549" s="5"/>
      <c r="GD549" s="5"/>
      <c r="GE549" s="5"/>
      <c r="GF549" s="5"/>
      <c r="GG549" s="5"/>
      <c r="GH549" s="4"/>
      <c r="GI549" s="4"/>
      <c r="GJ549" s="5"/>
      <c r="GK549" s="5"/>
      <c r="GL549" s="5"/>
      <c r="GM549" s="5"/>
      <c r="GN549" s="5"/>
      <c r="GO549" s="5"/>
      <c r="GP549" s="5"/>
      <c r="GQ549" s="5"/>
      <c r="GR549" s="5"/>
      <c r="GS549" s="5"/>
    </row>
    <row r="550" spans="1:201"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4"/>
      <c r="AR550" s="4"/>
      <c r="AS550" s="5"/>
      <c r="AT550" s="4"/>
      <c r="AU550" s="5"/>
      <c r="AV550" s="5"/>
      <c r="AW550" s="5"/>
      <c r="AX550" s="5"/>
      <c r="AY550" s="5"/>
      <c r="AZ550" s="5"/>
      <c r="BA550" s="5"/>
      <c r="BB550" s="5"/>
      <c r="BC550" s="4"/>
      <c r="BD550" s="4"/>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c r="CW550" s="5"/>
      <c r="CX550" s="5"/>
      <c r="CY550" s="5"/>
      <c r="CZ550" s="5"/>
      <c r="DA550" s="5"/>
      <c r="DB550" s="5"/>
      <c r="DC550" s="5"/>
      <c r="DD550" s="5"/>
      <c r="DE550" s="5"/>
      <c r="DF550" s="5"/>
      <c r="DG550" s="5"/>
      <c r="DH550" s="5"/>
      <c r="DI550" s="5"/>
      <c r="DJ550" s="5"/>
      <c r="DK550" s="5"/>
      <c r="DL550" s="5"/>
      <c r="DM550" s="5"/>
      <c r="DN550" s="5"/>
      <c r="DO550" s="5"/>
      <c r="DP550" s="5"/>
      <c r="DQ550" s="5"/>
      <c r="DR550" s="5"/>
      <c r="DS550" s="5"/>
      <c r="DT550" s="5"/>
      <c r="DU550" s="5"/>
      <c r="DV550" s="5"/>
      <c r="DW550" s="5"/>
      <c r="DX550" s="5"/>
      <c r="DY550" s="5"/>
      <c r="DZ550" s="5"/>
      <c r="EA550" s="5"/>
      <c r="EB550" s="5"/>
      <c r="EC550" s="5"/>
      <c r="ED550" s="5"/>
      <c r="EE550" s="5"/>
      <c r="EF550" s="5"/>
      <c r="EG550" s="5"/>
      <c r="EH550" s="5"/>
      <c r="EI550" s="5"/>
      <c r="EJ550" s="5"/>
      <c r="EK550" s="5"/>
      <c r="EL550" s="5"/>
      <c r="EM550" s="5"/>
      <c r="EN550" s="5"/>
      <c r="EO550" s="5"/>
      <c r="EP550" s="5"/>
      <c r="EQ550" s="5"/>
      <c r="ER550" s="5"/>
      <c r="ES550" s="5"/>
      <c r="ET550" s="5"/>
      <c r="EU550" s="5"/>
      <c r="EV550" s="5"/>
      <c r="EW550" s="5"/>
      <c r="EX550" s="5"/>
      <c r="EY550" s="5"/>
      <c r="EZ550" s="5"/>
      <c r="FA550" s="5"/>
      <c r="FB550" s="5"/>
      <c r="FC550" s="5"/>
      <c r="FD550" s="5"/>
      <c r="FE550" s="5"/>
      <c r="FF550" s="5"/>
      <c r="FG550" s="5"/>
      <c r="FH550" s="5"/>
      <c r="FI550" s="5"/>
      <c r="FJ550" s="5"/>
      <c r="FK550" s="5"/>
      <c r="FL550" s="5"/>
      <c r="FM550" s="5"/>
      <c r="FN550" s="5"/>
      <c r="FO550" s="5"/>
      <c r="FP550" s="5"/>
      <c r="FQ550" s="5"/>
      <c r="FR550" s="5"/>
      <c r="FS550" s="5"/>
      <c r="FT550" s="5"/>
      <c r="FU550" s="5"/>
      <c r="FV550" s="5"/>
      <c r="FW550" s="5"/>
      <c r="FX550" s="5"/>
      <c r="FY550" s="5"/>
      <c r="FZ550" s="5"/>
      <c r="GA550" s="5"/>
      <c r="GB550" s="5"/>
      <c r="GC550" s="5"/>
      <c r="GD550" s="5"/>
      <c r="GE550" s="5"/>
      <c r="GF550" s="5"/>
      <c r="GG550" s="5"/>
      <c r="GH550" s="4"/>
      <c r="GI550" s="4"/>
      <c r="GJ550" s="5"/>
      <c r="GK550" s="5"/>
      <c r="GL550" s="5"/>
      <c r="GM550" s="5"/>
      <c r="GN550" s="5"/>
      <c r="GO550" s="5"/>
      <c r="GP550" s="5"/>
      <c r="GQ550" s="5"/>
      <c r="GR550" s="5"/>
      <c r="GS550" s="5"/>
    </row>
    <row r="551" spans="1:201"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4"/>
      <c r="AR551" s="4"/>
      <c r="AS551" s="5"/>
      <c r="AT551" s="4"/>
      <c r="AU551" s="5"/>
      <c r="AV551" s="5"/>
      <c r="AW551" s="5"/>
      <c r="AX551" s="5"/>
      <c r="AY551" s="5"/>
      <c r="AZ551" s="5"/>
      <c r="BA551" s="5"/>
      <c r="BB551" s="5"/>
      <c r="BC551" s="4"/>
      <c r="BD551" s="4"/>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c r="CW551" s="5"/>
      <c r="CX551" s="5"/>
      <c r="CY551" s="5"/>
      <c r="CZ551" s="5"/>
      <c r="DA551" s="5"/>
      <c r="DB551" s="5"/>
      <c r="DC551" s="5"/>
      <c r="DD551" s="5"/>
      <c r="DE551" s="5"/>
      <c r="DF551" s="5"/>
      <c r="DG551" s="5"/>
      <c r="DH551" s="5"/>
      <c r="DI551" s="5"/>
      <c r="DJ551" s="5"/>
      <c r="DK551" s="5"/>
      <c r="DL551" s="5"/>
      <c r="DM551" s="5"/>
      <c r="DN551" s="5"/>
      <c r="DO551" s="5"/>
      <c r="DP551" s="5"/>
      <c r="DQ551" s="5"/>
      <c r="DR551" s="5"/>
      <c r="DS551" s="5"/>
      <c r="DT551" s="5"/>
      <c r="DU551" s="5"/>
      <c r="DV551" s="5"/>
      <c r="DW551" s="5"/>
      <c r="DX551" s="5"/>
      <c r="DY551" s="5"/>
      <c r="DZ551" s="5"/>
      <c r="EA551" s="5"/>
      <c r="EB551" s="5"/>
      <c r="EC551" s="5"/>
      <c r="ED551" s="5"/>
      <c r="EE551" s="5"/>
      <c r="EF551" s="5"/>
      <c r="EG551" s="5"/>
      <c r="EH551" s="5"/>
      <c r="EI551" s="5"/>
      <c r="EJ551" s="5"/>
      <c r="EK551" s="5"/>
      <c r="EL551" s="5"/>
      <c r="EM551" s="5"/>
      <c r="EN551" s="5"/>
      <c r="EO551" s="5"/>
      <c r="EP551" s="5"/>
      <c r="EQ551" s="5"/>
      <c r="ER551" s="5"/>
      <c r="ES551" s="5"/>
      <c r="ET551" s="5"/>
      <c r="EU551" s="5"/>
      <c r="EV551" s="5"/>
      <c r="EW551" s="5"/>
      <c r="EX551" s="5"/>
      <c r="EY551" s="5"/>
      <c r="EZ551" s="5"/>
      <c r="FA551" s="5"/>
      <c r="FB551" s="5"/>
      <c r="FC551" s="5"/>
      <c r="FD551" s="5"/>
      <c r="FE551" s="5"/>
      <c r="FF551" s="5"/>
      <c r="FG551" s="5"/>
      <c r="FH551" s="5"/>
      <c r="FI551" s="5"/>
      <c r="FJ551" s="5"/>
      <c r="FK551" s="5"/>
      <c r="FL551" s="5"/>
      <c r="FM551" s="5"/>
      <c r="FN551" s="5"/>
      <c r="FO551" s="5"/>
      <c r="FP551" s="5"/>
      <c r="FQ551" s="5"/>
      <c r="FR551" s="5"/>
      <c r="FS551" s="5"/>
      <c r="FT551" s="5"/>
      <c r="FU551" s="5"/>
      <c r="FV551" s="5"/>
      <c r="FW551" s="5"/>
      <c r="FX551" s="5"/>
      <c r="FY551" s="5"/>
      <c r="FZ551" s="5"/>
      <c r="GA551" s="5"/>
      <c r="GB551" s="5"/>
      <c r="GC551" s="5"/>
      <c r="GD551" s="5"/>
      <c r="GE551" s="5"/>
      <c r="GF551" s="5"/>
      <c r="GG551" s="5"/>
      <c r="GH551" s="4"/>
      <c r="GI551" s="4"/>
      <c r="GJ551" s="5"/>
      <c r="GK551" s="5"/>
      <c r="GL551" s="5"/>
      <c r="GM551" s="5"/>
      <c r="GN551" s="5"/>
      <c r="GO551" s="5"/>
      <c r="GP551" s="5"/>
      <c r="GQ551" s="5"/>
      <c r="GR551" s="5"/>
      <c r="GS551" s="5"/>
    </row>
    <row r="552" spans="1:201"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4"/>
      <c r="AR552" s="4"/>
      <c r="AS552" s="5"/>
      <c r="AT552" s="4"/>
      <c r="AU552" s="5"/>
      <c r="AV552" s="5"/>
      <c r="AW552" s="5"/>
      <c r="AX552" s="5"/>
      <c r="AY552" s="5"/>
      <c r="AZ552" s="5"/>
      <c r="BA552" s="5"/>
      <c r="BB552" s="5"/>
      <c r="BC552" s="4"/>
      <c r="BD552" s="4"/>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c r="CW552" s="5"/>
      <c r="CX552" s="5"/>
      <c r="CY552" s="5"/>
      <c r="CZ552" s="5"/>
      <c r="DA552" s="5"/>
      <c r="DB552" s="5"/>
      <c r="DC552" s="5"/>
      <c r="DD552" s="5"/>
      <c r="DE552" s="5"/>
      <c r="DF552" s="5"/>
      <c r="DG552" s="5"/>
      <c r="DH552" s="5"/>
      <c r="DI552" s="5"/>
      <c r="DJ552" s="5"/>
      <c r="DK552" s="5"/>
      <c r="DL552" s="5"/>
      <c r="DM552" s="5"/>
      <c r="DN552" s="5"/>
      <c r="DO552" s="5"/>
      <c r="DP552" s="5"/>
      <c r="DQ552" s="5"/>
      <c r="DR552" s="5"/>
      <c r="DS552" s="5"/>
      <c r="DT552" s="5"/>
      <c r="DU552" s="5"/>
      <c r="DV552" s="5"/>
      <c r="DW552" s="5"/>
      <c r="DX552" s="5"/>
      <c r="DY552" s="5"/>
      <c r="DZ552" s="5"/>
      <c r="EA552" s="5"/>
      <c r="EB552" s="5"/>
      <c r="EC552" s="5"/>
      <c r="ED552" s="5"/>
      <c r="EE552" s="5"/>
      <c r="EF552" s="5"/>
      <c r="EG552" s="5"/>
      <c r="EH552" s="5"/>
      <c r="EI552" s="5"/>
      <c r="EJ552" s="5"/>
      <c r="EK552" s="5"/>
      <c r="EL552" s="5"/>
      <c r="EM552" s="5"/>
      <c r="EN552" s="5"/>
      <c r="EO552" s="5"/>
      <c r="EP552" s="5"/>
      <c r="EQ552" s="5"/>
      <c r="ER552" s="5"/>
      <c r="ES552" s="5"/>
      <c r="ET552" s="5"/>
      <c r="EU552" s="5"/>
      <c r="EV552" s="5"/>
      <c r="EW552" s="5"/>
      <c r="EX552" s="5"/>
      <c r="EY552" s="5"/>
      <c r="EZ552" s="5"/>
      <c r="FA552" s="5"/>
      <c r="FB552" s="5"/>
      <c r="FC552" s="5"/>
      <c r="FD552" s="5"/>
      <c r="FE552" s="5"/>
      <c r="FF552" s="5"/>
      <c r="FG552" s="5"/>
      <c r="FH552" s="5"/>
      <c r="FI552" s="5"/>
      <c r="FJ552" s="5"/>
      <c r="FK552" s="5"/>
      <c r="FL552" s="5"/>
      <c r="FM552" s="5"/>
      <c r="FN552" s="5"/>
      <c r="FO552" s="5"/>
      <c r="FP552" s="5"/>
      <c r="FQ552" s="5"/>
      <c r="FR552" s="5"/>
      <c r="FS552" s="5"/>
      <c r="FT552" s="5"/>
      <c r="FU552" s="5"/>
      <c r="FV552" s="5"/>
      <c r="FW552" s="5"/>
      <c r="FX552" s="5"/>
      <c r="FY552" s="5"/>
      <c r="FZ552" s="5"/>
      <c r="GA552" s="5"/>
      <c r="GB552" s="5"/>
      <c r="GC552" s="5"/>
      <c r="GD552" s="5"/>
      <c r="GE552" s="5"/>
      <c r="GF552" s="5"/>
      <c r="GG552" s="5"/>
      <c r="GH552" s="4"/>
      <c r="GI552" s="4"/>
      <c r="GJ552" s="5"/>
      <c r="GK552" s="5"/>
      <c r="GL552" s="5"/>
      <c r="GM552" s="5"/>
      <c r="GN552" s="5"/>
      <c r="GO552" s="5"/>
      <c r="GP552" s="5"/>
      <c r="GQ552" s="5"/>
      <c r="GR552" s="5"/>
      <c r="GS552" s="5"/>
    </row>
    <row r="553" spans="1:201"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4"/>
      <c r="AR553" s="4"/>
      <c r="AS553" s="5"/>
      <c r="AT553" s="4"/>
      <c r="AU553" s="5"/>
      <c r="AV553" s="5"/>
      <c r="AW553" s="5"/>
      <c r="AX553" s="5"/>
      <c r="AY553" s="5"/>
      <c r="AZ553" s="5"/>
      <c r="BA553" s="5"/>
      <c r="BB553" s="5"/>
      <c r="BC553" s="4"/>
      <c r="BD553" s="4"/>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c r="CW553" s="5"/>
      <c r="CX553" s="5"/>
      <c r="CY553" s="5"/>
      <c r="CZ553" s="5"/>
      <c r="DA553" s="5"/>
      <c r="DB553" s="5"/>
      <c r="DC553" s="5"/>
      <c r="DD553" s="5"/>
      <c r="DE553" s="5"/>
      <c r="DF553" s="5"/>
      <c r="DG553" s="5"/>
      <c r="DH553" s="5"/>
      <c r="DI553" s="5"/>
      <c r="DJ553" s="5"/>
      <c r="DK553" s="5"/>
      <c r="DL553" s="5"/>
      <c r="DM553" s="5"/>
      <c r="DN553" s="5"/>
      <c r="DO553" s="5"/>
      <c r="DP553" s="5"/>
      <c r="DQ553" s="5"/>
      <c r="DR553" s="5"/>
      <c r="DS553" s="5"/>
      <c r="DT553" s="5"/>
      <c r="DU553" s="5"/>
      <c r="DV553" s="5"/>
      <c r="DW553" s="5"/>
      <c r="DX553" s="5"/>
      <c r="DY553" s="5"/>
      <c r="DZ553" s="5"/>
      <c r="EA553" s="5"/>
      <c r="EB553" s="5"/>
      <c r="EC553" s="5"/>
      <c r="ED553" s="5"/>
      <c r="EE553" s="5"/>
      <c r="EF553" s="5"/>
      <c r="EG553" s="5"/>
      <c r="EH553" s="5"/>
      <c r="EI553" s="5"/>
      <c r="EJ553" s="5"/>
      <c r="EK553" s="5"/>
      <c r="EL553" s="5"/>
      <c r="EM553" s="5"/>
      <c r="EN553" s="5"/>
      <c r="EO553" s="5"/>
      <c r="EP553" s="5"/>
      <c r="EQ553" s="5"/>
      <c r="ER553" s="5"/>
      <c r="ES553" s="5"/>
      <c r="ET553" s="5"/>
      <c r="EU553" s="5"/>
      <c r="EV553" s="5"/>
      <c r="EW553" s="5"/>
      <c r="EX553" s="5"/>
      <c r="EY553" s="5"/>
      <c r="EZ553" s="5"/>
      <c r="FA553" s="5"/>
      <c r="FB553" s="5"/>
      <c r="FC553" s="5"/>
      <c r="FD553" s="5"/>
      <c r="FE553" s="5"/>
      <c r="FF553" s="5"/>
      <c r="FG553" s="5"/>
      <c r="FH553" s="5"/>
      <c r="FI553" s="5"/>
      <c r="FJ553" s="5"/>
      <c r="FK553" s="5"/>
      <c r="FL553" s="5"/>
      <c r="FM553" s="5"/>
      <c r="FN553" s="5"/>
      <c r="FO553" s="5"/>
      <c r="FP553" s="5"/>
      <c r="FQ553" s="5"/>
      <c r="FR553" s="5"/>
      <c r="FS553" s="5"/>
      <c r="FT553" s="5"/>
      <c r="FU553" s="5"/>
      <c r="FV553" s="5"/>
      <c r="FW553" s="5"/>
      <c r="FX553" s="5"/>
      <c r="FY553" s="5"/>
      <c r="FZ553" s="5"/>
      <c r="GA553" s="5"/>
      <c r="GB553" s="5"/>
      <c r="GC553" s="5"/>
      <c r="GD553" s="5"/>
      <c r="GE553" s="5"/>
      <c r="GF553" s="5"/>
      <c r="GG553" s="5"/>
      <c r="GH553" s="4"/>
      <c r="GI553" s="4"/>
      <c r="GJ553" s="5"/>
      <c r="GK553" s="5"/>
      <c r="GL553" s="5"/>
      <c r="GM553" s="5"/>
      <c r="GN553" s="5"/>
      <c r="GO553" s="5"/>
      <c r="GP553" s="5"/>
      <c r="GQ553" s="5"/>
      <c r="GR553" s="5"/>
      <c r="GS553" s="5"/>
    </row>
    <row r="554" spans="1:201"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4"/>
      <c r="AR554" s="4"/>
      <c r="AS554" s="5"/>
      <c r="AT554" s="4"/>
      <c r="AU554" s="5"/>
      <c r="AV554" s="5"/>
      <c r="AW554" s="5"/>
      <c r="AX554" s="5"/>
      <c r="AY554" s="5"/>
      <c r="AZ554" s="5"/>
      <c r="BA554" s="5"/>
      <c r="BB554" s="5"/>
      <c r="BC554" s="4"/>
      <c r="BD554" s="4"/>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c r="CW554" s="5"/>
      <c r="CX554" s="5"/>
      <c r="CY554" s="5"/>
      <c r="CZ554" s="5"/>
      <c r="DA554" s="5"/>
      <c r="DB554" s="5"/>
      <c r="DC554" s="5"/>
      <c r="DD554" s="5"/>
      <c r="DE554" s="5"/>
      <c r="DF554" s="5"/>
      <c r="DG554" s="5"/>
      <c r="DH554" s="5"/>
      <c r="DI554" s="5"/>
      <c r="DJ554" s="5"/>
      <c r="DK554" s="5"/>
      <c r="DL554" s="5"/>
      <c r="DM554" s="5"/>
      <c r="DN554" s="5"/>
      <c r="DO554" s="5"/>
      <c r="DP554" s="5"/>
      <c r="DQ554" s="5"/>
      <c r="DR554" s="5"/>
      <c r="DS554" s="5"/>
      <c r="DT554" s="5"/>
      <c r="DU554" s="5"/>
      <c r="DV554" s="5"/>
      <c r="DW554" s="5"/>
      <c r="DX554" s="5"/>
      <c r="DY554" s="5"/>
      <c r="DZ554" s="5"/>
      <c r="EA554" s="5"/>
      <c r="EB554" s="5"/>
      <c r="EC554" s="5"/>
      <c r="ED554" s="5"/>
      <c r="EE554" s="5"/>
      <c r="EF554" s="5"/>
      <c r="EG554" s="5"/>
      <c r="EH554" s="5"/>
      <c r="EI554" s="5"/>
      <c r="EJ554" s="5"/>
      <c r="EK554" s="5"/>
      <c r="EL554" s="5"/>
      <c r="EM554" s="5"/>
      <c r="EN554" s="5"/>
      <c r="EO554" s="5"/>
      <c r="EP554" s="5"/>
      <c r="EQ554" s="5"/>
      <c r="ER554" s="5"/>
      <c r="ES554" s="5"/>
      <c r="ET554" s="5"/>
      <c r="EU554" s="5"/>
      <c r="EV554" s="5"/>
      <c r="EW554" s="5"/>
      <c r="EX554" s="5"/>
      <c r="EY554" s="5"/>
      <c r="EZ554" s="5"/>
      <c r="FA554" s="5"/>
      <c r="FB554" s="5"/>
      <c r="FC554" s="5"/>
      <c r="FD554" s="5"/>
      <c r="FE554" s="5"/>
      <c r="FF554" s="5"/>
      <c r="FG554" s="5"/>
      <c r="FH554" s="5"/>
      <c r="FI554" s="5"/>
      <c r="FJ554" s="5"/>
      <c r="FK554" s="5"/>
      <c r="FL554" s="5"/>
      <c r="FM554" s="5"/>
      <c r="FN554" s="5"/>
      <c r="FO554" s="5"/>
      <c r="FP554" s="5"/>
      <c r="FQ554" s="5"/>
      <c r="FR554" s="5"/>
      <c r="FS554" s="5"/>
      <c r="FT554" s="5"/>
      <c r="FU554" s="5"/>
      <c r="FV554" s="5"/>
      <c r="FW554" s="5"/>
      <c r="FX554" s="5"/>
      <c r="FY554" s="5"/>
      <c r="FZ554" s="5"/>
      <c r="GA554" s="5"/>
      <c r="GB554" s="5"/>
      <c r="GC554" s="5"/>
      <c r="GD554" s="5"/>
      <c r="GE554" s="5"/>
      <c r="GF554" s="5"/>
      <c r="GG554" s="5"/>
      <c r="GH554" s="4"/>
      <c r="GI554" s="4"/>
      <c r="GJ554" s="5"/>
      <c r="GK554" s="5"/>
      <c r="GL554" s="5"/>
      <c r="GM554" s="5"/>
      <c r="GN554" s="5"/>
      <c r="GO554" s="5"/>
      <c r="GP554" s="5"/>
      <c r="GQ554" s="5"/>
      <c r="GR554" s="5"/>
      <c r="GS554" s="5"/>
    </row>
    <row r="555" spans="1:201"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4"/>
      <c r="AR555" s="4"/>
      <c r="AS555" s="5"/>
      <c r="AT555" s="4"/>
      <c r="AU555" s="5"/>
      <c r="AV555" s="5"/>
      <c r="AW555" s="5"/>
      <c r="AX555" s="5"/>
      <c r="AY555" s="5"/>
      <c r="AZ555" s="5"/>
      <c r="BA555" s="5"/>
      <c r="BB555" s="5"/>
      <c r="BC555" s="4"/>
      <c r="BD555" s="4"/>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c r="CW555" s="5"/>
      <c r="CX555" s="5"/>
      <c r="CY555" s="5"/>
      <c r="CZ555" s="5"/>
      <c r="DA555" s="5"/>
      <c r="DB555" s="5"/>
      <c r="DC555" s="5"/>
      <c r="DD555" s="5"/>
      <c r="DE555" s="5"/>
      <c r="DF555" s="5"/>
      <c r="DG555" s="5"/>
      <c r="DH555" s="5"/>
      <c r="DI555" s="5"/>
      <c r="DJ555" s="5"/>
      <c r="DK555" s="5"/>
      <c r="DL555" s="5"/>
      <c r="DM555" s="5"/>
      <c r="DN555" s="5"/>
      <c r="DO555" s="5"/>
      <c r="DP555" s="5"/>
      <c r="DQ555" s="5"/>
      <c r="DR555" s="5"/>
      <c r="DS555" s="5"/>
      <c r="DT555" s="5"/>
      <c r="DU555" s="5"/>
      <c r="DV555" s="5"/>
      <c r="DW555" s="5"/>
      <c r="DX555" s="5"/>
      <c r="DY555" s="5"/>
      <c r="DZ555" s="5"/>
      <c r="EA555" s="5"/>
      <c r="EB555" s="5"/>
      <c r="EC555" s="5"/>
      <c r="ED555" s="5"/>
      <c r="EE555" s="5"/>
      <c r="EF555" s="5"/>
      <c r="EG555" s="5"/>
      <c r="EH555" s="5"/>
      <c r="EI555" s="5"/>
      <c r="EJ555" s="5"/>
      <c r="EK555" s="5"/>
      <c r="EL555" s="5"/>
      <c r="EM555" s="5"/>
      <c r="EN555" s="5"/>
      <c r="EO555" s="5"/>
      <c r="EP555" s="5"/>
      <c r="EQ555" s="5"/>
      <c r="ER555" s="5"/>
      <c r="ES555" s="5"/>
      <c r="ET555" s="5"/>
      <c r="EU555" s="5"/>
      <c r="EV555" s="5"/>
      <c r="EW555" s="5"/>
      <c r="EX555" s="5"/>
      <c r="EY555" s="5"/>
      <c r="EZ555" s="5"/>
      <c r="FA555" s="5"/>
      <c r="FB555" s="5"/>
      <c r="FC555" s="5"/>
      <c r="FD555" s="5"/>
      <c r="FE555" s="5"/>
      <c r="FF555" s="5"/>
      <c r="FG555" s="5"/>
      <c r="FH555" s="5"/>
      <c r="FI555" s="5"/>
      <c r="FJ555" s="5"/>
      <c r="FK555" s="5"/>
      <c r="FL555" s="5"/>
      <c r="FM555" s="5"/>
      <c r="FN555" s="5"/>
      <c r="FO555" s="5"/>
      <c r="FP555" s="5"/>
      <c r="FQ555" s="5"/>
      <c r="FR555" s="5"/>
      <c r="FS555" s="5"/>
      <c r="FT555" s="5"/>
      <c r="FU555" s="5"/>
      <c r="FV555" s="5"/>
      <c r="FW555" s="5"/>
      <c r="FX555" s="5"/>
      <c r="FY555" s="5"/>
      <c r="FZ555" s="5"/>
      <c r="GA555" s="5"/>
      <c r="GB555" s="5"/>
      <c r="GC555" s="5"/>
      <c r="GD555" s="5"/>
      <c r="GE555" s="5"/>
      <c r="GF555" s="5"/>
      <c r="GG555" s="5"/>
      <c r="GH555" s="4"/>
      <c r="GI555" s="4"/>
      <c r="GJ555" s="5"/>
      <c r="GK555" s="5"/>
      <c r="GL555" s="5"/>
      <c r="GM555" s="5"/>
      <c r="GN555" s="5"/>
      <c r="GO555" s="5"/>
      <c r="GP555" s="5"/>
      <c r="GQ555" s="5"/>
      <c r="GR555" s="5"/>
      <c r="GS555" s="5"/>
    </row>
    <row r="556" spans="1:201"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4"/>
      <c r="AR556" s="4"/>
      <c r="AS556" s="5"/>
      <c r="AT556" s="4"/>
      <c r="AU556" s="5"/>
      <c r="AV556" s="5"/>
      <c r="AW556" s="5"/>
      <c r="AX556" s="5"/>
      <c r="AY556" s="5"/>
      <c r="AZ556" s="5"/>
      <c r="BA556" s="5"/>
      <c r="BB556" s="5"/>
      <c r="BC556" s="4"/>
      <c r="BD556" s="4"/>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c r="CW556" s="5"/>
      <c r="CX556" s="5"/>
      <c r="CY556" s="5"/>
      <c r="CZ556" s="5"/>
      <c r="DA556" s="5"/>
      <c r="DB556" s="5"/>
      <c r="DC556" s="5"/>
      <c r="DD556" s="5"/>
      <c r="DE556" s="5"/>
      <c r="DF556" s="5"/>
      <c r="DG556" s="5"/>
      <c r="DH556" s="5"/>
      <c r="DI556" s="5"/>
      <c r="DJ556" s="5"/>
      <c r="DK556" s="5"/>
      <c r="DL556" s="5"/>
      <c r="DM556" s="5"/>
      <c r="DN556" s="5"/>
      <c r="DO556" s="5"/>
      <c r="DP556" s="5"/>
      <c r="DQ556" s="5"/>
      <c r="DR556" s="5"/>
      <c r="DS556" s="5"/>
      <c r="DT556" s="5"/>
      <c r="DU556" s="5"/>
      <c r="DV556" s="5"/>
      <c r="DW556" s="5"/>
      <c r="DX556" s="5"/>
      <c r="DY556" s="5"/>
      <c r="DZ556" s="5"/>
      <c r="EA556" s="5"/>
      <c r="EB556" s="5"/>
      <c r="EC556" s="5"/>
      <c r="ED556" s="5"/>
      <c r="EE556" s="5"/>
      <c r="EF556" s="5"/>
      <c r="EG556" s="5"/>
      <c r="EH556" s="5"/>
      <c r="EI556" s="5"/>
      <c r="EJ556" s="5"/>
      <c r="EK556" s="5"/>
      <c r="EL556" s="5"/>
      <c r="EM556" s="5"/>
      <c r="EN556" s="5"/>
      <c r="EO556" s="5"/>
      <c r="EP556" s="5"/>
      <c r="EQ556" s="5"/>
      <c r="ER556" s="5"/>
      <c r="ES556" s="5"/>
      <c r="ET556" s="5"/>
      <c r="EU556" s="5"/>
      <c r="EV556" s="5"/>
      <c r="EW556" s="5"/>
      <c r="EX556" s="5"/>
      <c r="EY556" s="5"/>
      <c r="EZ556" s="5"/>
      <c r="FA556" s="5"/>
      <c r="FB556" s="5"/>
      <c r="FC556" s="5"/>
      <c r="FD556" s="5"/>
      <c r="FE556" s="5"/>
      <c r="FF556" s="5"/>
      <c r="FG556" s="5"/>
      <c r="FH556" s="5"/>
      <c r="FI556" s="5"/>
      <c r="FJ556" s="5"/>
      <c r="FK556" s="5"/>
      <c r="FL556" s="5"/>
      <c r="FM556" s="5"/>
      <c r="FN556" s="5"/>
      <c r="FO556" s="5"/>
      <c r="FP556" s="5"/>
      <c r="FQ556" s="5"/>
      <c r="FR556" s="5"/>
      <c r="FS556" s="5"/>
      <c r="FT556" s="5"/>
      <c r="FU556" s="5"/>
      <c r="FV556" s="5"/>
      <c r="FW556" s="5"/>
      <c r="FX556" s="5"/>
      <c r="FY556" s="5"/>
      <c r="FZ556" s="5"/>
      <c r="GA556" s="5"/>
      <c r="GB556" s="5"/>
      <c r="GC556" s="5"/>
      <c r="GD556" s="5"/>
      <c r="GE556" s="5"/>
      <c r="GF556" s="5"/>
      <c r="GG556" s="5"/>
      <c r="GH556" s="4"/>
      <c r="GI556" s="4"/>
      <c r="GJ556" s="5"/>
      <c r="GK556" s="5"/>
      <c r="GL556" s="5"/>
      <c r="GM556" s="5"/>
      <c r="GN556" s="5"/>
      <c r="GO556" s="5"/>
      <c r="GP556" s="5"/>
      <c r="GQ556" s="5"/>
      <c r="GR556" s="5"/>
      <c r="GS556" s="5"/>
    </row>
    <row r="557" spans="1:201"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4"/>
      <c r="AR557" s="4"/>
      <c r="AS557" s="5"/>
      <c r="AT557" s="4"/>
      <c r="AU557" s="5"/>
      <c r="AV557" s="5"/>
      <c r="AW557" s="5"/>
      <c r="AX557" s="5"/>
      <c r="AY557" s="5"/>
      <c r="AZ557" s="5"/>
      <c r="BA557" s="5"/>
      <c r="BB557" s="5"/>
      <c r="BC557" s="4"/>
      <c r="BD557" s="4"/>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c r="CW557" s="5"/>
      <c r="CX557" s="5"/>
      <c r="CY557" s="5"/>
      <c r="CZ557" s="5"/>
      <c r="DA557" s="5"/>
      <c r="DB557" s="5"/>
      <c r="DC557" s="5"/>
      <c r="DD557" s="5"/>
      <c r="DE557" s="5"/>
      <c r="DF557" s="5"/>
      <c r="DG557" s="5"/>
      <c r="DH557" s="5"/>
      <c r="DI557" s="5"/>
      <c r="DJ557" s="5"/>
      <c r="DK557" s="5"/>
      <c r="DL557" s="5"/>
      <c r="DM557" s="5"/>
      <c r="DN557" s="5"/>
      <c r="DO557" s="5"/>
      <c r="DP557" s="5"/>
      <c r="DQ557" s="5"/>
      <c r="DR557" s="5"/>
      <c r="DS557" s="5"/>
      <c r="DT557" s="5"/>
      <c r="DU557" s="5"/>
      <c r="DV557" s="5"/>
      <c r="DW557" s="5"/>
      <c r="DX557" s="5"/>
      <c r="DY557" s="5"/>
      <c r="DZ557" s="5"/>
      <c r="EA557" s="5"/>
      <c r="EB557" s="5"/>
      <c r="EC557" s="5"/>
      <c r="ED557" s="5"/>
      <c r="EE557" s="5"/>
      <c r="EF557" s="5"/>
      <c r="EG557" s="5"/>
      <c r="EH557" s="5"/>
      <c r="EI557" s="5"/>
      <c r="EJ557" s="5"/>
      <c r="EK557" s="5"/>
      <c r="EL557" s="5"/>
      <c r="EM557" s="5"/>
      <c r="EN557" s="5"/>
      <c r="EO557" s="5"/>
      <c r="EP557" s="5"/>
      <c r="EQ557" s="5"/>
      <c r="ER557" s="5"/>
      <c r="ES557" s="5"/>
      <c r="ET557" s="5"/>
      <c r="EU557" s="5"/>
      <c r="EV557" s="5"/>
      <c r="EW557" s="5"/>
      <c r="EX557" s="5"/>
      <c r="EY557" s="5"/>
      <c r="EZ557" s="5"/>
      <c r="FA557" s="5"/>
      <c r="FB557" s="5"/>
      <c r="FC557" s="5"/>
      <c r="FD557" s="5"/>
      <c r="FE557" s="5"/>
      <c r="FF557" s="5"/>
      <c r="FG557" s="5"/>
      <c r="FH557" s="5"/>
      <c r="FI557" s="5"/>
      <c r="FJ557" s="5"/>
      <c r="FK557" s="5"/>
      <c r="FL557" s="5"/>
      <c r="FM557" s="5"/>
      <c r="FN557" s="5"/>
      <c r="FO557" s="5"/>
      <c r="FP557" s="5"/>
      <c r="FQ557" s="5"/>
      <c r="FR557" s="5"/>
      <c r="FS557" s="5"/>
      <c r="FT557" s="5"/>
      <c r="FU557" s="5"/>
      <c r="FV557" s="5"/>
      <c r="FW557" s="5"/>
      <c r="FX557" s="5"/>
      <c r="FY557" s="5"/>
      <c r="FZ557" s="5"/>
      <c r="GA557" s="5"/>
      <c r="GB557" s="5"/>
      <c r="GC557" s="5"/>
      <c r="GD557" s="5"/>
      <c r="GE557" s="5"/>
      <c r="GF557" s="5"/>
      <c r="GG557" s="5"/>
      <c r="GH557" s="4"/>
      <c r="GI557" s="4"/>
      <c r="GJ557" s="5"/>
      <c r="GK557" s="5"/>
      <c r="GL557" s="5"/>
      <c r="GM557" s="5"/>
      <c r="GN557" s="5"/>
      <c r="GO557" s="5"/>
      <c r="GP557" s="5"/>
      <c r="GQ557" s="5"/>
      <c r="GR557" s="5"/>
      <c r="GS557" s="5"/>
    </row>
    <row r="558" spans="1:201"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4"/>
      <c r="AR558" s="4"/>
      <c r="AS558" s="5"/>
      <c r="AT558" s="4"/>
      <c r="AU558" s="5"/>
      <c r="AV558" s="5"/>
      <c r="AW558" s="5"/>
      <c r="AX558" s="5"/>
      <c r="AY558" s="5"/>
      <c r="AZ558" s="5"/>
      <c r="BA558" s="5"/>
      <c r="BB558" s="5"/>
      <c r="BC558" s="4"/>
      <c r="BD558" s="4"/>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5"/>
      <c r="DG558" s="5"/>
      <c r="DH558" s="5"/>
      <c r="DI558" s="5"/>
      <c r="DJ558" s="5"/>
      <c r="DK558" s="5"/>
      <c r="DL558" s="5"/>
      <c r="DM558" s="5"/>
      <c r="DN558" s="5"/>
      <c r="DO558" s="5"/>
      <c r="DP558" s="5"/>
      <c r="DQ558" s="5"/>
      <c r="DR558" s="5"/>
      <c r="DS558" s="5"/>
      <c r="DT558" s="5"/>
      <c r="DU558" s="5"/>
      <c r="DV558" s="5"/>
      <c r="DW558" s="5"/>
      <c r="DX558" s="5"/>
      <c r="DY558" s="5"/>
      <c r="DZ558" s="5"/>
      <c r="EA558" s="5"/>
      <c r="EB558" s="5"/>
      <c r="EC558" s="5"/>
      <c r="ED558" s="5"/>
      <c r="EE558" s="5"/>
      <c r="EF558" s="5"/>
      <c r="EG558" s="5"/>
      <c r="EH558" s="5"/>
      <c r="EI558" s="5"/>
      <c r="EJ558" s="5"/>
      <c r="EK558" s="5"/>
      <c r="EL558" s="5"/>
      <c r="EM558" s="5"/>
      <c r="EN558" s="5"/>
      <c r="EO558" s="5"/>
      <c r="EP558" s="5"/>
      <c r="EQ558" s="5"/>
      <c r="ER558" s="5"/>
      <c r="ES558" s="5"/>
      <c r="ET558" s="5"/>
      <c r="EU558" s="5"/>
      <c r="EV558" s="5"/>
      <c r="EW558" s="5"/>
      <c r="EX558" s="5"/>
      <c r="EY558" s="5"/>
      <c r="EZ558" s="5"/>
      <c r="FA558" s="5"/>
      <c r="FB558" s="5"/>
      <c r="FC558" s="5"/>
      <c r="FD558" s="5"/>
      <c r="FE558" s="5"/>
      <c r="FF558" s="5"/>
      <c r="FG558" s="5"/>
      <c r="FH558" s="5"/>
      <c r="FI558" s="5"/>
      <c r="FJ558" s="5"/>
      <c r="FK558" s="5"/>
      <c r="FL558" s="5"/>
      <c r="FM558" s="5"/>
      <c r="FN558" s="5"/>
      <c r="FO558" s="5"/>
      <c r="FP558" s="5"/>
      <c r="FQ558" s="5"/>
      <c r="FR558" s="5"/>
      <c r="FS558" s="5"/>
      <c r="FT558" s="5"/>
      <c r="FU558" s="5"/>
      <c r="FV558" s="5"/>
      <c r="FW558" s="5"/>
      <c r="FX558" s="5"/>
      <c r="FY558" s="5"/>
      <c r="FZ558" s="5"/>
      <c r="GA558" s="5"/>
      <c r="GB558" s="5"/>
      <c r="GC558" s="5"/>
      <c r="GD558" s="5"/>
      <c r="GE558" s="5"/>
      <c r="GF558" s="5"/>
      <c r="GG558" s="5"/>
      <c r="GH558" s="4"/>
      <c r="GI558" s="4"/>
      <c r="GJ558" s="5"/>
      <c r="GK558" s="5"/>
      <c r="GL558" s="5"/>
      <c r="GM558" s="5"/>
      <c r="GN558" s="5"/>
      <c r="GO558" s="5"/>
      <c r="GP558" s="5"/>
      <c r="GQ558" s="5"/>
      <c r="GR558" s="5"/>
      <c r="GS558" s="5"/>
    </row>
    <row r="559" spans="1:201"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4"/>
      <c r="AR559" s="4"/>
      <c r="AS559" s="5"/>
      <c r="AT559" s="4"/>
      <c r="AU559" s="5"/>
      <c r="AV559" s="5"/>
      <c r="AW559" s="5"/>
      <c r="AX559" s="5"/>
      <c r="AY559" s="5"/>
      <c r="AZ559" s="5"/>
      <c r="BA559" s="5"/>
      <c r="BB559" s="5"/>
      <c r="BC559" s="4"/>
      <c r="BD559" s="4"/>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c r="CW559" s="5"/>
      <c r="CX559" s="5"/>
      <c r="CY559" s="5"/>
      <c r="CZ559" s="5"/>
      <c r="DA559" s="5"/>
      <c r="DB559" s="5"/>
      <c r="DC559" s="5"/>
      <c r="DD559" s="5"/>
      <c r="DE559" s="5"/>
      <c r="DF559" s="5"/>
      <c r="DG559" s="5"/>
      <c r="DH559" s="5"/>
      <c r="DI559" s="5"/>
      <c r="DJ559" s="5"/>
      <c r="DK559" s="5"/>
      <c r="DL559" s="5"/>
      <c r="DM559" s="5"/>
      <c r="DN559" s="5"/>
      <c r="DO559" s="5"/>
      <c r="DP559" s="5"/>
      <c r="DQ559" s="5"/>
      <c r="DR559" s="5"/>
      <c r="DS559" s="5"/>
      <c r="DT559" s="5"/>
      <c r="DU559" s="5"/>
      <c r="DV559" s="5"/>
      <c r="DW559" s="5"/>
      <c r="DX559" s="5"/>
      <c r="DY559" s="5"/>
      <c r="DZ559" s="5"/>
      <c r="EA559" s="5"/>
      <c r="EB559" s="5"/>
      <c r="EC559" s="5"/>
      <c r="ED559" s="5"/>
      <c r="EE559" s="5"/>
      <c r="EF559" s="5"/>
      <c r="EG559" s="5"/>
      <c r="EH559" s="5"/>
      <c r="EI559" s="5"/>
      <c r="EJ559" s="5"/>
      <c r="EK559" s="5"/>
      <c r="EL559" s="5"/>
      <c r="EM559" s="5"/>
      <c r="EN559" s="5"/>
      <c r="EO559" s="5"/>
      <c r="EP559" s="5"/>
      <c r="EQ559" s="5"/>
      <c r="ER559" s="5"/>
      <c r="ES559" s="5"/>
      <c r="ET559" s="5"/>
      <c r="EU559" s="5"/>
      <c r="EV559" s="5"/>
      <c r="EW559" s="5"/>
      <c r="EX559" s="5"/>
      <c r="EY559" s="5"/>
      <c r="EZ559" s="5"/>
      <c r="FA559" s="5"/>
      <c r="FB559" s="5"/>
      <c r="FC559" s="5"/>
      <c r="FD559" s="5"/>
      <c r="FE559" s="5"/>
      <c r="FF559" s="5"/>
      <c r="FG559" s="5"/>
      <c r="FH559" s="5"/>
      <c r="FI559" s="5"/>
      <c r="FJ559" s="5"/>
      <c r="FK559" s="5"/>
      <c r="FL559" s="5"/>
      <c r="FM559" s="5"/>
      <c r="FN559" s="5"/>
      <c r="FO559" s="5"/>
      <c r="FP559" s="5"/>
      <c r="FQ559" s="5"/>
      <c r="FR559" s="5"/>
      <c r="FS559" s="5"/>
      <c r="FT559" s="5"/>
      <c r="FU559" s="5"/>
      <c r="FV559" s="5"/>
      <c r="FW559" s="5"/>
      <c r="FX559" s="5"/>
      <c r="FY559" s="5"/>
      <c r="FZ559" s="5"/>
      <c r="GA559" s="5"/>
      <c r="GB559" s="5"/>
      <c r="GC559" s="5"/>
      <c r="GD559" s="5"/>
      <c r="GE559" s="5"/>
      <c r="GF559" s="5"/>
      <c r="GG559" s="5"/>
      <c r="GH559" s="4"/>
      <c r="GI559" s="4"/>
      <c r="GJ559" s="5"/>
      <c r="GK559" s="5"/>
      <c r="GL559" s="5"/>
      <c r="GM559" s="5"/>
      <c r="GN559" s="5"/>
      <c r="GO559" s="5"/>
      <c r="GP559" s="5"/>
      <c r="GQ559" s="5"/>
      <c r="GR559" s="5"/>
      <c r="GS559" s="5"/>
    </row>
    <row r="560" spans="1:201"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4"/>
      <c r="AR560" s="4"/>
      <c r="AS560" s="5"/>
      <c r="AT560" s="4"/>
      <c r="AU560" s="5"/>
      <c r="AV560" s="5"/>
      <c r="AW560" s="5"/>
      <c r="AX560" s="5"/>
      <c r="AY560" s="5"/>
      <c r="AZ560" s="5"/>
      <c r="BA560" s="5"/>
      <c r="BB560" s="5"/>
      <c r="BC560" s="4"/>
      <c r="BD560" s="4"/>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c r="CW560" s="5"/>
      <c r="CX560" s="5"/>
      <c r="CY560" s="5"/>
      <c r="CZ560" s="5"/>
      <c r="DA560" s="5"/>
      <c r="DB560" s="5"/>
      <c r="DC560" s="5"/>
      <c r="DD560" s="5"/>
      <c r="DE560" s="5"/>
      <c r="DF560" s="5"/>
      <c r="DG560" s="5"/>
      <c r="DH560" s="5"/>
      <c r="DI560" s="5"/>
      <c r="DJ560" s="5"/>
      <c r="DK560" s="5"/>
      <c r="DL560" s="5"/>
      <c r="DM560" s="5"/>
      <c r="DN560" s="5"/>
      <c r="DO560" s="5"/>
      <c r="DP560" s="5"/>
      <c r="DQ560" s="5"/>
      <c r="DR560" s="5"/>
      <c r="DS560" s="5"/>
      <c r="DT560" s="5"/>
      <c r="DU560" s="5"/>
      <c r="DV560" s="5"/>
      <c r="DW560" s="5"/>
      <c r="DX560" s="5"/>
      <c r="DY560" s="5"/>
      <c r="DZ560" s="5"/>
      <c r="EA560" s="5"/>
      <c r="EB560" s="5"/>
      <c r="EC560" s="5"/>
      <c r="ED560" s="5"/>
      <c r="EE560" s="5"/>
      <c r="EF560" s="5"/>
      <c r="EG560" s="5"/>
      <c r="EH560" s="5"/>
      <c r="EI560" s="5"/>
      <c r="EJ560" s="5"/>
      <c r="EK560" s="5"/>
      <c r="EL560" s="5"/>
      <c r="EM560" s="5"/>
      <c r="EN560" s="5"/>
      <c r="EO560" s="5"/>
      <c r="EP560" s="5"/>
      <c r="EQ560" s="5"/>
      <c r="ER560" s="5"/>
      <c r="ES560" s="5"/>
      <c r="ET560" s="5"/>
      <c r="EU560" s="5"/>
      <c r="EV560" s="5"/>
      <c r="EW560" s="5"/>
      <c r="EX560" s="5"/>
      <c r="EY560" s="5"/>
      <c r="EZ560" s="5"/>
      <c r="FA560" s="5"/>
      <c r="FB560" s="5"/>
      <c r="FC560" s="5"/>
      <c r="FD560" s="5"/>
      <c r="FE560" s="5"/>
      <c r="FF560" s="5"/>
      <c r="FG560" s="5"/>
      <c r="FH560" s="5"/>
      <c r="FI560" s="5"/>
      <c r="FJ560" s="5"/>
      <c r="FK560" s="5"/>
      <c r="FL560" s="5"/>
      <c r="FM560" s="5"/>
      <c r="FN560" s="5"/>
      <c r="FO560" s="5"/>
      <c r="FP560" s="5"/>
      <c r="FQ560" s="5"/>
      <c r="FR560" s="5"/>
      <c r="FS560" s="5"/>
      <c r="FT560" s="5"/>
      <c r="FU560" s="5"/>
      <c r="FV560" s="5"/>
      <c r="FW560" s="5"/>
      <c r="FX560" s="5"/>
      <c r="FY560" s="5"/>
      <c r="FZ560" s="5"/>
      <c r="GA560" s="5"/>
      <c r="GB560" s="5"/>
      <c r="GC560" s="5"/>
      <c r="GD560" s="5"/>
      <c r="GE560" s="5"/>
      <c r="GF560" s="5"/>
      <c r="GG560" s="5"/>
      <c r="GH560" s="4"/>
      <c r="GI560" s="4"/>
      <c r="GJ560" s="5"/>
      <c r="GK560" s="5"/>
      <c r="GL560" s="5"/>
      <c r="GM560" s="5"/>
      <c r="GN560" s="5"/>
      <c r="GO560" s="5"/>
      <c r="GP560" s="5"/>
      <c r="GQ560" s="5"/>
      <c r="GR560" s="5"/>
      <c r="GS560" s="5"/>
    </row>
    <row r="561" spans="1:201"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4"/>
      <c r="AR561" s="4"/>
      <c r="AS561" s="5"/>
      <c r="AT561" s="4"/>
      <c r="AU561" s="5"/>
      <c r="AV561" s="5"/>
      <c r="AW561" s="5"/>
      <c r="AX561" s="5"/>
      <c r="AY561" s="5"/>
      <c r="AZ561" s="5"/>
      <c r="BA561" s="5"/>
      <c r="BB561" s="5"/>
      <c r="BC561" s="4"/>
      <c r="BD561" s="4"/>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c r="CW561" s="5"/>
      <c r="CX561" s="5"/>
      <c r="CY561" s="5"/>
      <c r="CZ561" s="5"/>
      <c r="DA561" s="5"/>
      <c r="DB561" s="5"/>
      <c r="DC561" s="5"/>
      <c r="DD561" s="5"/>
      <c r="DE561" s="5"/>
      <c r="DF561" s="5"/>
      <c r="DG561" s="5"/>
      <c r="DH561" s="5"/>
      <c r="DI561" s="5"/>
      <c r="DJ561" s="5"/>
      <c r="DK561" s="5"/>
      <c r="DL561" s="5"/>
      <c r="DM561" s="5"/>
      <c r="DN561" s="5"/>
      <c r="DO561" s="5"/>
      <c r="DP561" s="5"/>
      <c r="DQ561" s="5"/>
      <c r="DR561" s="5"/>
      <c r="DS561" s="5"/>
      <c r="DT561" s="5"/>
      <c r="DU561" s="5"/>
      <c r="DV561" s="5"/>
      <c r="DW561" s="5"/>
      <c r="DX561" s="5"/>
      <c r="DY561" s="5"/>
      <c r="DZ561" s="5"/>
      <c r="EA561" s="5"/>
      <c r="EB561" s="5"/>
      <c r="EC561" s="5"/>
      <c r="ED561" s="5"/>
      <c r="EE561" s="5"/>
      <c r="EF561" s="5"/>
      <c r="EG561" s="5"/>
      <c r="EH561" s="5"/>
      <c r="EI561" s="5"/>
      <c r="EJ561" s="5"/>
      <c r="EK561" s="5"/>
      <c r="EL561" s="5"/>
      <c r="EM561" s="5"/>
      <c r="EN561" s="5"/>
      <c r="EO561" s="5"/>
      <c r="EP561" s="5"/>
      <c r="EQ561" s="5"/>
      <c r="ER561" s="5"/>
      <c r="ES561" s="5"/>
      <c r="ET561" s="5"/>
      <c r="EU561" s="5"/>
      <c r="EV561" s="5"/>
      <c r="EW561" s="5"/>
      <c r="EX561" s="5"/>
      <c r="EY561" s="5"/>
      <c r="EZ561" s="5"/>
      <c r="FA561" s="5"/>
      <c r="FB561" s="5"/>
      <c r="FC561" s="5"/>
      <c r="FD561" s="5"/>
      <c r="FE561" s="5"/>
      <c r="FF561" s="5"/>
      <c r="FG561" s="5"/>
      <c r="FH561" s="5"/>
      <c r="FI561" s="5"/>
      <c r="FJ561" s="5"/>
      <c r="FK561" s="5"/>
      <c r="FL561" s="5"/>
      <c r="FM561" s="5"/>
      <c r="FN561" s="5"/>
      <c r="FO561" s="5"/>
      <c r="FP561" s="5"/>
      <c r="FQ561" s="5"/>
      <c r="FR561" s="5"/>
      <c r="FS561" s="5"/>
      <c r="FT561" s="5"/>
      <c r="FU561" s="5"/>
      <c r="FV561" s="5"/>
      <c r="FW561" s="5"/>
      <c r="FX561" s="5"/>
      <c r="FY561" s="5"/>
      <c r="FZ561" s="5"/>
      <c r="GA561" s="5"/>
      <c r="GB561" s="5"/>
      <c r="GC561" s="5"/>
      <c r="GD561" s="5"/>
      <c r="GE561" s="5"/>
      <c r="GF561" s="5"/>
      <c r="GG561" s="5"/>
      <c r="GH561" s="4"/>
      <c r="GI561" s="4"/>
      <c r="GJ561" s="5"/>
      <c r="GK561" s="5"/>
      <c r="GL561" s="5"/>
      <c r="GM561" s="5"/>
      <c r="GN561" s="5"/>
      <c r="GO561" s="5"/>
      <c r="GP561" s="5"/>
      <c r="GQ561" s="5"/>
      <c r="GR561" s="5"/>
      <c r="GS561" s="5"/>
    </row>
    <row r="562" spans="1:201"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4"/>
      <c r="AR562" s="4"/>
      <c r="AS562" s="5"/>
      <c r="AT562" s="4"/>
      <c r="AU562" s="5"/>
      <c r="AV562" s="5"/>
      <c r="AW562" s="5"/>
      <c r="AX562" s="5"/>
      <c r="AY562" s="5"/>
      <c r="AZ562" s="5"/>
      <c r="BA562" s="5"/>
      <c r="BB562" s="5"/>
      <c r="BC562" s="4"/>
      <c r="BD562" s="4"/>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c r="CW562" s="5"/>
      <c r="CX562" s="5"/>
      <c r="CY562" s="5"/>
      <c r="CZ562" s="5"/>
      <c r="DA562" s="5"/>
      <c r="DB562" s="5"/>
      <c r="DC562" s="5"/>
      <c r="DD562" s="5"/>
      <c r="DE562" s="5"/>
      <c r="DF562" s="5"/>
      <c r="DG562" s="5"/>
      <c r="DH562" s="5"/>
      <c r="DI562" s="5"/>
      <c r="DJ562" s="5"/>
      <c r="DK562" s="5"/>
      <c r="DL562" s="5"/>
      <c r="DM562" s="5"/>
      <c r="DN562" s="5"/>
      <c r="DO562" s="5"/>
      <c r="DP562" s="5"/>
      <c r="DQ562" s="5"/>
      <c r="DR562" s="5"/>
      <c r="DS562" s="5"/>
      <c r="DT562" s="5"/>
      <c r="DU562" s="5"/>
      <c r="DV562" s="5"/>
      <c r="DW562" s="5"/>
      <c r="DX562" s="5"/>
      <c r="DY562" s="5"/>
      <c r="DZ562" s="5"/>
      <c r="EA562" s="5"/>
      <c r="EB562" s="5"/>
      <c r="EC562" s="5"/>
      <c r="ED562" s="5"/>
      <c r="EE562" s="5"/>
      <c r="EF562" s="5"/>
      <c r="EG562" s="5"/>
      <c r="EH562" s="5"/>
      <c r="EI562" s="5"/>
      <c r="EJ562" s="5"/>
      <c r="EK562" s="5"/>
      <c r="EL562" s="5"/>
      <c r="EM562" s="5"/>
      <c r="EN562" s="5"/>
      <c r="EO562" s="5"/>
      <c r="EP562" s="5"/>
      <c r="EQ562" s="5"/>
      <c r="ER562" s="5"/>
      <c r="ES562" s="5"/>
      <c r="ET562" s="5"/>
      <c r="EU562" s="5"/>
      <c r="EV562" s="5"/>
      <c r="EW562" s="5"/>
      <c r="EX562" s="5"/>
      <c r="EY562" s="5"/>
      <c r="EZ562" s="5"/>
      <c r="FA562" s="5"/>
      <c r="FB562" s="5"/>
      <c r="FC562" s="5"/>
      <c r="FD562" s="5"/>
      <c r="FE562" s="5"/>
      <c r="FF562" s="5"/>
      <c r="FG562" s="5"/>
      <c r="FH562" s="5"/>
      <c r="FI562" s="5"/>
      <c r="FJ562" s="5"/>
      <c r="FK562" s="5"/>
      <c r="FL562" s="5"/>
      <c r="FM562" s="5"/>
      <c r="FN562" s="5"/>
      <c r="FO562" s="5"/>
      <c r="FP562" s="5"/>
      <c r="FQ562" s="5"/>
      <c r="FR562" s="5"/>
      <c r="FS562" s="5"/>
      <c r="FT562" s="5"/>
      <c r="FU562" s="5"/>
      <c r="FV562" s="5"/>
      <c r="FW562" s="5"/>
      <c r="FX562" s="5"/>
      <c r="FY562" s="5"/>
      <c r="FZ562" s="5"/>
      <c r="GA562" s="5"/>
      <c r="GB562" s="5"/>
      <c r="GC562" s="5"/>
      <c r="GD562" s="5"/>
      <c r="GE562" s="5"/>
      <c r="GF562" s="5"/>
      <c r="GG562" s="5"/>
      <c r="GH562" s="4"/>
      <c r="GI562" s="4"/>
      <c r="GJ562" s="5"/>
      <c r="GK562" s="5"/>
      <c r="GL562" s="5"/>
      <c r="GM562" s="5"/>
      <c r="GN562" s="5"/>
      <c r="GO562" s="5"/>
      <c r="GP562" s="5"/>
      <c r="GQ562" s="5"/>
      <c r="GR562" s="5"/>
      <c r="GS562" s="5"/>
    </row>
    <row r="563" spans="1:201"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4"/>
      <c r="AR563" s="4"/>
      <c r="AS563" s="5"/>
      <c r="AT563" s="4"/>
      <c r="AU563" s="5"/>
      <c r="AV563" s="5"/>
      <c r="AW563" s="5"/>
      <c r="AX563" s="5"/>
      <c r="AY563" s="5"/>
      <c r="AZ563" s="5"/>
      <c r="BA563" s="5"/>
      <c r="BB563" s="5"/>
      <c r="BC563" s="4"/>
      <c r="BD563" s="4"/>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c r="CW563" s="5"/>
      <c r="CX563" s="5"/>
      <c r="CY563" s="5"/>
      <c r="CZ563" s="5"/>
      <c r="DA563" s="5"/>
      <c r="DB563" s="5"/>
      <c r="DC563" s="5"/>
      <c r="DD563" s="5"/>
      <c r="DE563" s="5"/>
      <c r="DF563" s="5"/>
      <c r="DG563" s="5"/>
      <c r="DH563" s="5"/>
      <c r="DI563" s="5"/>
      <c r="DJ563" s="5"/>
      <c r="DK563" s="5"/>
      <c r="DL563" s="5"/>
      <c r="DM563" s="5"/>
      <c r="DN563" s="5"/>
      <c r="DO563" s="5"/>
      <c r="DP563" s="5"/>
      <c r="DQ563" s="5"/>
      <c r="DR563" s="5"/>
      <c r="DS563" s="5"/>
      <c r="DT563" s="5"/>
      <c r="DU563" s="5"/>
      <c r="DV563" s="5"/>
      <c r="DW563" s="5"/>
      <c r="DX563" s="5"/>
      <c r="DY563" s="5"/>
      <c r="DZ563" s="5"/>
      <c r="EA563" s="5"/>
      <c r="EB563" s="5"/>
      <c r="EC563" s="5"/>
      <c r="ED563" s="5"/>
      <c r="EE563" s="5"/>
      <c r="EF563" s="5"/>
      <c r="EG563" s="5"/>
      <c r="EH563" s="5"/>
      <c r="EI563" s="5"/>
      <c r="EJ563" s="5"/>
      <c r="EK563" s="5"/>
      <c r="EL563" s="5"/>
      <c r="EM563" s="5"/>
      <c r="EN563" s="5"/>
      <c r="EO563" s="5"/>
      <c r="EP563" s="5"/>
      <c r="EQ563" s="5"/>
      <c r="ER563" s="5"/>
      <c r="ES563" s="5"/>
      <c r="ET563" s="5"/>
      <c r="EU563" s="5"/>
      <c r="EV563" s="5"/>
      <c r="EW563" s="5"/>
      <c r="EX563" s="5"/>
      <c r="EY563" s="5"/>
      <c r="EZ563" s="5"/>
      <c r="FA563" s="5"/>
      <c r="FB563" s="5"/>
      <c r="FC563" s="5"/>
      <c r="FD563" s="5"/>
      <c r="FE563" s="5"/>
      <c r="FF563" s="5"/>
      <c r="FG563" s="5"/>
      <c r="FH563" s="5"/>
      <c r="FI563" s="5"/>
      <c r="FJ563" s="5"/>
      <c r="FK563" s="5"/>
      <c r="FL563" s="5"/>
      <c r="FM563" s="5"/>
      <c r="FN563" s="5"/>
      <c r="FO563" s="5"/>
      <c r="FP563" s="5"/>
      <c r="FQ563" s="5"/>
      <c r="FR563" s="5"/>
      <c r="FS563" s="5"/>
      <c r="FT563" s="5"/>
      <c r="FU563" s="5"/>
      <c r="FV563" s="5"/>
      <c r="FW563" s="5"/>
      <c r="FX563" s="5"/>
      <c r="FY563" s="5"/>
      <c r="FZ563" s="5"/>
      <c r="GA563" s="5"/>
      <c r="GB563" s="5"/>
      <c r="GC563" s="5"/>
      <c r="GD563" s="5"/>
      <c r="GE563" s="5"/>
      <c r="GF563" s="5"/>
      <c r="GG563" s="5"/>
      <c r="GH563" s="4"/>
      <c r="GI563" s="4"/>
      <c r="GJ563" s="5"/>
      <c r="GK563" s="5"/>
      <c r="GL563" s="5"/>
      <c r="GM563" s="5"/>
      <c r="GN563" s="5"/>
      <c r="GO563" s="5"/>
      <c r="GP563" s="5"/>
      <c r="GQ563" s="5"/>
      <c r="GR563" s="5"/>
      <c r="GS563" s="5"/>
    </row>
    <row r="564" spans="1:201"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4"/>
      <c r="AR564" s="4"/>
      <c r="AS564" s="5"/>
      <c r="AT564" s="4"/>
      <c r="AU564" s="5"/>
      <c r="AV564" s="5"/>
      <c r="AW564" s="5"/>
      <c r="AX564" s="5"/>
      <c r="AY564" s="5"/>
      <c r="AZ564" s="5"/>
      <c r="BA564" s="5"/>
      <c r="BB564" s="5"/>
      <c r="BC564" s="4"/>
      <c r="BD564" s="4"/>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c r="CW564" s="5"/>
      <c r="CX564" s="5"/>
      <c r="CY564" s="5"/>
      <c r="CZ564" s="5"/>
      <c r="DA564" s="5"/>
      <c r="DB564" s="5"/>
      <c r="DC564" s="5"/>
      <c r="DD564" s="5"/>
      <c r="DE564" s="5"/>
      <c r="DF564" s="5"/>
      <c r="DG564" s="5"/>
      <c r="DH564" s="5"/>
      <c r="DI564" s="5"/>
      <c r="DJ564" s="5"/>
      <c r="DK564" s="5"/>
      <c r="DL564" s="5"/>
      <c r="DM564" s="5"/>
      <c r="DN564" s="5"/>
      <c r="DO564" s="5"/>
      <c r="DP564" s="5"/>
      <c r="DQ564" s="5"/>
      <c r="DR564" s="5"/>
      <c r="DS564" s="5"/>
      <c r="DT564" s="5"/>
      <c r="DU564" s="5"/>
      <c r="DV564" s="5"/>
      <c r="DW564" s="5"/>
      <c r="DX564" s="5"/>
      <c r="DY564" s="5"/>
      <c r="DZ564" s="5"/>
      <c r="EA564" s="5"/>
      <c r="EB564" s="5"/>
      <c r="EC564" s="5"/>
      <c r="ED564" s="5"/>
      <c r="EE564" s="5"/>
      <c r="EF564" s="5"/>
      <c r="EG564" s="5"/>
      <c r="EH564" s="5"/>
      <c r="EI564" s="5"/>
      <c r="EJ564" s="5"/>
      <c r="EK564" s="5"/>
      <c r="EL564" s="5"/>
      <c r="EM564" s="5"/>
      <c r="EN564" s="5"/>
      <c r="EO564" s="5"/>
      <c r="EP564" s="5"/>
      <c r="EQ564" s="5"/>
      <c r="ER564" s="5"/>
      <c r="ES564" s="5"/>
      <c r="ET564" s="5"/>
      <c r="EU564" s="5"/>
      <c r="EV564" s="5"/>
      <c r="EW564" s="5"/>
      <c r="EX564" s="5"/>
      <c r="EY564" s="5"/>
      <c r="EZ564" s="5"/>
      <c r="FA564" s="5"/>
      <c r="FB564" s="5"/>
      <c r="FC564" s="5"/>
      <c r="FD564" s="5"/>
      <c r="FE564" s="5"/>
      <c r="FF564" s="5"/>
      <c r="FG564" s="5"/>
      <c r="FH564" s="5"/>
      <c r="FI564" s="5"/>
      <c r="FJ564" s="5"/>
      <c r="FK564" s="5"/>
      <c r="FL564" s="5"/>
      <c r="FM564" s="5"/>
      <c r="FN564" s="5"/>
      <c r="FO564" s="5"/>
      <c r="FP564" s="5"/>
      <c r="FQ564" s="5"/>
      <c r="FR564" s="5"/>
      <c r="FS564" s="5"/>
      <c r="FT564" s="5"/>
      <c r="FU564" s="5"/>
      <c r="FV564" s="5"/>
      <c r="FW564" s="5"/>
      <c r="FX564" s="5"/>
      <c r="FY564" s="5"/>
      <c r="FZ564" s="5"/>
      <c r="GA564" s="5"/>
      <c r="GB564" s="5"/>
      <c r="GC564" s="5"/>
      <c r="GD564" s="5"/>
      <c r="GE564" s="5"/>
      <c r="GF564" s="5"/>
      <c r="GG564" s="5"/>
      <c r="GH564" s="4"/>
      <c r="GI564" s="4"/>
      <c r="GJ564" s="5"/>
      <c r="GK564" s="5"/>
      <c r="GL564" s="5"/>
      <c r="GM564" s="5"/>
      <c r="GN564" s="5"/>
      <c r="GO564" s="5"/>
      <c r="GP564" s="5"/>
      <c r="GQ564" s="5"/>
      <c r="GR564" s="5"/>
      <c r="GS564" s="5"/>
    </row>
    <row r="565" spans="1:201"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4"/>
      <c r="AR565" s="4"/>
      <c r="AS565" s="5"/>
      <c r="AT565" s="4"/>
      <c r="AU565" s="5"/>
      <c r="AV565" s="5"/>
      <c r="AW565" s="5"/>
      <c r="AX565" s="5"/>
      <c r="AY565" s="5"/>
      <c r="AZ565" s="5"/>
      <c r="BA565" s="5"/>
      <c r="BB565" s="5"/>
      <c r="BC565" s="4"/>
      <c r="BD565" s="4"/>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c r="CW565" s="5"/>
      <c r="CX565" s="5"/>
      <c r="CY565" s="5"/>
      <c r="CZ565" s="5"/>
      <c r="DA565" s="5"/>
      <c r="DB565" s="5"/>
      <c r="DC565" s="5"/>
      <c r="DD565" s="5"/>
      <c r="DE565" s="5"/>
      <c r="DF565" s="5"/>
      <c r="DG565" s="5"/>
      <c r="DH565" s="5"/>
      <c r="DI565" s="5"/>
      <c r="DJ565" s="5"/>
      <c r="DK565" s="5"/>
      <c r="DL565" s="5"/>
      <c r="DM565" s="5"/>
      <c r="DN565" s="5"/>
      <c r="DO565" s="5"/>
      <c r="DP565" s="5"/>
      <c r="DQ565" s="5"/>
      <c r="DR565" s="5"/>
      <c r="DS565" s="5"/>
      <c r="DT565" s="5"/>
      <c r="DU565" s="5"/>
      <c r="DV565" s="5"/>
      <c r="DW565" s="5"/>
      <c r="DX565" s="5"/>
      <c r="DY565" s="5"/>
      <c r="DZ565" s="5"/>
      <c r="EA565" s="5"/>
      <c r="EB565" s="5"/>
      <c r="EC565" s="5"/>
      <c r="ED565" s="5"/>
      <c r="EE565" s="5"/>
      <c r="EF565" s="5"/>
      <c r="EG565" s="5"/>
      <c r="EH565" s="5"/>
      <c r="EI565" s="5"/>
      <c r="EJ565" s="5"/>
      <c r="EK565" s="5"/>
      <c r="EL565" s="5"/>
      <c r="EM565" s="5"/>
      <c r="EN565" s="5"/>
      <c r="EO565" s="5"/>
      <c r="EP565" s="5"/>
      <c r="EQ565" s="5"/>
      <c r="ER565" s="5"/>
      <c r="ES565" s="5"/>
      <c r="ET565" s="5"/>
      <c r="EU565" s="5"/>
      <c r="EV565" s="5"/>
      <c r="EW565" s="5"/>
      <c r="EX565" s="5"/>
      <c r="EY565" s="5"/>
      <c r="EZ565" s="5"/>
      <c r="FA565" s="5"/>
      <c r="FB565" s="5"/>
      <c r="FC565" s="5"/>
      <c r="FD565" s="5"/>
      <c r="FE565" s="5"/>
      <c r="FF565" s="5"/>
      <c r="FG565" s="5"/>
      <c r="FH565" s="5"/>
      <c r="FI565" s="5"/>
      <c r="FJ565" s="5"/>
      <c r="FK565" s="5"/>
      <c r="FL565" s="5"/>
      <c r="FM565" s="5"/>
      <c r="FN565" s="5"/>
      <c r="FO565" s="5"/>
      <c r="FP565" s="5"/>
      <c r="FQ565" s="5"/>
      <c r="FR565" s="5"/>
      <c r="FS565" s="5"/>
      <c r="FT565" s="5"/>
      <c r="FU565" s="5"/>
      <c r="FV565" s="5"/>
      <c r="FW565" s="5"/>
      <c r="FX565" s="5"/>
      <c r="FY565" s="5"/>
      <c r="FZ565" s="5"/>
      <c r="GA565" s="5"/>
      <c r="GB565" s="5"/>
      <c r="GC565" s="5"/>
      <c r="GD565" s="5"/>
      <c r="GE565" s="5"/>
      <c r="GF565" s="5"/>
      <c r="GG565" s="5"/>
      <c r="GH565" s="4"/>
      <c r="GI565" s="4"/>
      <c r="GJ565" s="5"/>
      <c r="GK565" s="5"/>
      <c r="GL565" s="5"/>
      <c r="GM565" s="5"/>
      <c r="GN565" s="5"/>
      <c r="GO565" s="5"/>
      <c r="GP565" s="5"/>
      <c r="GQ565" s="5"/>
      <c r="GR565" s="5"/>
      <c r="GS565" s="5"/>
    </row>
    <row r="566" spans="1:201"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4"/>
      <c r="AR566" s="4"/>
      <c r="AS566" s="5"/>
      <c r="AT566" s="4"/>
      <c r="AU566" s="5"/>
      <c r="AV566" s="5"/>
      <c r="AW566" s="5"/>
      <c r="AX566" s="5"/>
      <c r="AY566" s="5"/>
      <c r="AZ566" s="5"/>
      <c r="BA566" s="5"/>
      <c r="BB566" s="5"/>
      <c r="BC566" s="4"/>
      <c r="BD566" s="4"/>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c r="CW566" s="5"/>
      <c r="CX566" s="5"/>
      <c r="CY566" s="5"/>
      <c r="CZ566" s="5"/>
      <c r="DA566" s="5"/>
      <c r="DB566" s="5"/>
      <c r="DC566" s="5"/>
      <c r="DD566" s="5"/>
      <c r="DE566" s="5"/>
      <c r="DF566" s="5"/>
      <c r="DG566" s="5"/>
      <c r="DH566" s="5"/>
      <c r="DI566" s="5"/>
      <c r="DJ566" s="5"/>
      <c r="DK566" s="5"/>
      <c r="DL566" s="5"/>
      <c r="DM566" s="5"/>
      <c r="DN566" s="5"/>
      <c r="DO566" s="5"/>
      <c r="DP566" s="5"/>
      <c r="DQ566" s="5"/>
      <c r="DR566" s="5"/>
      <c r="DS566" s="5"/>
      <c r="DT566" s="5"/>
      <c r="DU566" s="5"/>
      <c r="DV566" s="5"/>
      <c r="DW566" s="5"/>
      <c r="DX566" s="5"/>
      <c r="DY566" s="5"/>
      <c r="DZ566" s="5"/>
      <c r="EA566" s="5"/>
      <c r="EB566" s="5"/>
      <c r="EC566" s="5"/>
      <c r="ED566" s="5"/>
      <c r="EE566" s="5"/>
      <c r="EF566" s="5"/>
      <c r="EG566" s="5"/>
      <c r="EH566" s="5"/>
      <c r="EI566" s="5"/>
      <c r="EJ566" s="5"/>
      <c r="EK566" s="5"/>
      <c r="EL566" s="5"/>
      <c r="EM566" s="5"/>
      <c r="EN566" s="5"/>
      <c r="EO566" s="5"/>
      <c r="EP566" s="5"/>
      <c r="EQ566" s="5"/>
      <c r="ER566" s="5"/>
      <c r="ES566" s="5"/>
      <c r="ET566" s="5"/>
      <c r="EU566" s="5"/>
      <c r="EV566" s="5"/>
      <c r="EW566" s="5"/>
      <c r="EX566" s="5"/>
      <c r="EY566" s="5"/>
      <c r="EZ566" s="5"/>
      <c r="FA566" s="5"/>
      <c r="FB566" s="5"/>
      <c r="FC566" s="5"/>
      <c r="FD566" s="5"/>
      <c r="FE566" s="5"/>
      <c r="FF566" s="5"/>
      <c r="FG566" s="5"/>
      <c r="FH566" s="5"/>
      <c r="FI566" s="5"/>
      <c r="FJ566" s="5"/>
      <c r="FK566" s="5"/>
      <c r="FL566" s="5"/>
      <c r="FM566" s="5"/>
      <c r="FN566" s="5"/>
      <c r="FO566" s="5"/>
      <c r="FP566" s="5"/>
      <c r="FQ566" s="5"/>
      <c r="FR566" s="5"/>
      <c r="FS566" s="5"/>
      <c r="FT566" s="5"/>
      <c r="FU566" s="5"/>
      <c r="FV566" s="5"/>
      <c r="FW566" s="5"/>
      <c r="FX566" s="5"/>
      <c r="FY566" s="5"/>
      <c r="FZ566" s="5"/>
      <c r="GA566" s="5"/>
      <c r="GB566" s="5"/>
      <c r="GC566" s="5"/>
      <c r="GD566" s="5"/>
      <c r="GE566" s="5"/>
      <c r="GF566" s="5"/>
      <c r="GG566" s="5"/>
      <c r="GH566" s="4"/>
      <c r="GI566" s="4"/>
      <c r="GJ566" s="5"/>
      <c r="GK566" s="5"/>
      <c r="GL566" s="5"/>
      <c r="GM566" s="5"/>
      <c r="GN566" s="5"/>
      <c r="GO566" s="5"/>
      <c r="GP566" s="5"/>
      <c r="GQ566" s="5"/>
      <c r="GR566" s="5"/>
      <c r="GS566" s="5"/>
    </row>
    <row r="567" spans="1:201"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4"/>
      <c r="AR567" s="4"/>
      <c r="AS567" s="5"/>
      <c r="AT567" s="4"/>
      <c r="AU567" s="5"/>
      <c r="AV567" s="5"/>
      <c r="AW567" s="5"/>
      <c r="AX567" s="5"/>
      <c r="AY567" s="5"/>
      <c r="AZ567" s="5"/>
      <c r="BA567" s="5"/>
      <c r="BB567" s="5"/>
      <c r="BC567" s="4"/>
      <c r="BD567" s="4"/>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c r="CW567" s="5"/>
      <c r="CX567" s="5"/>
      <c r="CY567" s="5"/>
      <c r="CZ567" s="5"/>
      <c r="DA567" s="5"/>
      <c r="DB567" s="5"/>
      <c r="DC567" s="5"/>
      <c r="DD567" s="5"/>
      <c r="DE567" s="5"/>
      <c r="DF567" s="5"/>
      <c r="DG567" s="5"/>
      <c r="DH567" s="5"/>
      <c r="DI567" s="5"/>
      <c r="DJ567" s="5"/>
      <c r="DK567" s="5"/>
      <c r="DL567" s="5"/>
      <c r="DM567" s="5"/>
      <c r="DN567" s="5"/>
      <c r="DO567" s="5"/>
      <c r="DP567" s="5"/>
      <c r="DQ567" s="5"/>
      <c r="DR567" s="5"/>
      <c r="DS567" s="5"/>
      <c r="DT567" s="5"/>
      <c r="DU567" s="5"/>
      <c r="DV567" s="5"/>
      <c r="DW567" s="5"/>
      <c r="DX567" s="5"/>
      <c r="DY567" s="5"/>
      <c r="DZ567" s="5"/>
      <c r="EA567" s="5"/>
      <c r="EB567" s="5"/>
      <c r="EC567" s="5"/>
      <c r="ED567" s="5"/>
      <c r="EE567" s="5"/>
      <c r="EF567" s="5"/>
      <c r="EG567" s="5"/>
      <c r="EH567" s="5"/>
      <c r="EI567" s="5"/>
      <c r="EJ567" s="5"/>
      <c r="EK567" s="5"/>
      <c r="EL567" s="5"/>
      <c r="EM567" s="5"/>
      <c r="EN567" s="5"/>
      <c r="EO567" s="5"/>
      <c r="EP567" s="5"/>
      <c r="EQ567" s="5"/>
      <c r="ER567" s="5"/>
      <c r="ES567" s="5"/>
      <c r="ET567" s="5"/>
      <c r="EU567" s="5"/>
      <c r="EV567" s="5"/>
      <c r="EW567" s="5"/>
      <c r="EX567" s="5"/>
      <c r="EY567" s="5"/>
      <c r="EZ567" s="5"/>
      <c r="FA567" s="5"/>
      <c r="FB567" s="5"/>
      <c r="FC567" s="5"/>
      <c r="FD567" s="5"/>
      <c r="FE567" s="5"/>
      <c r="FF567" s="5"/>
      <c r="FG567" s="5"/>
      <c r="FH567" s="5"/>
      <c r="FI567" s="5"/>
      <c r="FJ567" s="5"/>
      <c r="FK567" s="5"/>
      <c r="FL567" s="5"/>
      <c r="FM567" s="5"/>
      <c r="FN567" s="5"/>
      <c r="FO567" s="5"/>
      <c r="FP567" s="5"/>
      <c r="FQ567" s="5"/>
      <c r="FR567" s="5"/>
      <c r="FS567" s="5"/>
      <c r="FT567" s="5"/>
      <c r="FU567" s="5"/>
      <c r="FV567" s="5"/>
      <c r="FW567" s="5"/>
      <c r="FX567" s="5"/>
      <c r="FY567" s="5"/>
      <c r="FZ567" s="5"/>
      <c r="GA567" s="5"/>
      <c r="GB567" s="5"/>
      <c r="GC567" s="5"/>
      <c r="GD567" s="5"/>
      <c r="GE567" s="5"/>
      <c r="GF567" s="5"/>
      <c r="GG567" s="5"/>
      <c r="GH567" s="4"/>
      <c r="GI567" s="4"/>
      <c r="GJ567" s="5"/>
      <c r="GK567" s="5"/>
      <c r="GL567" s="5"/>
      <c r="GM567" s="5"/>
      <c r="GN567" s="5"/>
      <c r="GO567" s="5"/>
      <c r="GP567" s="5"/>
      <c r="GQ567" s="5"/>
      <c r="GR567" s="5"/>
      <c r="GS567" s="5"/>
    </row>
    <row r="568" spans="1:201"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4"/>
      <c r="AR568" s="4"/>
      <c r="AS568" s="5"/>
      <c r="AT568" s="4"/>
      <c r="AU568" s="5"/>
      <c r="AV568" s="5"/>
      <c r="AW568" s="5"/>
      <c r="AX568" s="5"/>
      <c r="AY568" s="5"/>
      <c r="AZ568" s="5"/>
      <c r="BA568" s="5"/>
      <c r="BB568" s="5"/>
      <c r="BC568" s="4"/>
      <c r="BD568" s="4"/>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c r="CW568" s="5"/>
      <c r="CX568" s="5"/>
      <c r="CY568" s="5"/>
      <c r="CZ568" s="5"/>
      <c r="DA568" s="5"/>
      <c r="DB568" s="5"/>
      <c r="DC568" s="5"/>
      <c r="DD568" s="5"/>
      <c r="DE568" s="5"/>
      <c r="DF568" s="5"/>
      <c r="DG568" s="5"/>
      <c r="DH568" s="5"/>
      <c r="DI568" s="5"/>
      <c r="DJ568" s="5"/>
      <c r="DK568" s="5"/>
      <c r="DL568" s="5"/>
      <c r="DM568" s="5"/>
      <c r="DN568" s="5"/>
      <c r="DO568" s="5"/>
      <c r="DP568" s="5"/>
      <c r="DQ568" s="5"/>
      <c r="DR568" s="5"/>
      <c r="DS568" s="5"/>
      <c r="DT568" s="5"/>
      <c r="DU568" s="5"/>
      <c r="DV568" s="5"/>
      <c r="DW568" s="5"/>
      <c r="DX568" s="5"/>
      <c r="DY568" s="5"/>
      <c r="DZ568" s="5"/>
      <c r="EA568" s="5"/>
      <c r="EB568" s="5"/>
      <c r="EC568" s="5"/>
      <c r="ED568" s="5"/>
      <c r="EE568" s="5"/>
      <c r="EF568" s="5"/>
      <c r="EG568" s="5"/>
      <c r="EH568" s="5"/>
      <c r="EI568" s="5"/>
      <c r="EJ568" s="5"/>
      <c r="EK568" s="5"/>
      <c r="EL568" s="5"/>
      <c r="EM568" s="5"/>
      <c r="EN568" s="5"/>
      <c r="EO568" s="5"/>
      <c r="EP568" s="5"/>
      <c r="EQ568" s="5"/>
      <c r="ER568" s="5"/>
      <c r="ES568" s="5"/>
      <c r="ET568" s="5"/>
      <c r="EU568" s="5"/>
      <c r="EV568" s="5"/>
      <c r="EW568" s="5"/>
      <c r="EX568" s="5"/>
      <c r="EY568" s="5"/>
      <c r="EZ568" s="5"/>
      <c r="FA568" s="5"/>
      <c r="FB568" s="5"/>
      <c r="FC568" s="5"/>
      <c r="FD568" s="5"/>
      <c r="FE568" s="5"/>
      <c r="FF568" s="5"/>
      <c r="FG568" s="5"/>
      <c r="FH568" s="5"/>
      <c r="FI568" s="5"/>
      <c r="FJ568" s="5"/>
      <c r="FK568" s="5"/>
      <c r="FL568" s="5"/>
      <c r="FM568" s="5"/>
      <c r="FN568" s="5"/>
      <c r="FO568" s="5"/>
      <c r="FP568" s="5"/>
      <c r="FQ568" s="5"/>
      <c r="FR568" s="5"/>
      <c r="FS568" s="5"/>
      <c r="FT568" s="5"/>
      <c r="FU568" s="5"/>
      <c r="FV568" s="5"/>
      <c r="FW568" s="5"/>
      <c r="FX568" s="5"/>
      <c r="FY568" s="5"/>
      <c r="FZ568" s="5"/>
      <c r="GA568" s="5"/>
      <c r="GB568" s="5"/>
      <c r="GC568" s="5"/>
      <c r="GD568" s="5"/>
      <c r="GE568" s="5"/>
      <c r="GF568" s="5"/>
      <c r="GG568" s="5"/>
      <c r="GH568" s="4"/>
      <c r="GI568" s="4"/>
      <c r="GJ568" s="5"/>
      <c r="GK568" s="5"/>
      <c r="GL568" s="5"/>
      <c r="GM568" s="5"/>
      <c r="GN568" s="5"/>
      <c r="GO568" s="5"/>
      <c r="GP568" s="5"/>
      <c r="GQ568" s="5"/>
      <c r="GR568" s="5"/>
      <c r="GS568" s="5"/>
    </row>
    <row r="569" spans="1:201"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4"/>
      <c r="AR569" s="4"/>
      <c r="AS569" s="5"/>
      <c r="AT569" s="4"/>
      <c r="AU569" s="5"/>
      <c r="AV569" s="5"/>
      <c r="AW569" s="5"/>
      <c r="AX569" s="5"/>
      <c r="AY569" s="5"/>
      <c r="AZ569" s="5"/>
      <c r="BA569" s="5"/>
      <c r="BB569" s="5"/>
      <c r="BC569" s="4"/>
      <c r="BD569" s="4"/>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c r="CW569" s="5"/>
      <c r="CX569" s="5"/>
      <c r="CY569" s="5"/>
      <c r="CZ569" s="5"/>
      <c r="DA569" s="5"/>
      <c r="DB569" s="5"/>
      <c r="DC569" s="5"/>
      <c r="DD569" s="5"/>
      <c r="DE569" s="5"/>
      <c r="DF569" s="5"/>
      <c r="DG569" s="5"/>
      <c r="DH569" s="5"/>
      <c r="DI569" s="5"/>
      <c r="DJ569" s="5"/>
      <c r="DK569" s="5"/>
      <c r="DL569" s="5"/>
      <c r="DM569" s="5"/>
      <c r="DN569" s="5"/>
      <c r="DO569" s="5"/>
      <c r="DP569" s="5"/>
      <c r="DQ569" s="5"/>
      <c r="DR569" s="5"/>
      <c r="DS569" s="5"/>
      <c r="DT569" s="5"/>
      <c r="DU569" s="5"/>
      <c r="DV569" s="5"/>
      <c r="DW569" s="5"/>
      <c r="DX569" s="5"/>
      <c r="DY569" s="5"/>
      <c r="DZ569" s="5"/>
      <c r="EA569" s="5"/>
      <c r="EB569" s="5"/>
      <c r="EC569" s="5"/>
      <c r="ED569" s="5"/>
      <c r="EE569" s="5"/>
      <c r="EF569" s="5"/>
      <c r="EG569" s="5"/>
      <c r="EH569" s="5"/>
      <c r="EI569" s="5"/>
      <c r="EJ569" s="5"/>
      <c r="EK569" s="5"/>
      <c r="EL569" s="5"/>
      <c r="EM569" s="5"/>
      <c r="EN569" s="5"/>
      <c r="EO569" s="5"/>
      <c r="EP569" s="5"/>
      <c r="EQ569" s="5"/>
      <c r="ER569" s="5"/>
      <c r="ES569" s="5"/>
      <c r="ET569" s="5"/>
      <c r="EU569" s="5"/>
      <c r="EV569" s="5"/>
      <c r="EW569" s="5"/>
      <c r="EX569" s="5"/>
      <c r="EY569" s="5"/>
      <c r="EZ569" s="5"/>
      <c r="FA569" s="5"/>
      <c r="FB569" s="5"/>
      <c r="FC569" s="5"/>
      <c r="FD569" s="5"/>
      <c r="FE569" s="5"/>
      <c r="FF569" s="5"/>
      <c r="FG569" s="5"/>
      <c r="FH569" s="5"/>
      <c r="FI569" s="5"/>
      <c r="FJ569" s="5"/>
      <c r="FK569" s="5"/>
      <c r="FL569" s="5"/>
      <c r="FM569" s="5"/>
      <c r="FN569" s="5"/>
      <c r="FO569" s="5"/>
      <c r="FP569" s="5"/>
      <c r="FQ569" s="5"/>
      <c r="FR569" s="5"/>
      <c r="FS569" s="5"/>
      <c r="FT569" s="5"/>
      <c r="FU569" s="5"/>
      <c r="FV569" s="5"/>
      <c r="FW569" s="5"/>
      <c r="FX569" s="5"/>
      <c r="FY569" s="5"/>
      <c r="FZ569" s="5"/>
      <c r="GA569" s="5"/>
      <c r="GB569" s="5"/>
      <c r="GC569" s="5"/>
      <c r="GD569" s="5"/>
      <c r="GE569" s="5"/>
      <c r="GF569" s="5"/>
      <c r="GG569" s="5"/>
      <c r="GH569" s="4"/>
      <c r="GI569" s="4"/>
      <c r="GJ569" s="5"/>
      <c r="GK569" s="5"/>
      <c r="GL569" s="5"/>
      <c r="GM569" s="5"/>
      <c r="GN569" s="5"/>
      <c r="GO569" s="5"/>
      <c r="GP569" s="5"/>
      <c r="GQ569" s="5"/>
      <c r="GR569" s="5"/>
      <c r="GS569" s="5"/>
    </row>
    <row r="570" spans="1:201"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4"/>
      <c r="AR570" s="4"/>
      <c r="AS570" s="5"/>
      <c r="AT570" s="4"/>
      <c r="AU570" s="5"/>
      <c r="AV570" s="5"/>
      <c r="AW570" s="5"/>
      <c r="AX570" s="5"/>
      <c r="AY570" s="5"/>
      <c r="AZ570" s="5"/>
      <c r="BA570" s="5"/>
      <c r="BB570" s="5"/>
      <c r="BC570" s="4"/>
      <c r="BD570" s="4"/>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c r="CW570" s="5"/>
      <c r="CX570" s="5"/>
      <c r="CY570" s="5"/>
      <c r="CZ570" s="5"/>
      <c r="DA570" s="5"/>
      <c r="DB570" s="5"/>
      <c r="DC570" s="5"/>
      <c r="DD570" s="5"/>
      <c r="DE570" s="5"/>
      <c r="DF570" s="5"/>
      <c r="DG570" s="5"/>
      <c r="DH570" s="5"/>
      <c r="DI570" s="5"/>
      <c r="DJ570" s="5"/>
      <c r="DK570" s="5"/>
      <c r="DL570" s="5"/>
      <c r="DM570" s="5"/>
      <c r="DN570" s="5"/>
      <c r="DO570" s="5"/>
      <c r="DP570" s="5"/>
      <c r="DQ570" s="5"/>
      <c r="DR570" s="5"/>
      <c r="DS570" s="5"/>
      <c r="DT570" s="5"/>
      <c r="DU570" s="5"/>
      <c r="DV570" s="5"/>
      <c r="DW570" s="5"/>
      <c r="DX570" s="5"/>
      <c r="DY570" s="5"/>
      <c r="DZ570" s="5"/>
      <c r="EA570" s="5"/>
      <c r="EB570" s="5"/>
      <c r="EC570" s="5"/>
      <c r="ED570" s="5"/>
      <c r="EE570" s="5"/>
      <c r="EF570" s="5"/>
      <c r="EG570" s="5"/>
      <c r="EH570" s="5"/>
      <c r="EI570" s="5"/>
      <c r="EJ570" s="5"/>
      <c r="EK570" s="5"/>
      <c r="EL570" s="5"/>
      <c r="EM570" s="5"/>
      <c r="EN570" s="5"/>
      <c r="EO570" s="5"/>
      <c r="EP570" s="5"/>
      <c r="EQ570" s="5"/>
      <c r="ER570" s="5"/>
      <c r="ES570" s="5"/>
      <c r="ET570" s="5"/>
      <c r="EU570" s="5"/>
      <c r="EV570" s="5"/>
      <c r="EW570" s="5"/>
      <c r="EX570" s="5"/>
      <c r="EY570" s="5"/>
      <c r="EZ570" s="5"/>
      <c r="FA570" s="5"/>
      <c r="FB570" s="5"/>
      <c r="FC570" s="5"/>
      <c r="FD570" s="5"/>
      <c r="FE570" s="5"/>
      <c r="FF570" s="5"/>
      <c r="FG570" s="5"/>
      <c r="FH570" s="5"/>
      <c r="FI570" s="5"/>
      <c r="FJ570" s="5"/>
      <c r="FK570" s="5"/>
      <c r="FL570" s="5"/>
      <c r="FM570" s="5"/>
      <c r="FN570" s="5"/>
      <c r="FO570" s="5"/>
      <c r="FP570" s="5"/>
      <c r="FQ570" s="5"/>
      <c r="FR570" s="5"/>
      <c r="FS570" s="5"/>
      <c r="FT570" s="5"/>
      <c r="FU570" s="5"/>
      <c r="FV570" s="5"/>
      <c r="FW570" s="5"/>
      <c r="FX570" s="5"/>
      <c r="FY570" s="5"/>
      <c r="FZ570" s="5"/>
      <c r="GA570" s="5"/>
      <c r="GB570" s="5"/>
      <c r="GC570" s="5"/>
      <c r="GD570" s="5"/>
      <c r="GE570" s="5"/>
      <c r="GF570" s="5"/>
      <c r="GG570" s="5"/>
      <c r="GH570" s="4"/>
      <c r="GI570" s="4"/>
      <c r="GJ570" s="5"/>
      <c r="GK570" s="5"/>
      <c r="GL570" s="5"/>
      <c r="GM570" s="5"/>
      <c r="GN570" s="5"/>
      <c r="GO570" s="5"/>
      <c r="GP570" s="5"/>
      <c r="GQ570" s="5"/>
      <c r="GR570" s="5"/>
      <c r="GS570" s="5"/>
    </row>
    <row r="571" spans="1:201"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4"/>
      <c r="AR571" s="4"/>
      <c r="AS571" s="5"/>
      <c r="AT571" s="4"/>
      <c r="AU571" s="5"/>
      <c r="AV571" s="5"/>
      <c r="AW571" s="5"/>
      <c r="AX571" s="5"/>
      <c r="AY571" s="5"/>
      <c r="AZ571" s="5"/>
      <c r="BA571" s="5"/>
      <c r="BB571" s="5"/>
      <c r="BC571" s="4"/>
      <c r="BD571" s="4"/>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c r="CW571" s="5"/>
      <c r="CX571" s="5"/>
      <c r="CY571" s="5"/>
      <c r="CZ571" s="5"/>
      <c r="DA571" s="5"/>
      <c r="DB571" s="5"/>
      <c r="DC571" s="5"/>
      <c r="DD571" s="5"/>
      <c r="DE571" s="5"/>
      <c r="DF571" s="5"/>
      <c r="DG571" s="5"/>
      <c r="DH571" s="5"/>
      <c r="DI571" s="5"/>
      <c r="DJ571" s="5"/>
      <c r="DK571" s="5"/>
      <c r="DL571" s="5"/>
      <c r="DM571" s="5"/>
      <c r="DN571" s="5"/>
      <c r="DO571" s="5"/>
      <c r="DP571" s="5"/>
      <c r="DQ571" s="5"/>
      <c r="DR571" s="5"/>
      <c r="DS571" s="5"/>
      <c r="DT571" s="5"/>
      <c r="DU571" s="5"/>
      <c r="DV571" s="5"/>
      <c r="DW571" s="5"/>
      <c r="DX571" s="5"/>
      <c r="DY571" s="5"/>
      <c r="DZ571" s="5"/>
      <c r="EA571" s="5"/>
      <c r="EB571" s="5"/>
      <c r="EC571" s="5"/>
      <c r="ED571" s="5"/>
      <c r="EE571" s="5"/>
      <c r="EF571" s="5"/>
      <c r="EG571" s="5"/>
      <c r="EH571" s="5"/>
      <c r="EI571" s="5"/>
      <c r="EJ571" s="5"/>
      <c r="EK571" s="5"/>
      <c r="EL571" s="5"/>
      <c r="EM571" s="5"/>
      <c r="EN571" s="5"/>
      <c r="EO571" s="5"/>
      <c r="EP571" s="5"/>
      <c r="EQ571" s="5"/>
      <c r="ER571" s="5"/>
      <c r="ES571" s="5"/>
      <c r="ET571" s="5"/>
      <c r="EU571" s="5"/>
      <c r="EV571" s="5"/>
      <c r="EW571" s="5"/>
      <c r="EX571" s="5"/>
      <c r="EY571" s="5"/>
      <c r="EZ571" s="5"/>
      <c r="FA571" s="5"/>
      <c r="FB571" s="5"/>
      <c r="FC571" s="5"/>
      <c r="FD571" s="5"/>
      <c r="FE571" s="5"/>
      <c r="FF571" s="5"/>
      <c r="FG571" s="5"/>
      <c r="FH571" s="5"/>
      <c r="FI571" s="5"/>
      <c r="FJ571" s="5"/>
      <c r="FK571" s="5"/>
      <c r="FL571" s="5"/>
      <c r="FM571" s="5"/>
      <c r="FN571" s="5"/>
      <c r="FO571" s="5"/>
      <c r="FP571" s="5"/>
      <c r="FQ571" s="5"/>
      <c r="FR571" s="5"/>
      <c r="FS571" s="5"/>
      <c r="FT571" s="5"/>
      <c r="FU571" s="5"/>
      <c r="FV571" s="5"/>
      <c r="FW571" s="5"/>
      <c r="FX571" s="5"/>
      <c r="FY571" s="5"/>
      <c r="FZ571" s="5"/>
      <c r="GA571" s="5"/>
      <c r="GB571" s="5"/>
      <c r="GC571" s="5"/>
      <c r="GD571" s="5"/>
      <c r="GE571" s="5"/>
      <c r="GF571" s="5"/>
      <c r="GG571" s="5"/>
      <c r="GH571" s="4"/>
      <c r="GI571" s="4"/>
      <c r="GJ571" s="5"/>
      <c r="GK571" s="5"/>
      <c r="GL571" s="5"/>
      <c r="GM571" s="5"/>
      <c r="GN571" s="5"/>
      <c r="GO571" s="5"/>
      <c r="GP571" s="5"/>
      <c r="GQ571" s="5"/>
      <c r="GR571" s="5"/>
      <c r="GS571" s="5"/>
    </row>
    <row r="572" spans="1:201"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4"/>
      <c r="AR572" s="4"/>
      <c r="AS572" s="5"/>
      <c r="AT572" s="4"/>
      <c r="AU572" s="5"/>
      <c r="AV572" s="5"/>
      <c r="AW572" s="5"/>
      <c r="AX572" s="5"/>
      <c r="AY572" s="5"/>
      <c r="AZ572" s="5"/>
      <c r="BA572" s="5"/>
      <c r="BB572" s="5"/>
      <c r="BC572" s="4"/>
      <c r="BD572" s="4"/>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c r="CW572" s="5"/>
      <c r="CX572" s="5"/>
      <c r="CY572" s="5"/>
      <c r="CZ572" s="5"/>
      <c r="DA572" s="5"/>
      <c r="DB572" s="5"/>
      <c r="DC572" s="5"/>
      <c r="DD572" s="5"/>
      <c r="DE572" s="5"/>
      <c r="DF572" s="5"/>
      <c r="DG572" s="5"/>
      <c r="DH572" s="5"/>
      <c r="DI572" s="5"/>
      <c r="DJ572" s="5"/>
      <c r="DK572" s="5"/>
      <c r="DL572" s="5"/>
      <c r="DM572" s="5"/>
      <c r="DN572" s="5"/>
      <c r="DO572" s="5"/>
      <c r="DP572" s="5"/>
      <c r="DQ572" s="5"/>
      <c r="DR572" s="5"/>
      <c r="DS572" s="5"/>
      <c r="DT572" s="5"/>
      <c r="DU572" s="5"/>
      <c r="DV572" s="5"/>
      <c r="DW572" s="5"/>
      <c r="DX572" s="5"/>
      <c r="DY572" s="5"/>
      <c r="DZ572" s="5"/>
      <c r="EA572" s="5"/>
      <c r="EB572" s="5"/>
      <c r="EC572" s="5"/>
      <c r="ED572" s="5"/>
      <c r="EE572" s="5"/>
      <c r="EF572" s="5"/>
      <c r="EG572" s="5"/>
      <c r="EH572" s="5"/>
      <c r="EI572" s="5"/>
      <c r="EJ572" s="5"/>
      <c r="EK572" s="5"/>
      <c r="EL572" s="5"/>
      <c r="EM572" s="5"/>
      <c r="EN572" s="5"/>
      <c r="EO572" s="5"/>
      <c r="EP572" s="5"/>
      <c r="EQ572" s="5"/>
      <c r="ER572" s="5"/>
      <c r="ES572" s="5"/>
      <c r="ET572" s="5"/>
      <c r="EU572" s="5"/>
      <c r="EV572" s="5"/>
      <c r="EW572" s="5"/>
      <c r="EX572" s="5"/>
      <c r="EY572" s="5"/>
      <c r="EZ572" s="5"/>
      <c r="FA572" s="5"/>
      <c r="FB572" s="5"/>
      <c r="FC572" s="5"/>
      <c r="FD572" s="5"/>
      <c r="FE572" s="5"/>
      <c r="FF572" s="5"/>
      <c r="FG572" s="5"/>
      <c r="FH572" s="5"/>
      <c r="FI572" s="5"/>
      <c r="FJ572" s="5"/>
      <c r="FK572" s="5"/>
      <c r="FL572" s="5"/>
      <c r="FM572" s="5"/>
      <c r="FN572" s="5"/>
      <c r="FO572" s="5"/>
      <c r="FP572" s="5"/>
      <c r="FQ572" s="5"/>
      <c r="FR572" s="5"/>
      <c r="FS572" s="5"/>
      <c r="FT572" s="5"/>
      <c r="FU572" s="5"/>
      <c r="FV572" s="5"/>
      <c r="FW572" s="5"/>
      <c r="FX572" s="5"/>
      <c r="FY572" s="5"/>
      <c r="FZ572" s="5"/>
      <c r="GA572" s="5"/>
      <c r="GB572" s="5"/>
      <c r="GC572" s="5"/>
      <c r="GD572" s="5"/>
      <c r="GE572" s="5"/>
      <c r="GF572" s="5"/>
      <c r="GG572" s="5"/>
      <c r="GH572" s="4"/>
      <c r="GI572" s="4"/>
      <c r="GJ572" s="5"/>
      <c r="GK572" s="5"/>
      <c r="GL572" s="5"/>
      <c r="GM572" s="5"/>
      <c r="GN572" s="5"/>
      <c r="GO572" s="5"/>
      <c r="GP572" s="5"/>
      <c r="GQ572" s="5"/>
      <c r="GR572" s="5"/>
      <c r="GS572" s="5"/>
    </row>
    <row r="573" spans="1:201"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4"/>
      <c r="AR573" s="4"/>
      <c r="AS573" s="5"/>
      <c r="AT573" s="4"/>
      <c r="AU573" s="5"/>
      <c r="AV573" s="5"/>
      <c r="AW573" s="5"/>
      <c r="AX573" s="5"/>
      <c r="AY573" s="5"/>
      <c r="AZ573" s="5"/>
      <c r="BA573" s="5"/>
      <c r="BB573" s="5"/>
      <c r="BC573" s="4"/>
      <c r="BD573" s="4"/>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c r="CW573" s="5"/>
      <c r="CX573" s="5"/>
      <c r="CY573" s="5"/>
      <c r="CZ573" s="5"/>
      <c r="DA573" s="5"/>
      <c r="DB573" s="5"/>
      <c r="DC573" s="5"/>
      <c r="DD573" s="5"/>
      <c r="DE573" s="5"/>
      <c r="DF573" s="5"/>
      <c r="DG573" s="5"/>
      <c r="DH573" s="5"/>
      <c r="DI573" s="5"/>
      <c r="DJ573" s="5"/>
      <c r="DK573" s="5"/>
      <c r="DL573" s="5"/>
      <c r="DM573" s="5"/>
      <c r="DN573" s="5"/>
      <c r="DO573" s="5"/>
      <c r="DP573" s="5"/>
      <c r="DQ573" s="5"/>
      <c r="DR573" s="5"/>
      <c r="DS573" s="5"/>
      <c r="DT573" s="5"/>
      <c r="DU573" s="5"/>
      <c r="DV573" s="5"/>
      <c r="DW573" s="5"/>
      <c r="DX573" s="5"/>
      <c r="DY573" s="5"/>
      <c r="DZ573" s="5"/>
      <c r="EA573" s="5"/>
      <c r="EB573" s="5"/>
      <c r="EC573" s="5"/>
      <c r="ED573" s="5"/>
      <c r="EE573" s="5"/>
      <c r="EF573" s="5"/>
      <c r="EG573" s="5"/>
      <c r="EH573" s="5"/>
      <c r="EI573" s="5"/>
      <c r="EJ573" s="5"/>
      <c r="EK573" s="5"/>
      <c r="EL573" s="5"/>
      <c r="EM573" s="5"/>
      <c r="EN573" s="5"/>
      <c r="EO573" s="5"/>
      <c r="EP573" s="5"/>
      <c r="EQ573" s="5"/>
      <c r="ER573" s="5"/>
      <c r="ES573" s="5"/>
      <c r="ET573" s="5"/>
      <c r="EU573" s="5"/>
      <c r="EV573" s="5"/>
      <c r="EW573" s="5"/>
      <c r="EX573" s="5"/>
      <c r="EY573" s="5"/>
      <c r="EZ573" s="5"/>
      <c r="FA573" s="5"/>
      <c r="FB573" s="5"/>
      <c r="FC573" s="5"/>
      <c r="FD573" s="5"/>
      <c r="FE573" s="5"/>
      <c r="FF573" s="5"/>
      <c r="FG573" s="5"/>
      <c r="FH573" s="5"/>
      <c r="FI573" s="5"/>
      <c r="FJ573" s="5"/>
      <c r="FK573" s="5"/>
      <c r="FL573" s="5"/>
      <c r="FM573" s="5"/>
      <c r="FN573" s="5"/>
      <c r="FO573" s="5"/>
      <c r="FP573" s="5"/>
      <c r="FQ573" s="5"/>
      <c r="FR573" s="5"/>
      <c r="FS573" s="5"/>
      <c r="FT573" s="5"/>
      <c r="FU573" s="5"/>
      <c r="FV573" s="5"/>
      <c r="FW573" s="5"/>
      <c r="FX573" s="5"/>
      <c r="FY573" s="5"/>
      <c r="FZ573" s="5"/>
      <c r="GA573" s="5"/>
      <c r="GB573" s="5"/>
      <c r="GC573" s="5"/>
      <c r="GD573" s="5"/>
      <c r="GE573" s="5"/>
      <c r="GF573" s="5"/>
      <c r="GG573" s="5"/>
      <c r="GH573" s="4"/>
      <c r="GI573" s="4"/>
      <c r="GJ573" s="5"/>
      <c r="GK573" s="5"/>
      <c r="GL573" s="5"/>
      <c r="GM573" s="5"/>
      <c r="GN573" s="5"/>
      <c r="GO573" s="5"/>
      <c r="GP573" s="5"/>
      <c r="GQ573" s="5"/>
      <c r="GR573" s="5"/>
      <c r="GS573" s="5"/>
    </row>
    <row r="574" spans="1:201"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4"/>
      <c r="AR574" s="4"/>
      <c r="AS574" s="5"/>
      <c r="AT574" s="4"/>
      <c r="AU574" s="5"/>
      <c r="AV574" s="5"/>
      <c r="AW574" s="5"/>
      <c r="AX574" s="5"/>
      <c r="AY574" s="5"/>
      <c r="AZ574" s="5"/>
      <c r="BA574" s="5"/>
      <c r="BB574" s="5"/>
      <c r="BC574" s="4"/>
      <c r="BD574" s="4"/>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c r="CW574" s="5"/>
      <c r="CX574" s="5"/>
      <c r="CY574" s="5"/>
      <c r="CZ574" s="5"/>
      <c r="DA574" s="5"/>
      <c r="DB574" s="5"/>
      <c r="DC574" s="5"/>
      <c r="DD574" s="5"/>
      <c r="DE574" s="5"/>
      <c r="DF574" s="5"/>
      <c r="DG574" s="5"/>
      <c r="DH574" s="5"/>
      <c r="DI574" s="5"/>
      <c r="DJ574" s="5"/>
      <c r="DK574" s="5"/>
      <c r="DL574" s="5"/>
      <c r="DM574" s="5"/>
      <c r="DN574" s="5"/>
      <c r="DO574" s="5"/>
      <c r="DP574" s="5"/>
      <c r="DQ574" s="5"/>
      <c r="DR574" s="5"/>
      <c r="DS574" s="5"/>
      <c r="DT574" s="5"/>
      <c r="DU574" s="5"/>
      <c r="DV574" s="5"/>
      <c r="DW574" s="5"/>
      <c r="DX574" s="5"/>
      <c r="DY574" s="5"/>
      <c r="DZ574" s="5"/>
      <c r="EA574" s="5"/>
      <c r="EB574" s="5"/>
      <c r="EC574" s="5"/>
      <c r="ED574" s="5"/>
      <c r="EE574" s="5"/>
      <c r="EF574" s="5"/>
      <c r="EG574" s="5"/>
      <c r="EH574" s="5"/>
      <c r="EI574" s="5"/>
      <c r="EJ574" s="5"/>
      <c r="EK574" s="5"/>
      <c r="EL574" s="5"/>
      <c r="EM574" s="5"/>
      <c r="EN574" s="5"/>
      <c r="EO574" s="5"/>
      <c r="EP574" s="5"/>
      <c r="EQ574" s="5"/>
      <c r="ER574" s="5"/>
      <c r="ES574" s="5"/>
      <c r="ET574" s="5"/>
      <c r="EU574" s="5"/>
      <c r="EV574" s="5"/>
      <c r="EW574" s="5"/>
      <c r="EX574" s="5"/>
      <c r="EY574" s="5"/>
      <c r="EZ574" s="5"/>
      <c r="FA574" s="5"/>
      <c r="FB574" s="5"/>
      <c r="FC574" s="5"/>
      <c r="FD574" s="5"/>
      <c r="FE574" s="5"/>
      <c r="FF574" s="5"/>
      <c r="FG574" s="5"/>
      <c r="FH574" s="5"/>
      <c r="FI574" s="5"/>
      <c r="FJ574" s="5"/>
      <c r="FK574" s="5"/>
      <c r="FL574" s="5"/>
      <c r="FM574" s="5"/>
      <c r="FN574" s="5"/>
      <c r="FO574" s="5"/>
      <c r="FP574" s="5"/>
      <c r="FQ574" s="5"/>
      <c r="FR574" s="5"/>
      <c r="FS574" s="5"/>
      <c r="FT574" s="5"/>
      <c r="FU574" s="5"/>
      <c r="FV574" s="5"/>
      <c r="FW574" s="5"/>
      <c r="FX574" s="5"/>
      <c r="FY574" s="5"/>
      <c r="FZ574" s="5"/>
      <c r="GA574" s="5"/>
      <c r="GB574" s="5"/>
      <c r="GC574" s="5"/>
      <c r="GD574" s="5"/>
      <c r="GE574" s="5"/>
      <c r="GF574" s="5"/>
      <c r="GG574" s="5"/>
      <c r="GH574" s="4"/>
      <c r="GI574" s="4"/>
      <c r="GJ574" s="5"/>
      <c r="GK574" s="5"/>
      <c r="GL574" s="5"/>
      <c r="GM574" s="5"/>
      <c r="GN574" s="5"/>
      <c r="GO574" s="5"/>
      <c r="GP574" s="5"/>
      <c r="GQ574" s="5"/>
      <c r="GR574" s="5"/>
      <c r="GS574" s="5"/>
    </row>
    <row r="575" spans="1:201"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4"/>
      <c r="AR575" s="4"/>
      <c r="AS575" s="5"/>
      <c r="AT575" s="4"/>
      <c r="AU575" s="5"/>
      <c r="AV575" s="5"/>
      <c r="AW575" s="5"/>
      <c r="AX575" s="5"/>
      <c r="AY575" s="5"/>
      <c r="AZ575" s="5"/>
      <c r="BA575" s="5"/>
      <c r="BB575" s="5"/>
      <c r="BC575" s="4"/>
      <c r="BD575" s="4"/>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c r="CW575" s="5"/>
      <c r="CX575" s="5"/>
      <c r="CY575" s="5"/>
      <c r="CZ575" s="5"/>
      <c r="DA575" s="5"/>
      <c r="DB575" s="5"/>
      <c r="DC575" s="5"/>
      <c r="DD575" s="5"/>
      <c r="DE575" s="5"/>
      <c r="DF575" s="5"/>
      <c r="DG575" s="5"/>
      <c r="DH575" s="5"/>
      <c r="DI575" s="5"/>
      <c r="DJ575" s="5"/>
      <c r="DK575" s="5"/>
      <c r="DL575" s="5"/>
      <c r="DM575" s="5"/>
      <c r="DN575" s="5"/>
      <c r="DO575" s="5"/>
      <c r="DP575" s="5"/>
      <c r="DQ575" s="5"/>
      <c r="DR575" s="5"/>
      <c r="DS575" s="5"/>
      <c r="DT575" s="5"/>
      <c r="DU575" s="5"/>
      <c r="DV575" s="5"/>
      <c r="DW575" s="5"/>
      <c r="DX575" s="5"/>
      <c r="DY575" s="5"/>
      <c r="DZ575" s="5"/>
      <c r="EA575" s="5"/>
      <c r="EB575" s="5"/>
      <c r="EC575" s="5"/>
      <c r="ED575" s="5"/>
      <c r="EE575" s="5"/>
      <c r="EF575" s="5"/>
      <c r="EG575" s="5"/>
      <c r="EH575" s="5"/>
      <c r="EI575" s="5"/>
      <c r="EJ575" s="5"/>
      <c r="EK575" s="5"/>
      <c r="EL575" s="5"/>
      <c r="EM575" s="5"/>
      <c r="EN575" s="5"/>
      <c r="EO575" s="5"/>
      <c r="EP575" s="5"/>
      <c r="EQ575" s="5"/>
      <c r="ER575" s="5"/>
      <c r="ES575" s="5"/>
      <c r="ET575" s="5"/>
      <c r="EU575" s="5"/>
      <c r="EV575" s="5"/>
      <c r="EW575" s="5"/>
      <c r="EX575" s="5"/>
      <c r="EY575" s="5"/>
      <c r="EZ575" s="5"/>
      <c r="FA575" s="5"/>
      <c r="FB575" s="5"/>
      <c r="FC575" s="5"/>
      <c r="FD575" s="5"/>
      <c r="FE575" s="5"/>
      <c r="FF575" s="5"/>
      <c r="FG575" s="5"/>
      <c r="FH575" s="5"/>
      <c r="FI575" s="5"/>
      <c r="FJ575" s="5"/>
      <c r="FK575" s="5"/>
      <c r="FL575" s="5"/>
      <c r="FM575" s="5"/>
      <c r="FN575" s="5"/>
      <c r="FO575" s="5"/>
      <c r="FP575" s="5"/>
      <c r="FQ575" s="5"/>
      <c r="FR575" s="5"/>
      <c r="FS575" s="5"/>
      <c r="FT575" s="5"/>
      <c r="FU575" s="5"/>
      <c r="FV575" s="5"/>
      <c r="FW575" s="5"/>
      <c r="FX575" s="5"/>
      <c r="FY575" s="5"/>
      <c r="FZ575" s="5"/>
      <c r="GA575" s="5"/>
      <c r="GB575" s="5"/>
      <c r="GC575" s="5"/>
      <c r="GD575" s="5"/>
      <c r="GE575" s="5"/>
      <c r="GF575" s="5"/>
      <c r="GG575" s="5"/>
      <c r="GH575" s="4"/>
      <c r="GI575" s="4"/>
      <c r="GJ575" s="5"/>
      <c r="GK575" s="5"/>
      <c r="GL575" s="5"/>
      <c r="GM575" s="5"/>
      <c r="GN575" s="5"/>
      <c r="GO575" s="5"/>
      <c r="GP575" s="5"/>
      <c r="GQ575" s="5"/>
      <c r="GR575" s="5"/>
      <c r="GS575" s="5"/>
    </row>
    <row r="576" spans="1:201"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4"/>
      <c r="AR576" s="4"/>
      <c r="AS576" s="5"/>
      <c r="AT576" s="4"/>
      <c r="AU576" s="5"/>
      <c r="AV576" s="5"/>
      <c r="AW576" s="5"/>
      <c r="AX576" s="5"/>
      <c r="AY576" s="5"/>
      <c r="AZ576" s="5"/>
      <c r="BA576" s="5"/>
      <c r="BB576" s="5"/>
      <c r="BC576" s="4"/>
      <c r="BD576" s="4"/>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c r="CW576" s="5"/>
      <c r="CX576" s="5"/>
      <c r="CY576" s="5"/>
      <c r="CZ576" s="5"/>
      <c r="DA576" s="5"/>
      <c r="DB576" s="5"/>
      <c r="DC576" s="5"/>
      <c r="DD576" s="5"/>
      <c r="DE576" s="5"/>
      <c r="DF576" s="5"/>
      <c r="DG576" s="5"/>
      <c r="DH576" s="5"/>
      <c r="DI576" s="5"/>
      <c r="DJ576" s="5"/>
      <c r="DK576" s="5"/>
      <c r="DL576" s="5"/>
      <c r="DM576" s="5"/>
      <c r="DN576" s="5"/>
      <c r="DO576" s="5"/>
      <c r="DP576" s="5"/>
      <c r="DQ576" s="5"/>
      <c r="DR576" s="5"/>
      <c r="DS576" s="5"/>
      <c r="DT576" s="5"/>
      <c r="DU576" s="5"/>
      <c r="DV576" s="5"/>
      <c r="DW576" s="5"/>
      <c r="DX576" s="5"/>
      <c r="DY576" s="5"/>
      <c r="DZ576" s="5"/>
      <c r="EA576" s="5"/>
      <c r="EB576" s="5"/>
      <c r="EC576" s="5"/>
      <c r="ED576" s="5"/>
      <c r="EE576" s="5"/>
      <c r="EF576" s="5"/>
      <c r="EG576" s="5"/>
      <c r="EH576" s="5"/>
      <c r="EI576" s="5"/>
      <c r="EJ576" s="5"/>
      <c r="EK576" s="5"/>
      <c r="EL576" s="5"/>
      <c r="EM576" s="5"/>
      <c r="EN576" s="5"/>
      <c r="EO576" s="5"/>
      <c r="EP576" s="5"/>
      <c r="EQ576" s="5"/>
      <c r="ER576" s="5"/>
      <c r="ES576" s="5"/>
      <c r="ET576" s="5"/>
      <c r="EU576" s="5"/>
      <c r="EV576" s="5"/>
      <c r="EW576" s="5"/>
      <c r="EX576" s="5"/>
      <c r="EY576" s="5"/>
      <c r="EZ576" s="5"/>
      <c r="FA576" s="5"/>
      <c r="FB576" s="5"/>
      <c r="FC576" s="5"/>
      <c r="FD576" s="5"/>
      <c r="FE576" s="5"/>
      <c r="FF576" s="5"/>
      <c r="FG576" s="5"/>
      <c r="FH576" s="5"/>
      <c r="FI576" s="5"/>
      <c r="FJ576" s="5"/>
      <c r="FK576" s="5"/>
      <c r="FL576" s="5"/>
      <c r="FM576" s="5"/>
      <c r="FN576" s="5"/>
      <c r="FO576" s="5"/>
      <c r="FP576" s="5"/>
      <c r="FQ576" s="5"/>
      <c r="FR576" s="5"/>
      <c r="FS576" s="5"/>
      <c r="FT576" s="5"/>
      <c r="FU576" s="5"/>
      <c r="FV576" s="5"/>
      <c r="FW576" s="5"/>
      <c r="FX576" s="5"/>
      <c r="FY576" s="5"/>
      <c r="FZ576" s="5"/>
      <c r="GA576" s="5"/>
      <c r="GB576" s="5"/>
      <c r="GC576" s="5"/>
      <c r="GD576" s="5"/>
      <c r="GE576" s="5"/>
      <c r="GF576" s="5"/>
      <c r="GG576" s="5"/>
      <c r="GH576" s="4"/>
      <c r="GI576" s="4"/>
      <c r="GJ576" s="5"/>
      <c r="GK576" s="5"/>
      <c r="GL576" s="5"/>
      <c r="GM576" s="5"/>
      <c r="GN576" s="5"/>
      <c r="GO576" s="5"/>
      <c r="GP576" s="5"/>
      <c r="GQ576" s="5"/>
      <c r="GR576" s="5"/>
      <c r="GS576" s="5"/>
    </row>
    <row r="577" spans="1:201"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4"/>
      <c r="AR577" s="4"/>
      <c r="AS577" s="5"/>
      <c r="AT577" s="4"/>
      <c r="AU577" s="5"/>
      <c r="AV577" s="5"/>
      <c r="AW577" s="5"/>
      <c r="AX577" s="5"/>
      <c r="AY577" s="5"/>
      <c r="AZ577" s="5"/>
      <c r="BA577" s="5"/>
      <c r="BB577" s="5"/>
      <c r="BC577" s="4"/>
      <c r="BD577" s="4"/>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c r="DQ577" s="5"/>
      <c r="DR577" s="5"/>
      <c r="DS577" s="5"/>
      <c r="DT577" s="5"/>
      <c r="DU577" s="5"/>
      <c r="DV577" s="5"/>
      <c r="DW577" s="5"/>
      <c r="DX577" s="5"/>
      <c r="DY577" s="5"/>
      <c r="DZ577" s="5"/>
      <c r="EA577" s="5"/>
      <c r="EB577" s="5"/>
      <c r="EC577" s="5"/>
      <c r="ED577" s="5"/>
      <c r="EE577" s="5"/>
      <c r="EF577" s="5"/>
      <c r="EG577" s="5"/>
      <c r="EH577" s="5"/>
      <c r="EI577" s="5"/>
      <c r="EJ577" s="5"/>
      <c r="EK577" s="5"/>
      <c r="EL577" s="5"/>
      <c r="EM577" s="5"/>
      <c r="EN577" s="5"/>
      <c r="EO577" s="5"/>
      <c r="EP577" s="5"/>
      <c r="EQ577" s="5"/>
      <c r="ER577" s="5"/>
      <c r="ES577" s="5"/>
      <c r="ET577" s="5"/>
      <c r="EU577" s="5"/>
      <c r="EV577" s="5"/>
      <c r="EW577" s="5"/>
      <c r="EX577" s="5"/>
      <c r="EY577" s="5"/>
      <c r="EZ577" s="5"/>
      <c r="FA577" s="5"/>
      <c r="FB577" s="5"/>
      <c r="FC577" s="5"/>
      <c r="FD577" s="5"/>
      <c r="FE577" s="5"/>
      <c r="FF577" s="5"/>
      <c r="FG577" s="5"/>
      <c r="FH577" s="5"/>
      <c r="FI577" s="5"/>
      <c r="FJ577" s="5"/>
      <c r="FK577" s="5"/>
      <c r="FL577" s="5"/>
      <c r="FM577" s="5"/>
      <c r="FN577" s="5"/>
      <c r="FO577" s="5"/>
      <c r="FP577" s="5"/>
      <c r="FQ577" s="5"/>
      <c r="FR577" s="5"/>
      <c r="FS577" s="5"/>
      <c r="FT577" s="5"/>
      <c r="FU577" s="5"/>
      <c r="FV577" s="5"/>
      <c r="FW577" s="5"/>
      <c r="FX577" s="5"/>
      <c r="FY577" s="5"/>
      <c r="FZ577" s="5"/>
      <c r="GA577" s="5"/>
      <c r="GB577" s="5"/>
      <c r="GC577" s="5"/>
      <c r="GD577" s="5"/>
      <c r="GE577" s="5"/>
      <c r="GF577" s="5"/>
      <c r="GG577" s="5"/>
      <c r="GH577" s="4"/>
      <c r="GI577" s="4"/>
      <c r="GJ577" s="5"/>
      <c r="GK577" s="5"/>
      <c r="GL577" s="5"/>
      <c r="GM577" s="5"/>
      <c r="GN577" s="5"/>
      <c r="GO577" s="5"/>
      <c r="GP577" s="5"/>
      <c r="GQ577" s="5"/>
      <c r="GR577" s="5"/>
      <c r="GS577" s="5"/>
    </row>
    <row r="578" spans="1:201"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4"/>
      <c r="AR578" s="4"/>
      <c r="AS578" s="5"/>
      <c r="AT578" s="4"/>
      <c r="AU578" s="5"/>
      <c r="AV578" s="5"/>
      <c r="AW578" s="5"/>
      <c r="AX578" s="5"/>
      <c r="AY578" s="5"/>
      <c r="AZ578" s="5"/>
      <c r="BA578" s="5"/>
      <c r="BB578" s="5"/>
      <c r="BC578" s="4"/>
      <c r="BD578" s="4"/>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c r="CW578" s="5"/>
      <c r="CX578" s="5"/>
      <c r="CY578" s="5"/>
      <c r="CZ578" s="5"/>
      <c r="DA578" s="5"/>
      <c r="DB578" s="5"/>
      <c r="DC578" s="5"/>
      <c r="DD578" s="5"/>
      <c r="DE578" s="5"/>
      <c r="DF578" s="5"/>
      <c r="DG578" s="5"/>
      <c r="DH578" s="5"/>
      <c r="DI578" s="5"/>
      <c r="DJ578" s="5"/>
      <c r="DK578" s="5"/>
      <c r="DL578" s="5"/>
      <c r="DM578" s="5"/>
      <c r="DN578" s="5"/>
      <c r="DO578" s="5"/>
      <c r="DP578" s="5"/>
      <c r="DQ578" s="5"/>
      <c r="DR578" s="5"/>
      <c r="DS578" s="5"/>
      <c r="DT578" s="5"/>
      <c r="DU578" s="5"/>
      <c r="DV578" s="5"/>
      <c r="DW578" s="5"/>
      <c r="DX578" s="5"/>
      <c r="DY578" s="5"/>
      <c r="DZ578" s="5"/>
      <c r="EA578" s="5"/>
      <c r="EB578" s="5"/>
      <c r="EC578" s="5"/>
      <c r="ED578" s="5"/>
      <c r="EE578" s="5"/>
      <c r="EF578" s="5"/>
      <c r="EG578" s="5"/>
      <c r="EH578" s="5"/>
      <c r="EI578" s="5"/>
      <c r="EJ578" s="5"/>
      <c r="EK578" s="5"/>
      <c r="EL578" s="5"/>
      <c r="EM578" s="5"/>
      <c r="EN578" s="5"/>
      <c r="EO578" s="5"/>
      <c r="EP578" s="5"/>
      <c r="EQ578" s="5"/>
      <c r="ER578" s="5"/>
      <c r="ES578" s="5"/>
      <c r="ET578" s="5"/>
      <c r="EU578" s="5"/>
      <c r="EV578" s="5"/>
      <c r="EW578" s="5"/>
      <c r="EX578" s="5"/>
      <c r="EY578" s="5"/>
      <c r="EZ578" s="5"/>
      <c r="FA578" s="5"/>
      <c r="FB578" s="5"/>
      <c r="FC578" s="5"/>
      <c r="FD578" s="5"/>
      <c r="FE578" s="5"/>
      <c r="FF578" s="5"/>
      <c r="FG578" s="5"/>
      <c r="FH578" s="5"/>
      <c r="FI578" s="5"/>
      <c r="FJ578" s="5"/>
      <c r="FK578" s="5"/>
      <c r="FL578" s="5"/>
      <c r="FM578" s="5"/>
      <c r="FN578" s="5"/>
      <c r="FO578" s="5"/>
      <c r="FP578" s="5"/>
      <c r="FQ578" s="5"/>
      <c r="FR578" s="5"/>
      <c r="FS578" s="5"/>
      <c r="FT578" s="5"/>
      <c r="FU578" s="5"/>
      <c r="FV578" s="5"/>
      <c r="FW578" s="5"/>
      <c r="FX578" s="5"/>
      <c r="FY578" s="5"/>
      <c r="FZ578" s="5"/>
      <c r="GA578" s="5"/>
      <c r="GB578" s="5"/>
      <c r="GC578" s="5"/>
      <c r="GD578" s="5"/>
      <c r="GE578" s="5"/>
      <c r="GF578" s="5"/>
      <c r="GG578" s="5"/>
      <c r="GH578" s="4"/>
      <c r="GI578" s="4"/>
      <c r="GJ578" s="5"/>
      <c r="GK578" s="5"/>
      <c r="GL578" s="5"/>
      <c r="GM578" s="5"/>
      <c r="GN578" s="5"/>
      <c r="GO578" s="5"/>
      <c r="GP578" s="5"/>
      <c r="GQ578" s="5"/>
      <c r="GR578" s="5"/>
      <c r="GS578" s="5"/>
    </row>
    <row r="579" spans="1:201"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4"/>
      <c r="AR579" s="4"/>
      <c r="AS579" s="5"/>
      <c r="AT579" s="4"/>
      <c r="AU579" s="5"/>
      <c r="AV579" s="5"/>
      <c r="AW579" s="5"/>
      <c r="AX579" s="5"/>
      <c r="AY579" s="5"/>
      <c r="AZ579" s="5"/>
      <c r="BA579" s="5"/>
      <c r="BB579" s="5"/>
      <c r="BC579" s="4"/>
      <c r="BD579" s="4"/>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c r="CW579" s="5"/>
      <c r="CX579" s="5"/>
      <c r="CY579" s="5"/>
      <c r="CZ579" s="5"/>
      <c r="DA579" s="5"/>
      <c r="DB579" s="5"/>
      <c r="DC579" s="5"/>
      <c r="DD579" s="5"/>
      <c r="DE579" s="5"/>
      <c r="DF579" s="5"/>
      <c r="DG579" s="5"/>
      <c r="DH579" s="5"/>
      <c r="DI579" s="5"/>
      <c r="DJ579" s="5"/>
      <c r="DK579" s="5"/>
      <c r="DL579" s="5"/>
      <c r="DM579" s="5"/>
      <c r="DN579" s="5"/>
      <c r="DO579" s="5"/>
      <c r="DP579" s="5"/>
      <c r="DQ579" s="5"/>
      <c r="DR579" s="5"/>
      <c r="DS579" s="5"/>
      <c r="DT579" s="5"/>
      <c r="DU579" s="5"/>
      <c r="DV579" s="5"/>
      <c r="DW579" s="5"/>
      <c r="DX579" s="5"/>
      <c r="DY579" s="5"/>
      <c r="DZ579" s="5"/>
      <c r="EA579" s="5"/>
      <c r="EB579" s="5"/>
      <c r="EC579" s="5"/>
      <c r="ED579" s="5"/>
      <c r="EE579" s="5"/>
      <c r="EF579" s="5"/>
      <c r="EG579" s="5"/>
      <c r="EH579" s="5"/>
      <c r="EI579" s="5"/>
      <c r="EJ579" s="5"/>
      <c r="EK579" s="5"/>
      <c r="EL579" s="5"/>
      <c r="EM579" s="5"/>
      <c r="EN579" s="5"/>
      <c r="EO579" s="5"/>
      <c r="EP579" s="5"/>
      <c r="EQ579" s="5"/>
      <c r="ER579" s="5"/>
      <c r="ES579" s="5"/>
      <c r="ET579" s="5"/>
      <c r="EU579" s="5"/>
      <c r="EV579" s="5"/>
      <c r="EW579" s="5"/>
      <c r="EX579" s="5"/>
      <c r="EY579" s="5"/>
      <c r="EZ579" s="5"/>
      <c r="FA579" s="5"/>
      <c r="FB579" s="5"/>
      <c r="FC579" s="5"/>
      <c r="FD579" s="5"/>
      <c r="FE579" s="5"/>
      <c r="FF579" s="5"/>
      <c r="FG579" s="5"/>
      <c r="FH579" s="5"/>
      <c r="FI579" s="5"/>
      <c r="FJ579" s="5"/>
      <c r="FK579" s="5"/>
      <c r="FL579" s="5"/>
      <c r="FM579" s="5"/>
      <c r="FN579" s="5"/>
      <c r="FO579" s="5"/>
      <c r="FP579" s="5"/>
      <c r="FQ579" s="5"/>
      <c r="FR579" s="5"/>
      <c r="FS579" s="5"/>
      <c r="FT579" s="5"/>
      <c r="FU579" s="5"/>
      <c r="FV579" s="5"/>
      <c r="FW579" s="5"/>
      <c r="FX579" s="5"/>
      <c r="FY579" s="5"/>
      <c r="FZ579" s="5"/>
      <c r="GA579" s="5"/>
      <c r="GB579" s="5"/>
      <c r="GC579" s="5"/>
      <c r="GD579" s="5"/>
      <c r="GE579" s="5"/>
      <c r="GF579" s="5"/>
      <c r="GG579" s="5"/>
      <c r="GH579" s="4"/>
      <c r="GI579" s="4"/>
      <c r="GJ579" s="5"/>
      <c r="GK579" s="5"/>
      <c r="GL579" s="5"/>
      <c r="GM579" s="5"/>
      <c r="GN579" s="5"/>
      <c r="GO579" s="5"/>
      <c r="GP579" s="5"/>
      <c r="GQ579" s="5"/>
      <c r="GR579" s="5"/>
      <c r="GS579" s="5"/>
    </row>
    <row r="580" spans="1:201"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4"/>
      <c r="AR580" s="4"/>
      <c r="AS580" s="5"/>
      <c r="AT580" s="4"/>
      <c r="AU580" s="5"/>
      <c r="AV580" s="5"/>
      <c r="AW580" s="5"/>
      <c r="AX580" s="5"/>
      <c r="AY580" s="5"/>
      <c r="AZ580" s="5"/>
      <c r="BA580" s="5"/>
      <c r="BB580" s="5"/>
      <c r="BC580" s="4"/>
      <c r="BD580" s="4"/>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c r="CW580" s="5"/>
      <c r="CX580" s="5"/>
      <c r="CY580" s="5"/>
      <c r="CZ580" s="5"/>
      <c r="DA580" s="5"/>
      <c r="DB580" s="5"/>
      <c r="DC580" s="5"/>
      <c r="DD580" s="5"/>
      <c r="DE580" s="5"/>
      <c r="DF580" s="5"/>
      <c r="DG580" s="5"/>
      <c r="DH580" s="5"/>
      <c r="DI580" s="5"/>
      <c r="DJ580" s="5"/>
      <c r="DK580" s="5"/>
      <c r="DL580" s="5"/>
      <c r="DM580" s="5"/>
      <c r="DN580" s="5"/>
      <c r="DO580" s="5"/>
      <c r="DP580" s="5"/>
      <c r="DQ580" s="5"/>
      <c r="DR580" s="5"/>
      <c r="DS580" s="5"/>
      <c r="DT580" s="5"/>
      <c r="DU580" s="5"/>
      <c r="DV580" s="5"/>
      <c r="DW580" s="5"/>
      <c r="DX580" s="5"/>
      <c r="DY580" s="5"/>
      <c r="DZ580" s="5"/>
      <c r="EA580" s="5"/>
      <c r="EB580" s="5"/>
      <c r="EC580" s="5"/>
      <c r="ED580" s="5"/>
      <c r="EE580" s="5"/>
      <c r="EF580" s="5"/>
      <c r="EG580" s="5"/>
      <c r="EH580" s="5"/>
      <c r="EI580" s="5"/>
      <c r="EJ580" s="5"/>
      <c r="EK580" s="5"/>
      <c r="EL580" s="5"/>
      <c r="EM580" s="5"/>
      <c r="EN580" s="5"/>
      <c r="EO580" s="5"/>
      <c r="EP580" s="5"/>
      <c r="EQ580" s="5"/>
      <c r="ER580" s="5"/>
      <c r="ES580" s="5"/>
      <c r="ET580" s="5"/>
      <c r="EU580" s="5"/>
      <c r="EV580" s="5"/>
      <c r="EW580" s="5"/>
      <c r="EX580" s="5"/>
      <c r="EY580" s="5"/>
      <c r="EZ580" s="5"/>
      <c r="FA580" s="5"/>
      <c r="FB580" s="5"/>
      <c r="FC580" s="5"/>
      <c r="FD580" s="5"/>
      <c r="FE580" s="5"/>
      <c r="FF580" s="5"/>
      <c r="FG580" s="5"/>
      <c r="FH580" s="5"/>
      <c r="FI580" s="5"/>
      <c r="FJ580" s="5"/>
      <c r="FK580" s="5"/>
      <c r="FL580" s="5"/>
      <c r="FM580" s="5"/>
      <c r="FN580" s="5"/>
      <c r="FO580" s="5"/>
      <c r="FP580" s="5"/>
      <c r="FQ580" s="5"/>
      <c r="FR580" s="5"/>
      <c r="FS580" s="5"/>
      <c r="FT580" s="5"/>
      <c r="FU580" s="5"/>
      <c r="FV580" s="5"/>
      <c r="FW580" s="5"/>
      <c r="FX580" s="5"/>
      <c r="FY580" s="5"/>
      <c r="FZ580" s="5"/>
      <c r="GA580" s="5"/>
      <c r="GB580" s="5"/>
      <c r="GC580" s="5"/>
      <c r="GD580" s="5"/>
      <c r="GE580" s="5"/>
      <c r="GF580" s="5"/>
      <c r="GG580" s="5"/>
      <c r="GH580" s="4"/>
      <c r="GI580" s="4"/>
      <c r="GJ580" s="5"/>
      <c r="GK580" s="5"/>
      <c r="GL580" s="5"/>
      <c r="GM580" s="5"/>
      <c r="GN580" s="5"/>
      <c r="GO580" s="5"/>
      <c r="GP580" s="5"/>
      <c r="GQ580" s="5"/>
      <c r="GR580" s="5"/>
      <c r="GS580" s="5"/>
    </row>
    <row r="581" spans="1:201"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4"/>
      <c r="AR581" s="4"/>
      <c r="AS581" s="5"/>
      <c r="AT581" s="4"/>
      <c r="AU581" s="5"/>
      <c r="AV581" s="5"/>
      <c r="AW581" s="5"/>
      <c r="AX581" s="5"/>
      <c r="AY581" s="5"/>
      <c r="AZ581" s="5"/>
      <c r="BA581" s="5"/>
      <c r="BB581" s="5"/>
      <c r="BC581" s="4"/>
      <c r="BD581" s="4"/>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c r="CW581" s="5"/>
      <c r="CX581" s="5"/>
      <c r="CY581" s="5"/>
      <c r="CZ581" s="5"/>
      <c r="DA581" s="5"/>
      <c r="DB581" s="5"/>
      <c r="DC581" s="5"/>
      <c r="DD581" s="5"/>
      <c r="DE581" s="5"/>
      <c r="DF581" s="5"/>
      <c r="DG581" s="5"/>
      <c r="DH581" s="5"/>
      <c r="DI581" s="5"/>
      <c r="DJ581" s="5"/>
      <c r="DK581" s="5"/>
      <c r="DL581" s="5"/>
      <c r="DM581" s="5"/>
      <c r="DN581" s="5"/>
      <c r="DO581" s="5"/>
      <c r="DP581" s="5"/>
      <c r="DQ581" s="5"/>
      <c r="DR581" s="5"/>
      <c r="DS581" s="5"/>
      <c r="DT581" s="5"/>
      <c r="DU581" s="5"/>
      <c r="DV581" s="5"/>
      <c r="DW581" s="5"/>
      <c r="DX581" s="5"/>
      <c r="DY581" s="5"/>
      <c r="DZ581" s="5"/>
      <c r="EA581" s="5"/>
      <c r="EB581" s="5"/>
      <c r="EC581" s="5"/>
      <c r="ED581" s="5"/>
      <c r="EE581" s="5"/>
      <c r="EF581" s="5"/>
      <c r="EG581" s="5"/>
      <c r="EH581" s="5"/>
      <c r="EI581" s="5"/>
      <c r="EJ581" s="5"/>
      <c r="EK581" s="5"/>
      <c r="EL581" s="5"/>
      <c r="EM581" s="5"/>
      <c r="EN581" s="5"/>
      <c r="EO581" s="5"/>
      <c r="EP581" s="5"/>
      <c r="EQ581" s="5"/>
      <c r="ER581" s="5"/>
      <c r="ES581" s="5"/>
      <c r="ET581" s="5"/>
      <c r="EU581" s="5"/>
      <c r="EV581" s="5"/>
      <c r="EW581" s="5"/>
      <c r="EX581" s="5"/>
      <c r="EY581" s="5"/>
      <c r="EZ581" s="5"/>
      <c r="FA581" s="5"/>
      <c r="FB581" s="5"/>
      <c r="FC581" s="5"/>
      <c r="FD581" s="5"/>
      <c r="FE581" s="5"/>
      <c r="FF581" s="5"/>
      <c r="FG581" s="5"/>
      <c r="FH581" s="5"/>
      <c r="FI581" s="5"/>
      <c r="FJ581" s="5"/>
      <c r="FK581" s="5"/>
      <c r="FL581" s="5"/>
      <c r="FM581" s="5"/>
      <c r="FN581" s="5"/>
      <c r="FO581" s="5"/>
      <c r="FP581" s="5"/>
      <c r="FQ581" s="5"/>
      <c r="FR581" s="5"/>
      <c r="FS581" s="5"/>
      <c r="FT581" s="5"/>
      <c r="FU581" s="5"/>
      <c r="FV581" s="5"/>
      <c r="FW581" s="5"/>
      <c r="FX581" s="5"/>
      <c r="FY581" s="5"/>
      <c r="FZ581" s="5"/>
      <c r="GA581" s="5"/>
      <c r="GB581" s="5"/>
      <c r="GC581" s="5"/>
      <c r="GD581" s="5"/>
      <c r="GE581" s="5"/>
      <c r="GF581" s="5"/>
      <c r="GG581" s="5"/>
      <c r="GH581" s="4"/>
      <c r="GI581" s="4"/>
      <c r="GJ581" s="5"/>
      <c r="GK581" s="5"/>
      <c r="GL581" s="5"/>
      <c r="GM581" s="5"/>
      <c r="GN581" s="5"/>
      <c r="GO581" s="5"/>
      <c r="GP581" s="5"/>
      <c r="GQ581" s="5"/>
      <c r="GR581" s="5"/>
      <c r="GS581" s="5"/>
    </row>
    <row r="582" spans="1:201"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4"/>
      <c r="AR582" s="4"/>
      <c r="AS582" s="5"/>
      <c r="AT582" s="4"/>
      <c r="AU582" s="5"/>
      <c r="AV582" s="5"/>
      <c r="AW582" s="5"/>
      <c r="AX582" s="5"/>
      <c r="AY582" s="5"/>
      <c r="AZ582" s="5"/>
      <c r="BA582" s="5"/>
      <c r="BB582" s="5"/>
      <c r="BC582" s="4"/>
      <c r="BD582" s="4"/>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c r="CW582" s="5"/>
      <c r="CX582" s="5"/>
      <c r="CY582" s="5"/>
      <c r="CZ582" s="5"/>
      <c r="DA582" s="5"/>
      <c r="DB582" s="5"/>
      <c r="DC582" s="5"/>
      <c r="DD582" s="5"/>
      <c r="DE582" s="5"/>
      <c r="DF582" s="5"/>
      <c r="DG582" s="5"/>
      <c r="DH582" s="5"/>
      <c r="DI582" s="5"/>
      <c r="DJ582" s="5"/>
      <c r="DK582" s="5"/>
      <c r="DL582" s="5"/>
      <c r="DM582" s="5"/>
      <c r="DN582" s="5"/>
      <c r="DO582" s="5"/>
      <c r="DP582" s="5"/>
      <c r="DQ582" s="5"/>
      <c r="DR582" s="5"/>
      <c r="DS582" s="5"/>
      <c r="DT582" s="5"/>
      <c r="DU582" s="5"/>
      <c r="DV582" s="5"/>
      <c r="DW582" s="5"/>
      <c r="DX582" s="5"/>
      <c r="DY582" s="5"/>
      <c r="DZ582" s="5"/>
      <c r="EA582" s="5"/>
      <c r="EB582" s="5"/>
      <c r="EC582" s="5"/>
      <c r="ED582" s="5"/>
      <c r="EE582" s="5"/>
      <c r="EF582" s="5"/>
      <c r="EG582" s="5"/>
      <c r="EH582" s="5"/>
      <c r="EI582" s="5"/>
      <c r="EJ582" s="5"/>
      <c r="EK582" s="5"/>
      <c r="EL582" s="5"/>
      <c r="EM582" s="5"/>
      <c r="EN582" s="5"/>
      <c r="EO582" s="5"/>
      <c r="EP582" s="5"/>
      <c r="EQ582" s="5"/>
      <c r="ER582" s="5"/>
      <c r="ES582" s="5"/>
      <c r="ET582" s="5"/>
      <c r="EU582" s="5"/>
      <c r="EV582" s="5"/>
      <c r="EW582" s="5"/>
      <c r="EX582" s="5"/>
      <c r="EY582" s="5"/>
      <c r="EZ582" s="5"/>
      <c r="FA582" s="5"/>
      <c r="FB582" s="5"/>
      <c r="FC582" s="5"/>
      <c r="FD582" s="5"/>
      <c r="FE582" s="5"/>
      <c r="FF582" s="5"/>
      <c r="FG582" s="5"/>
      <c r="FH582" s="5"/>
      <c r="FI582" s="5"/>
      <c r="FJ582" s="5"/>
      <c r="FK582" s="5"/>
      <c r="FL582" s="5"/>
      <c r="FM582" s="5"/>
      <c r="FN582" s="5"/>
      <c r="FO582" s="5"/>
      <c r="FP582" s="5"/>
      <c r="FQ582" s="5"/>
      <c r="FR582" s="5"/>
      <c r="FS582" s="5"/>
      <c r="FT582" s="5"/>
      <c r="FU582" s="5"/>
      <c r="FV582" s="5"/>
      <c r="FW582" s="5"/>
      <c r="FX582" s="5"/>
      <c r="FY582" s="5"/>
      <c r="FZ582" s="5"/>
      <c r="GA582" s="5"/>
      <c r="GB582" s="5"/>
      <c r="GC582" s="5"/>
      <c r="GD582" s="5"/>
      <c r="GE582" s="5"/>
      <c r="GF582" s="5"/>
      <c r="GG582" s="5"/>
      <c r="GH582" s="4"/>
      <c r="GI582" s="4"/>
      <c r="GJ582" s="5"/>
      <c r="GK582" s="5"/>
      <c r="GL582" s="5"/>
      <c r="GM582" s="5"/>
      <c r="GN582" s="5"/>
      <c r="GO582" s="5"/>
      <c r="GP582" s="5"/>
      <c r="GQ582" s="5"/>
      <c r="GR582" s="5"/>
      <c r="GS582" s="5"/>
    </row>
    <row r="583" spans="1:201"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4"/>
      <c r="AR583" s="4"/>
      <c r="AS583" s="5"/>
      <c r="AT583" s="4"/>
      <c r="AU583" s="5"/>
      <c r="AV583" s="5"/>
      <c r="AW583" s="5"/>
      <c r="AX583" s="5"/>
      <c r="AY583" s="5"/>
      <c r="AZ583" s="5"/>
      <c r="BA583" s="5"/>
      <c r="BB583" s="5"/>
      <c r="BC583" s="4"/>
      <c r="BD583" s="4"/>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c r="CW583" s="5"/>
      <c r="CX583" s="5"/>
      <c r="CY583" s="5"/>
      <c r="CZ583" s="5"/>
      <c r="DA583" s="5"/>
      <c r="DB583" s="5"/>
      <c r="DC583" s="5"/>
      <c r="DD583" s="5"/>
      <c r="DE583" s="5"/>
      <c r="DF583" s="5"/>
      <c r="DG583" s="5"/>
      <c r="DH583" s="5"/>
      <c r="DI583" s="5"/>
      <c r="DJ583" s="5"/>
      <c r="DK583" s="5"/>
      <c r="DL583" s="5"/>
      <c r="DM583" s="5"/>
      <c r="DN583" s="5"/>
      <c r="DO583" s="5"/>
      <c r="DP583" s="5"/>
      <c r="DQ583" s="5"/>
      <c r="DR583" s="5"/>
      <c r="DS583" s="5"/>
      <c r="DT583" s="5"/>
      <c r="DU583" s="5"/>
      <c r="DV583" s="5"/>
      <c r="DW583" s="5"/>
      <c r="DX583" s="5"/>
      <c r="DY583" s="5"/>
      <c r="DZ583" s="5"/>
      <c r="EA583" s="5"/>
      <c r="EB583" s="5"/>
      <c r="EC583" s="5"/>
      <c r="ED583" s="5"/>
      <c r="EE583" s="5"/>
      <c r="EF583" s="5"/>
      <c r="EG583" s="5"/>
      <c r="EH583" s="5"/>
      <c r="EI583" s="5"/>
      <c r="EJ583" s="5"/>
      <c r="EK583" s="5"/>
      <c r="EL583" s="5"/>
      <c r="EM583" s="5"/>
      <c r="EN583" s="5"/>
      <c r="EO583" s="5"/>
      <c r="EP583" s="5"/>
      <c r="EQ583" s="5"/>
      <c r="ER583" s="5"/>
      <c r="ES583" s="5"/>
      <c r="ET583" s="5"/>
      <c r="EU583" s="5"/>
      <c r="EV583" s="5"/>
      <c r="EW583" s="5"/>
      <c r="EX583" s="5"/>
      <c r="EY583" s="5"/>
      <c r="EZ583" s="5"/>
      <c r="FA583" s="5"/>
      <c r="FB583" s="5"/>
      <c r="FC583" s="5"/>
      <c r="FD583" s="5"/>
      <c r="FE583" s="5"/>
      <c r="FF583" s="5"/>
      <c r="FG583" s="5"/>
      <c r="FH583" s="5"/>
      <c r="FI583" s="5"/>
      <c r="FJ583" s="5"/>
      <c r="FK583" s="5"/>
      <c r="FL583" s="5"/>
      <c r="FM583" s="5"/>
      <c r="FN583" s="5"/>
      <c r="FO583" s="5"/>
      <c r="FP583" s="5"/>
      <c r="FQ583" s="5"/>
      <c r="FR583" s="5"/>
      <c r="FS583" s="5"/>
      <c r="FT583" s="5"/>
      <c r="FU583" s="5"/>
      <c r="FV583" s="5"/>
      <c r="FW583" s="5"/>
      <c r="FX583" s="5"/>
      <c r="FY583" s="5"/>
      <c r="FZ583" s="5"/>
      <c r="GA583" s="5"/>
      <c r="GB583" s="5"/>
      <c r="GC583" s="5"/>
      <c r="GD583" s="5"/>
      <c r="GE583" s="5"/>
      <c r="GF583" s="5"/>
      <c r="GG583" s="5"/>
      <c r="GH583" s="4"/>
      <c r="GI583" s="4"/>
      <c r="GJ583" s="5"/>
      <c r="GK583" s="5"/>
      <c r="GL583" s="5"/>
      <c r="GM583" s="5"/>
      <c r="GN583" s="5"/>
      <c r="GO583" s="5"/>
      <c r="GP583" s="5"/>
      <c r="GQ583" s="5"/>
      <c r="GR583" s="5"/>
      <c r="GS583" s="5"/>
    </row>
    <row r="584" spans="1:201"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4"/>
      <c r="AR584" s="4"/>
      <c r="AS584" s="5"/>
      <c r="AT584" s="4"/>
      <c r="AU584" s="5"/>
      <c r="AV584" s="5"/>
      <c r="AW584" s="5"/>
      <c r="AX584" s="5"/>
      <c r="AY584" s="5"/>
      <c r="AZ584" s="5"/>
      <c r="BA584" s="5"/>
      <c r="BB584" s="5"/>
      <c r="BC584" s="4"/>
      <c r="BD584" s="4"/>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c r="CW584" s="5"/>
      <c r="CX584" s="5"/>
      <c r="CY584" s="5"/>
      <c r="CZ584" s="5"/>
      <c r="DA584" s="5"/>
      <c r="DB584" s="5"/>
      <c r="DC584" s="5"/>
      <c r="DD584" s="5"/>
      <c r="DE584" s="5"/>
      <c r="DF584" s="5"/>
      <c r="DG584" s="5"/>
      <c r="DH584" s="5"/>
      <c r="DI584" s="5"/>
      <c r="DJ584" s="5"/>
      <c r="DK584" s="5"/>
      <c r="DL584" s="5"/>
      <c r="DM584" s="5"/>
      <c r="DN584" s="5"/>
      <c r="DO584" s="5"/>
      <c r="DP584" s="5"/>
      <c r="DQ584" s="5"/>
      <c r="DR584" s="5"/>
      <c r="DS584" s="5"/>
      <c r="DT584" s="5"/>
      <c r="DU584" s="5"/>
      <c r="DV584" s="5"/>
      <c r="DW584" s="5"/>
      <c r="DX584" s="5"/>
      <c r="DY584" s="5"/>
      <c r="DZ584" s="5"/>
      <c r="EA584" s="5"/>
      <c r="EB584" s="5"/>
      <c r="EC584" s="5"/>
      <c r="ED584" s="5"/>
      <c r="EE584" s="5"/>
      <c r="EF584" s="5"/>
      <c r="EG584" s="5"/>
      <c r="EH584" s="5"/>
      <c r="EI584" s="5"/>
      <c r="EJ584" s="5"/>
      <c r="EK584" s="5"/>
      <c r="EL584" s="5"/>
      <c r="EM584" s="5"/>
      <c r="EN584" s="5"/>
      <c r="EO584" s="5"/>
      <c r="EP584" s="5"/>
      <c r="EQ584" s="5"/>
      <c r="ER584" s="5"/>
      <c r="ES584" s="5"/>
      <c r="ET584" s="5"/>
      <c r="EU584" s="5"/>
      <c r="EV584" s="5"/>
      <c r="EW584" s="5"/>
      <c r="EX584" s="5"/>
      <c r="EY584" s="5"/>
      <c r="EZ584" s="5"/>
      <c r="FA584" s="5"/>
      <c r="FB584" s="5"/>
      <c r="FC584" s="5"/>
      <c r="FD584" s="5"/>
      <c r="FE584" s="5"/>
      <c r="FF584" s="5"/>
      <c r="FG584" s="5"/>
      <c r="FH584" s="5"/>
      <c r="FI584" s="5"/>
      <c r="FJ584" s="5"/>
      <c r="FK584" s="5"/>
      <c r="FL584" s="5"/>
      <c r="FM584" s="5"/>
      <c r="FN584" s="5"/>
      <c r="FO584" s="5"/>
      <c r="FP584" s="5"/>
      <c r="FQ584" s="5"/>
      <c r="FR584" s="5"/>
      <c r="FS584" s="5"/>
      <c r="FT584" s="5"/>
      <c r="FU584" s="5"/>
      <c r="FV584" s="5"/>
      <c r="FW584" s="5"/>
      <c r="FX584" s="5"/>
      <c r="FY584" s="5"/>
      <c r="FZ584" s="5"/>
      <c r="GA584" s="5"/>
      <c r="GB584" s="5"/>
      <c r="GC584" s="5"/>
      <c r="GD584" s="5"/>
      <c r="GE584" s="5"/>
      <c r="GF584" s="5"/>
      <c r="GG584" s="5"/>
      <c r="GH584" s="4"/>
      <c r="GI584" s="4"/>
      <c r="GJ584" s="5"/>
      <c r="GK584" s="5"/>
      <c r="GL584" s="5"/>
      <c r="GM584" s="5"/>
      <c r="GN584" s="5"/>
      <c r="GO584" s="5"/>
      <c r="GP584" s="5"/>
      <c r="GQ584" s="5"/>
      <c r="GR584" s="5"/>
      <c r="GS584" s="5"/>
    </row>
    <row r="585" spans="1:201"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4"/>
      <c r="AR585" s="4"/>
      <c r="AS585" s="5"/>
      <c r="AT585" s="4"/>
      <c r="AU585" s="5"/>
      <c r="AV585" s="5"/>
      <c r="AW585" s="5"/>
      <c r="AX585" s="5"/>
      <c r="AY585" s="5"/>
      <c r="AZ585" s="5"/>
      <c r="BA585" s="5"/>
      <c r="BB585" s="5"/>
      <c r="BC585" s="4"/>
      <c r="BD585" s="4"/>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c r="CR585" s="5"/>
      <c r="CS585" s="5"/>
      <c r="CT585" s="5"/>
      <c r="CU585" s="5"/>
      <c r="CV585" s="5"/>
      <c r="CW585" s="5"/>
      <c r="CX585" s="5"/>
      <c r="CY585" s="5"/>
      <c r="CZ585" s="5"/>
      <c r="DA585" s="5"/>
      <c r="DB585" s="5"/>
      <c r="DC585" s="5"/>
      <c r="DD585" s="5"/>
      <c r="DE585" s="5"/>
      <c r="DF585" s="5"/>
      <c r="DG585" s="5"/>
      <c r="DH585" s="5"/>
      <c r="DI585" s="5"/>
      <c r="DJ585" s="5"/>
      <c r="DK585" s="5"/>
      <c r="DL585" s="5"/>
      <c r="DM585" s="5"/>
      <c r="DN585" s="5"/>
      <c r="DO585" s="5"/>
      <c r="DP585" s="5"/>
      <c r="DQ585" s="5"/>
      <c r="DR585" s="5"/>
      <c r="DS585" s="5"/>
      <c r="DT585" s="5"/>
      <c r="DU585" s="5"/>
      <c r="DV585" s="5"/>
      <c r="DW585" s="5"/>
      <c r="DX585" s="5"/>
      <c r="DY585" s="5"/>
      <c r="DZ585" s="5"/>
      <c r="EA585" s="5"/>
      <c r="EB585" s="5"/>
      <c r="EC585" s="5"/>
      <c r="ED585" s="5"/>
      <c r="EE585" s="5"/>
      <c r="EF585" s="5"/>
      <c r="EG585" s="5"/>
      <c r="EH585" s="5"/>
      <c r="EI585" s="5"/>
      <c r="EJ585" s="5"/>
      <c r="EK585" s="5"/>
      <c r="EL585" s="5"/>
      <c r="EM585" s="5"/>
      <c r="EN585" s="5"/>
      <c r="EO585" s="5"/>
      <c r="EP585" s="5"/>
      <c r="EQ585" s="5"/>
      <c r="ER585" s="5"/>
      <c r="ES585" s="5"/>
      <c r="ET585" s="5"/>
      <c r="EU585" s="5"/>
      <c r="EV585" s="5"/>
      <c r="EW585" s="5"/>
      <c r="EX585" s="5"/>
      <c r="EY585" s="5"/>
      <c r="EZ585" s="5"/>
      <c r="FA585" s="5"/>
      <c r="FB585" s="5"/>
      <c r="FC585" s="5"/>
      <c r="FD585" s="5"/>
      <c r="FE585" s="5"/>
      <c r="FF585" s="5"/>
      <c r="FG585" s="5"/>
      <c r="FH585" s="5"/>
      <c r="FI585" s="5"/>
      <c r="FJ585" s="5"/>
      <c r="FK585" s="5"/>
      <c r="FL585" s="5"/>
      <c r="FM585" s="5"/>
      <c r="FN585" s="5"/>
      <c r="FO585" s="5"/>
      <c r="FP585" s="5"/>
      <c r="FQ585" s="5"/>
      <c r="FR585" s="5"/>
      <c r="FS585" s="5"/>
      <c r="FT585" s="5"/>
      <c r="FU585" s="5"/>
      <c r="FV585" s="5"/>
      <c r="FW585" s="5"/>
      <c r="FX585" s="5"/>
      <c r="FY585" s="5"/>
      <c r="FZ585" s="5"/>
      <c r="GA585" s="5"/>
      <c r="GB585" s="5"/>
      <c r="GC585" s="5"/>
      <c r="GD585" s="5"/>
      <c r="GE585" s="5"/>
      <c r="GF585" s="5"/>
      <c r="GG585" s="5"/>
      <c r="GH585" s="4"/>
      <c r="GI585" s="4"/>
      <c r="GJ585" s="5"/>
      <c r="GK585" s="5"/>
      <c r="GL585" s="5"/>
      <c r="GM585" s="5"/>
      <c r="GN585" s="5"/>
      <c r="GO585" s="5"/>
      <c r="GP585" s="5"/>
      <c r="GQ585" s="5"/>
      <c r="GR585" s="5"/>
      <c r="GS585" s="5"/>
    </row>
    <row r="586" spans="1:201"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4"/>
      <c r="AR586" s="4"/>
      <c r="AS586" s="5"/>
      <c r="AT586" s="4"/>
      <c r="AU586" s="5"/>
      <c r="AV586" s="5"/>
      <c r="AW586" s="5"/>
      <c r="AX586" s="5"/>
      <c r="AY586" s="5"/>
      <c r="AZ586" s="5"/>
      <c r="BA586" s="5"/>
      <c r="BB586" s="5"/>
      <c r="BC586" s="4"/>
      <c r="BD586" s="4"/>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c r="CR586" s="5"/>
      <c r="CS586" s="5"/>
      <c r="CT586" s="5"/>
      <c r="CU586" s="5"/>
      <c r="CV586" s="5"/>
      <c r="CW586" s="5"/>
      <c r="CX586" s="5"/>
      <c r="CY586" s="5"/>
      <c r="CZ586" s="5"/>
      <c r="DA586" s="5"/>
      <c r="DB586" s="5"/>
      <c r="DC586" s="5"/>
      <c r="DD586" s="5"/>
      <c r="DE586" s="5"/>
      <c r="DF586" s="5"/>
      <c r="DG586" s="5"/>
      <c r="DH586" s="5"/>
      <c r="DI586" s="5"/>
      <c r="DJ586" s="5"/>
      <c r="DK586" s="5"/>
      <c r="DL586" s="5"/>
      <c r="DM586" s="5"/>
      <c r="DN586" s="5"/>
      <c r="DO586" s="5"/>
      <c r="DP586" s="5"/>
      <c r="DQ586" s="5"/>
      <c r="DR586" s="5"/>
      <c r="DS586" s="5"/>
      <c r="DT586" s="5"/>
      <c r="DU586" s="5"/>
      <c r="DV586" s="5"/>
      <c r="DW586" s="5"/>
      <c r="DX586" s="5"/>
      <c r="DY586" s="5"/>
      <c r="DZ586" s="5"/>
      <c r="EA586" s="5"/>
      <c r="EB586" s="5"/>
      <c r="EC586" s="5"/>
      <c r="ED586" s="5"/>
      <c r="EE586" s="5"/>
      <c r="EF586" s="5"/>
      <c r="EG586" s="5"/>
      <c r="EH586" s="5"/>
      <c r="EI586" s="5"/>
      <c r="EJ586" s="5"/>
      <c r="EK586" s="5"/>
      <c r="EL586" s="5"/>
      <c r="EM586" s="5"/>
      <c r="EN586" s="5"/>
      <c r="EO586" s="5"/>
      <c r="EP586" s="5"/>
      <c r="EQ586" s="5"/>
      <c r="ER586" s="5"/>
      <c r="ES586" s="5"/>
      <c r="ET586" s="5"/>
      <c r="EU586" s="5"/>
      <c r="EV586" s="5"/>
      <c r="EW586" s="5"/>
      <c r="EX586" s="5"/>
      <c r="EY586" s="5"/>
      <c r="EZ586" s="5"/>
      <c r="FA586" s="5"/>
      <c r="FB586" s="5"/>
      <c r="FC586" s="5"/>
      <c r="FD586" s="5"/>
      <c r="FE586" s="5"/>
      <c r="FF586" s="5"/>
      <c r="FG586" s="5"/>
      <c r="FH586" s="5"/>
      <c r="FI586" s="5"/>
      <c r="FJ586" s="5"/>
      <c r="FK586" s="5"/>
      <c r="FL586" s="5"/>
      <c r="FM586" s="5"/>
      <c r="FN586" s="5"/>
      <c r="FO586" s="5"/>
      <c r="FP586" s="5"/>
      <c r="FQ586" s="5"/>
      <c r="FR586" s="5"/>
      <c r="FS586" s="5"/>
      <c r="FT586" s="5"/>
      <c r="FU586" s="5"/>
      <c r="FV586" s="5"/>
      <c r="FW586" s="5"/>
      <c r="FX586" s="5"/>
      <c r="FY586" s="5"/>
      <c r="FZ586" s="5"/>
      <c r="GA586" s="5"/>
      <c r="GB586" s="5"/>
      <c r="GC586" s="5"/>
      <c r="GD586" s="5"/>
      <c r="GE586" s="5"/>
      <c r="GF586" s="5"/>
      <c r="GG586" s="5"/>
      <c r="GH586" s="4"/>
      <c r="GI586" s="4"/>
      <c r="GJ586" s="5"/>
      <c r="GK586" s="5"/>
      <c r="GL586" s="5"/>
      <c r="GM586" s="5"/>
      <c r="GN586" s="5"/>
      <c r="GO586" s="5"/>
      <c r="GP586" s="5"/>
      <c r="GQ586" s="5"/>
      <c r="GR586" s="5"/>
      <c r="GS586" s="5"/>
    </row>
    <row r="587" spans="1:201"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4"/>
      <c r="AR587" s="4"/>
      <c r="AS587" s="5"/>
      <c r="AT587" s="4"/>
      <c r="AU587" s="5"/>
      <c r="AV587" s="5"/>
      <c r="AW587" s="5"/>
      <c r="AX587" s="5"/>
      <c r="AY587" s="5"/>
      <c r="AZ587" s="5"/>
      <c r="BA587" s="5"/>
      <c r="BB587" s="5"/>
      <c r="BC587" s="4"/>
      <c r="BD587" s="4"/>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c r="CR587" s="5"/>
      <c r="CS587" s="5"/>
      <c r="CT587" s="5"/>
      <c r="CU587" s="5"/>
      <c r="CV587" s="5"/>
      <c r="CW587" s="5"/>
      <c r="CX587" s="5"/>
      <c r="CY587" s="5"/>
      <c r="CZ587" s="5"/>
      <c r="DA587" s="5"/>
      <c r="DB587" s="5"/>
      <c r="DC587" s="5"/>
      <c r="DD587" s="5"/>
      <c r="DE587" s="5"/>
      <c r="DF587" s="5"/>
      <c r="DG587" s="5"/>
      <c r="DH587" s="5"/>
      <c r="DI587" s="5"/>
      <c r="DJ587" s="5"/>
      <c r="DK587" s="5"/>
      <c r="DL587" s="5"/>
      <c r="DM587" s="5"/>
      <c r="DN587" s="5"/>
      <c r="DO587" s="5"/>
      <c r="DP587" s="5"/>
      <c r="DQ587" s="5"/>
      <c r="DR587" s="5"/>
      <c r="DS587" s="5"/>
      <c r="DT587" s="5"/>
      <c r="DU587" s="5"/>
      <c r="DV587" s="5"/>
      <c r="DW587" s="5"/>
      <c r="DX587" s="5"/>
      <c r="DY587" s="5"/>
      <c r="DZ587" s="5"/>
      <c r="EA587" s="5"/>
      <c r="EB587" s="5"/>
      <c r="EC587" s="5"/>
      <c r="ED587" s="5"/>
      <c r="EE587" s="5"/>
      <c r="EF587" s="5"/>
      <c r="EG587" s="5"/>
      <c r="EH587" s="5"/>
      <c r="EI587" s="5"/>
      <c r="EJ587" s="5"/>
      <c r="EK587" s="5"/>
      <c r="EL587" s="5"/>
      <c r="EM587" s="5"/>
      <c r="EN587" s="5"/>
      <c r="EO587" s="5"/>
      <c r="EP587" s="5"/>
      <c r="EQ587" s="5"/>
      <c r="ER587" s="5"/>
      <c r="ES587" s="5"/>
      <c r="ET587" s="5"/>
      <c r="EU587" s="5"/>
      <c r="EV587" s="5"/>
      <c r="EW587" s="5"/>
      <c r="EX587" s="5"/>
      <c r="EY587" s="5"/>
      <c r="EZ587" s="5"/>
      <c r="FA587" s="5"/>
      <c r="FB587" s="5"/>
      <c r="FC587" s="5"/>
      <c r="FD587" s="5"/>
      <c r="FE587" s="5"/>
      <c r="FF587" s="5"/>
      <c r="FG587" s="5"/>
      <c r="FH587" s="5"/>
      <c r="FI587" s="5"/>
      <c r="FJ587" s="5"/>
      <c r="FK587" s="5"/>
      <c r="FL587" s="5"/>
      <c r="FM587" s="5"/>
      <c r="FN587" s="5"/>
      <c r="FO587" s="5"/>
      <c r="FP587" s="5"/>
      <c r="FQ587" s="5"/>
      <c r="FR587" s="5"/>
      <c r="FS587" s="5"/>
      <c r="FT587" s="5"/>
      <c r="FU587" s="5"/>
      <c r="FV587" s="5"/>
      <c r="FW587" s="5"/>
      <c r="FX587" s="5"/>
      <c r="FY587" s="5"/>
      <c r="FZ587" s="5"/>
      <c r="GA587" s="5"/>
      <c r="GB587" s="5"/>
      <c r="GC587" s="5"/>
      <c r="GD587" s="5"/>
      <c r="GE587" s="5"/>
      <c r="GF587" s="5"/>
      <c r="GG587" s="5"/>
      <c r="GH587" s="4"/>
      <c r="GI587" s="4"/>
      <c r="GJ587" s="5"/>
      <c r="GK587" s="5"/>
      <c r="GL587" s="5"/>
      <c r="GM587" s="5"/>
      <c r="GN587" s="5"/>
      <c r="GO587" s="5"/>
      <c r="GP587" s="5"/>
      <c r="GQ587" s="5"/>
      <c r="GR587" s="5"/>
      <c r="GS587" s="5"/>
    </row>
    <row r="588" spans="1:201"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4"/>
      <c r="AR588" s="4"/>
      <c r="AS588" s="5"/>
      <c r="AT588" s="4"/>
      <c r="AU588" s="5"/>
      <c r="AV588" s="5"/>
      <c r="AW588" s="5"/>
      <c r="AX588" s="5"/>
      <c r="AY588" s="5"/>
      <c r="AZ588" s="5"/>
      <c r="BA588" s="5"/>
      <c r="BB588" s="5"/>
      <c r="BC588" s="4"/>
      <c r="BD588" s="4"/>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c r="CR588" s="5"/>
      <c r="CS588" s="5"/>
      <c r="CT588" s="5"/>
      <c r="CU588" s="5"/>
      <c r="CV588" s="5"/>
      <c r="CW588" s="5"/>
      <c r="CX588" s="5"/>
      <c r="CY588" s="5"/>
      <c r="CZ588" s="5"/>
      <c r="DA588" s="5"/>
      <c r="DB588" s="5"/>
      <c r="DC588" s="5"/>
      <c r="DD588" s="5"/>
      <c r="DE588" s="5"/>
      <c r="DF588" s="5"/>
      <c r="DG588" s="5"/>
      <c r="DH588" s="5"/>
      <c r="DI588" s="5"/>
      <c r="DJ588" s="5"/>
      <c r="DK588" s="5"/>
      <c r="DL588" s="5"/>
      <c r="DM588" s="5"/>
      <c r="DN588" s="5"/>
      <c r="DO588" s="5"/>
      <c r="DP588" s="5"/>
      <c r="DQ588" s="5"/>
      <c r="DR588" s="5"/>
      <c r="DS588" s="5"/>
      <c r="DT588" s="5"/>
      <c r="DU588" s="5"/>
      <c r="DV588" s="5"/>
      <c r="DW588" s="5"/>
      <c r="DX588" s="5"/>
      <c r="DY588" s="5"/>
      <c r="DZ588" s="5"/>
      <c r="EA588" s="5"/>
      <c r="EB588" s="5"/>
      <c r="EC588" s="5"/>
      <c r="ED588" s="5"/>
      <c r="EE588" s="5"/>
      <c r="EF588" s="5"/>
      <c r="EG588" s="5"/>
      <c r="EH588" s="5"/>
      <c r="EI588" s="5"/>
      <c r="EJ588" s="5"/>
      <c r="EK588" s="5"/>
      <c r="EL588" s="5"/>
      <c r="EM588" s="5"/>
      <c r="EN588" s="5"/>
      <c r="EO588" s="5"/>
      <c r="EP588" s="5"/>
      <c r="EQ588" s="5"/>
      <c r="ER588" s="5"/>
      <c r="ES588" s="5"/>
      <c r="ET588" s="5"/>
      <c r="EU588" s="5"/>
      <c r="EV588" s="5"/>
      <c r="EW588" s="5"/>
      <c r="EX588" s="5"/>
      <c r="EY588" s="5"/>
      <c r="EZ588" s="5"/>
      <c r="FA588" s="5"/>
      <c r="FB588" s="5"/>
      <c r="FC588" s="5"/>
      <c r="FD588" s="5"/>
      <c r="FE588" s="5"/>
      <c r="FF588" s="5"/>
      <c r="FG588" s="5"/>
      <c r="FH588" s="5"/>
      <c r="FI588" s="5"/>
      <c r="FJ588" s="5"/>
      <c r="FK588" s="5"/>
      <c r="FL588" s="5"/>
      <c r="FM588" s="5"/>
      <c r="FN588" s="5"/>
      <c r="FO588" s="5"/>
      <c r="FP588" s="5"/>
      <c r="FQ588" s="5"/>
      <c r="FR588" s="5"/>
      <c r="FS588" s="5"/>
      <c r="FT588" s="5"/>
      <c r="FU588" s="5"/>
      <c r="FV588" s="5"/>
      <c r="FW588" s="5"/>
      <c r="FX588" s="5"/>
      <c r="FY588" s="5"/>
      <c r="FZ588" s="5"/>
      <c r="GA588" s="5"/>
      <c r="GB588" s="5"/>
      <c r="GC588" s="5"/>
      <c r="GD588" s="5"/>
      <c r="GE588" s="5"/>
      <c r="GF588" s="5"/>
      <c r="GG588" s="5"/>
      <c r="GH588" s="4"/>
      <c r="GI588" s="4"/>
      <c r="GJ588" s="5"/>
      <c r="GK588" s="5"/>
      <c r="GL588" s="5"/>
      <c r="GM588" s="5"/>
      <c r="GN588" s="5"/>
      <c r="GO588" s="5"/>
      <c r="GP588" s="5"/>
      <c r="GQ588" s="5"/>
      <c r="GR588" s="5"/>
      <c r="GS588" s="5"/>
    </row>
    <row r="589" spans="1:201"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4"/>
      <c r="AR589" s="4"/>
      <c r="AS589" s="5"/>
      <c r="AT589" s="4"/>
      <c r="AU589" s="5"/>
      <c r="AV589" s="5"/>
      <c r="AW589" s="5"/>
      <c r="AX589" s="5"/>
      <c r="AY589" s="5"/>
      <c r="AZ589" s="5"/>
      <c r="BA589" s="5"/>
      <c r="BB589" s="5"/>
      <c r="BC589" s="4"/>
      <c r="BD589" s="4"/>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c r="CR589" s="5"/>
      <c r="CS589" s="5"/>
      <c r="CT589" s="5"/>
      <c r="CU589" s="5"/>
      <c r="CV589" s="5"/>
      <c r="CW589" s="5"/>
      <c r="CX589" s="5"/>
      <c r="CY589" s="5"/>
      <c r="CZ589" s="5"/>
      <c r="DA589" s="5"/>
      <c r="DB589" s="5"/>
      <c r="DC589" s="5"/>
      <c r="DD589" s="5"/>
      <c r="DE589" s="5"/>
      <c r="DF589" s="5"/>
      <c r="DG589" s="5"/>
      <c r="DH589" s="5"/>
      <c r="DI589" s="5"/>
      <c r="DJ589" s="5"/>
      <c r="DK589" s="5"/>
      <c r="DL589" s="5"/>
      <c r="DM589" s="5"/>
      <c r="DN589" s="5"/>
      <c r="DO589" s="5"/>
      <c r="DP589" s="5"/>
      <c r="DQ589" s="5"/>
      <c r="DR589" s="5"/>
      <c r="DS589" s="5"/>
      <c r="DT589" s="5"/>
      <c r="DU589" s="5"/>
      <c r="DV589" s="5"/>
      <c r="DW589" s="5"/>
      <c r="DX589" s="5"/>
      <c r="DY589" s="5"/>
      <c r="DZ589" s="5"/>
      <c r="EA589" s="5"/>
      <c r="EB589" s="5"/>
      <c r="EC589" s="5"/>
      <c r="ED589" s="5"/>
      <c r="EE589" s="5"/>
      <c r="EF589" s="5"/>
      <c r="EG589" s="5"/>
      <c r="EH589" s="5"/>
      <c r="EI589" s="5"/>
      <c r="EJ589" s="5"/>
      <c r="EK589" s="5"/>
      <c r="EL589" s="5"/>
      <c r="EM589" s="5"/>
      <c r="EN589" s="5"/>
      <c r="EO589" s="5"/>
      <c r="EP589" s="5"/>
      <c r="EQ589" s="5"/>
      <c r="ER589" s="5"/>
      <c r="ES589" s="5"/>
      <c r="ET589" s="5"/>
      <c r="EU589" s="5"/>
      <c r="EV589" s="5"/>
      <c r="EW589" s="5"/>
      <c r="EX589" s="5"/>
      <c r="EY589" s="5"/>
      <c r="EZ589" s="5"/>
      <c r="FA589" s="5"/>
      <c r="FB589" s="5"/>
      <c r="FC589" s="5"/>
      <c r="FD589" s="5"/>
      <c r="FE589" s="5"/>
      <c r="FF589" s="5"/>
      <c r="FG589" s="5"/>
      <c r="FH589" s="5"/>
      <c r="FI589" s="5"/>
      <c r="FJ589" s="5"/>
      <c r="FK589" s="5"/>
      <c r="FL589" s="5"/>
      <c r="FM589" s="5"/>
      <c r="FN589" s="5"/>
      <c r="FO589" s="5"/>
      <c r="FP589" s="5"/>
      <c r="FQ589" s="5"/>
      <c r="FR589" s="5"/>
      <c r="FS589" s="5"/>
      <c r="FT589" s="5"/>
      <c r="FU589" s="5"/>
      <c r="FV589" s="5"/>
      <c r="FW589" s="5"/>
      <c r="FX589" s="5"/>
      <c r="FY589" s="5"/>
      <c r="FZ589" s="5"/>
      <c r="GA589" s="5"/>
      <c r="GB589" s="5"/>
      <c r="GC589" s="5"/>
      <c r="GD589" s="5"/>
      <c r="GE589" s="5"/>
      <c r="GF589" s="5"/>
      <c r="GG589" s="5"/>
      <c r="GH589" s="4"/>
      <c r="GI589" s="4"/>
      <c r="GJ589" s="5"/>
      <c r="GK589" s="5"/>
      <c r="GL589" s="5"/>
      <c r="GM589" s="5"/>
      <c r="GN589" s="5"/>
      <c r="GO589" s="5"/>
      <c r="GP589" s="5"/>
      <c r="GQ589" s="5"/>
      <c r="GR589" s="5"/>
      <c r="GS589" s="5"/>
    </row>
    <row r="590" spans="1:201"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4"/>
      <c r="AR590" s="4"/>
      <c r="AS590" s="5"/>
      <c r="AT590" s="4"/>
      <c r="AU590" s="5"/>
      <c r="AV590" s="5"/>
      <c r="AW590" s="5"/>
      <c r="AX590" s="5"/>
      <c r="AY590" s="5"/>
      <c r="AZ590" s="5"/>
      <c r="BA590" s="5"/>
      <c r="BB590" s="5"/>
      <c r="BC590" s="4"/>
      <c r="BD590" s="4"/>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c r="CR590" s="5"/>
      <c r="CS590" s="5"/>
      <c r="CT590" s="5"/>
      <c r="CU590" s="5"/>
      <c r="CV590" s="5"/>
      <c r="CW590" s="5"/>
      <c r="CX590" s="5"/>
      <c r="CY590" s="5"/>
      <c r="CZ590" s="5"/>
      <c r="DA590" s="5"/>
      <c r="DB590" s="5"/>
      <c r="DC590" s="5"/>
      <c r="DD590" s="5"/>
      <c r="DE590" s="5"/>
      <c r="DF590" s="5"/>
      <c r="DG590" s="5"/>
      <c r="DH590" s="5"/>
      <c r="DI590" s="5"/>
      <c r="DJ590" s="5"/>
      <c r="DK590" s="5"/>
      <c r="DL590" s="5"/>
      <c r="DM590" s="5"/>
      <c r="DN590" s="5"/>
      <c r="DO590" s="5"/>
      <c r="DP590" s="5"/>
      <c r="DQ590" s="5"/>
      <c r="DR590" s="5"/>
      <c r="DS590" s="5"/>
      <c r="DT590" s="5"/>
      <c r="DU590" s="5"/>
      <c r="DV590" s="5"/>
      <c r="DW590" s="5"/>
      <c r="DX590" s="5"/>
      <c r="DY590" s="5"/>
      <c r="DZ590" s="5"/>
      <c r="EA590" s="5"/>
      <c r="EB590" s="5"/>
      <c r="EC590" s="5"/>
      <c r="ED590" s="5"/>
      <c r="EE590" s="5"/>
      <c r="EF590" s="5"/>
      <c r="EG590" s="5"/>
      <c r="EH590" s="5"/>
      <c r="EI590" s="5"/>
      <c r="EJ590" s="5"/>
      <c r="EK590" s="5"/>
      <c r="EL590" s="5"/>
      <c r="EM590" s="5"/>
      <c r="EN590" s="5"/>
      <c r="EO590" s="5"/>
      <c r="EP590" s="5"/>
      <c r="EQ590" s="5"/>
      <c r="ER590" s="5"/>
      <c r="ES590" s="5"/>
      <c r="ET590" s="5"/>
      <c r="EU590" s="5"/>
      <c r="EV590" s="5"/>
      <c r="EW590" s="5"/>
      <c r="EX590" s="5"/>
      <c r="EY590" s="5"/>
      <c r="EZ590" s="5"/>
      <c r="FA590" s="5"/>
      <c r="FB590" s="5"/>
      <c r="FC590" s="5"/>
      <c r="FD590" s="5"/>
      <c r="FE590" s="5"/>
      <c r="FF590" s="5"/>
      <c r="FG590" s="5"/>
      <c r="FH590" s="5"/>
      <c r="FI590" s="5"/>
      <c r="FJ590" s="5"/>
      <c r="FK590" s="5"/>
      <c r="FL590" s="5"/>
      <c r="FM590" s="5"/>
      <c r="FN590" s="5"/>
      <c r="FO590" s="5"/>
      <c r="FP590" s="5"/>
      <c r="FQ590" s="5"/>
      <c r="FR590" s="5"/>
      <c r="FS590" s="5"/>
      <c r="FT590" s="5"/>
      <c r="FU590" s="5"/>
      <c r="FV590" s="5"/>
      <c r="FW590" s="5"/>
      <c r="FX590" s="5"/>
      <c r="FY590" s="5"/>
      <c r="FZ590" s="5"/>
      <c r="GA590" s="5"/>
      <c r="GB590" s="5"/>
      <c r="GC590" s="5"/>
      <c r="GD590" s="5"/>
      <c r="GE590" s="5"/>
      <c r="GF590" s="5"/>
      <c r="GG590" s="5"/>
      <c r="GH590" s="4"/>
      <c r="GI590" s="4"/>
      <c r="GJ590" s="5"/>
      <c r="GK590" s="5"/>
      <c r="GL590" s="5"/>
      <c r="GM590" s="5"/>
      <c r="GN590" s="5"/>
      <c r="GO590" s="5"/>
      <c r="GP590" s="5"/>
      <c r="GQ590" s="5"/>
      <c r="GR590" s="5"/>
      <c r="GS590" s="5"/>
    </row>
    <row r="591" spans="1:201"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4"/>
      <c r="AR591" s="4"/>
      <c r="AS591" s="5"/>
      <c r="AT591" s="4"/>
      <c r="AU591" s="5"/>
      <c r="AV591" s="5"/>
      <c r="AW591" s="5"/>
      <c r="AX591" s="5"/>
      <c r="AY591" s="5"/>
      <c r="AZ591" s="5"/>
      <c r="BA591" s="5"/>
      <c r="BB591" s="5"/>
      <c r="BC591" s="4"/>
      <c r="BD591" s="4"/>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c r="CR591" s="5"/>
      <c r="CS591" s="5"/>
      <c r="CT591" s="5"/>
      <c r="CU591" s="5"/>
      <c r="CV591" s="5"/>
      <c r="CW591" s="5"/>
      <c r="CX591" s="5"/>
      <c r="CY591" s="5"/>
      <c r="CZ591" s="5"/>
      <c r="DA591" s="5"/>
      <c r="DB591" s="5"/>
      <c r="DC591" s="5"/>
      <c r="DD591" s="5"/>
      <c r="DE591" s="5"/>
      <c r="DF591" s="5"/>
      <c r="DG591" s="5"/>
      <c r="DH591" s="5"/>
      <c r="DI591" s="5"/>
      <c r="DJ591" s="5"/>
      <c r="DK591" s="5"/>
      <c r="DL591" s="5"/>
      <c r="DM591" s="5"/>
      <c r="DN591" s="5"/>
      <c r="DO591" s="5"/>
      <c r="DP591" s="5"/>
      <c r="DQ591" s="5"/>
      <c r="DR591" s="5"/>
      <c r="DS591" s="5"/>
      <c r="DT591" s="5"/>
      <c r="DU591" s="5"/>
      <c r="DV591" s="5"/>
      <c r="DW591" s="5"/>
      <c r="DX591" s="5"/>
      <c r="DY591" s="5"/>
      <c r="DZ591" s="5"/>
      <c r="EA591" s="5"/>
      <c r="EB591" s="5"/>
      <c r="EC591" s="5"/>
      <c r="ED591" s="5"/>
      <c r="EE591" s="5"/>
      <c r="EF591" s="5"/>
      <c r="EG591" s="5"/>
      <c r="EH591" s="5"/>
      <c r="EI591" s="5"/>
      <c r="EJ591" s="5"/>
      <c r="EK591" s="5"/>
      <c r="EL591" s="5"/>
      <c r="EM591" s="5"/>
      <c r="EN591" s="5"/>
      <c r="EO591" s="5"/>
      <c r="EP591" s="5"/>
      <c r="EQ591" s="5"/>
      <c r="ER591" s="5"/>
      <c r="ES591" s="5"/>
      <c r="ET591" s="5"/>
      <c r="EU591" s="5"/>
      <c r="EV591" s="5"/>
      <c r="EW591" s="5"/>
      <c r="EX591" s="5"/>
      <c r="EY591" s="5"/>
      <c r="EZ591" s="5"/>
      <c r="FA591" s="5"/>
      <c r="FB591" s="5"/>
      <c r="FC591" s="5"/>
      <c r="FD591" s="5"/>
      <c r="FE591" s="5"/>
      <c r="FF591" s="5"/>
      <c r="FG591" s="5"/>
      <c r="FH591" s="5"/>
      <c r="FI591" s="5"/>
      <c r="FJ591" s="5"/>
      <c r="FK591" s="5"/>
      <c r="FL591" s="5"/>
      <c r="FM591" s="5"/>
      <c r="FN591" s="5"/>
      <c r="FO591" s="5"/>
      <c r="FP591" s="5"/>
      <c r="FQ591" s="5"/>
      <c r="FR591" s="5"/>
      <c r="FS591" s="5"/>
      <c r="FT591" s="5"/>
      <c r="FU591" s="5"/>
      <c r="FV591" s="5"/>
      <c r="FW591" s="5"/>
      <c r="FX591" s="5"/>
      <c r="FY591" s="5"/>
      <c r="FZ591" s="5"/>
      <c r="GA591" s="5"/>
      <c r="GB591" s="5"/>
      <c r="GC591" s="5"/>
      <c r="GD591" s="5"/>
      <c r="GE591" s="5"/>
      <c r="GF591" s="5"/>
      <c r="GG591" s="5"/>
      <c r="GH591" s="4"/>
      <c r="GI591" s="4"/>
      <c r="GJ591" s="5"/>
      <c r="GK591" s="5"/>
      <c r="GL591" s="5"/>
      <c r="GM591" s="5"/>
      <c r="GN591" s="5"/>
      <c r="GO591" s="5"/>
      <c r="GP591" s="5"/>
      <c r="GQ591" s="5"/>
      <c r="GR591" s="5"/>
      <c r="GS591" s="5"/>
    </row>
    <row r="592" spans="1:201"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4"/>
      <c r="AR592" s="4"/>
      <c r="AS592" s="5"/>
      <c r="AT592" s="4"/>
      <c r="AU592" s="5"/>
      <c r="AV592" s="5"/>
      <c r="AW592" s="5"/>
      <c r="AX592" s="5"/>
      <c r="AY592" s="5"/>
      <c r="AZ592" s="5"/>
      <c r="BA592" s="5"/>
      <c r="BB592" s="5"/>
      <c r="BC592" s="4"/>
      <c r="BD592" s="4"/>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c r="CR592" s="5"/>
      <c r="CS592" s="5"/>
      <c r="CT592" s="5"/>
      <c r="CU592" s="5"/>
      <c r="CV592" s="5"/>
      <c r="CW592" s="5"/>
      <c r="CX592" s="5"/>
      <c r="CY592" s="5"/>
      <c r="CZ592" s="5"/>
      <c r="DA592" s="5"/>
      <c r="DB592" s="5"/>
      <c r="DC592" s="5"/>
      <c r="DD592" s="5"/>
      <c r="DE592" s="5"/>
      <c r="DF592" s="5"/>
      <c r="DG592" s="5"/>
      <c r="DH592" s="5"/>
      <c r="DI592" s="5"/>
      <c r="DJ592" s="5"/>
      <c r="DK592" s="5"/>
      <c r="DL592" s="5"/>
      <c r="DM592" s="5"/>
      <c r="DN592" s="5"/>
      <c r="DO592" s="5"/>
      <c r="DP592" s="5"/>
      <c r="DQ592" s="5"/>
      <c r="DR592" s="5"/>
      <c r="DS592" s="5"/>
      <c r="DT592" s="5"/>
      <c r="DU592" s="5"/>
      <c r="DV592" s="5"/>
      <c r="DW592" s="5"/>
      <c r="DX592" s="5"/>
      <c r="DY592" s="5"/>
      <c r="DZ592" s="5"/>
      <c r="EA592" s="5"/>
      <c r="EB592" s="5"/>
      <c r="EC592" s="5"/>
      <c r="ED592" s="5"/>
      <c r="EE592" s="5"/>
      <c r="EF592" s="5"/>
      <c r="EG592" s="5"/>
      <c r="EH592" s="5"/>
      <c r="EI592" s="5"/>
      <c r="EJ592" s="5"/>
      <c r="EK592" s="5"/>
      <c r="EL592" s="5"/>
      <c r="EM592" s="5"/>
      <c r="EN592" s="5"/>
      <c r="EO592" s="5"/>
      <c r="EP592" s="5"/>
      <c r="EQ592" s="5"/>
      <c r="ER592" s="5"/>
      <c r="ES592" s="5"/>
      <c r="ET592" s="5"/>
      <c r="EU592" s="5"/>
      <c r="EV592" s="5"/>
      <c r="EW592" s="5"/>
      <c r="EX592" s="5"/>
      <c r="EY592" s="5"/>
      <c r="EZ592" s="5"/>
      <c r="FA592" s="5"/>
      <c r="FB592" s="5"/>
      <c r="FC592" s="5"/>
      <c r="FD592" s="5"/>
      <c r="FE592" s="5"/>
      <c r="FF592" s="5"/>
      <c r="FG592" s="5"/>
      <c r="FH592" s="5"/>
      <c r="FI592" s="5"/>
      <c r="FJ592" s="5"/>
      <c r="FK592" s="5"/>
      <c r="FL592" s="5"/>
      <c r="FM592" s="5"/>
      <c r="FN592" s="5"/>
      <c r="FO592" s="5"/>
      <c r="FP592" s="5"/>
      <c r="FQ592" s="5"/>
      <c r="FR592" s="5"/>
      <c r="FS592" s="5"/>
      <c r="FT592" s="5"/>
      <c r="FU592" s="5"/>
      <c r="FV592" s="5"/>
      <c r="FW592" s="5"/>
      <c r="FX592" s="5"/>
      <c r="FY592" s="5"/>
      <c r="FZ592" s="5"/>
      <c r="GA592" s="5"/>
      <c r="GB592" s="5"/>
      <c r="GC592" s="5"/>
      <c r="GD592" s="5"/>
      <c r="GE592" s="5"/>
      <c r="GF592" s="5"/>
      <c r="GG592" s="5"/>
      <c r="GH592" s="4"/>
      <c r="GI592" s="4"/>
      <c r="GJ592" s="5"/>
      <c r="GK592" s="5"/>
      <c r="GL592" s="5"/>
      <c r="GM592" s="5"/>
      <c r="GN592" s="5"/>
      <c r="GO592" s="5"/>
      <c r="GP592" s="5"/>
      <c r="GQ592" s="5"/>
      <c r="GR592" s="5"/>
      <c r="GS592" s="5"/>
    </row>
    <row r="593" spans="1:201"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4"/>
      <c r="AR593" s="4"/>
      <c r="AS593" s="5"/>
      <c r="AT593" s="4"/>
      <c r="AU593" s="5"/>
      <c r="AV593" s="5"/>
      <c r="AW593" s="5"/>
      <c r="AX593" s="5"/>
      <c r="AY593" s="5"/>
      <c r="AZ593" s="5"/>
      <c r="BA593" s="5"/>
      <c r="BB593" s="5"/>
      <c r="BC593" s="4"/>
      <c r="BD593" s="4"/>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c r="CR593" s="5"/>
      <c r="CS593" s="5"/>
      <c r="CT593" s="5"/>
      <c r="CU593" s="5"/>
      <c r="CV593" s="5"/>
      <c r="CW593" s="5"/>
      <c r="CX593" s="5"/>
      <c r="CY593" s="5"/>
      <c r="CZ593" s="5"/>
      <c r="DA593" s="5"/>
      <c r="DB593" s="5"/>
      <c r="DC593" s="5"/>
      <c r="DD593" s="5"/>
      <c r="DE593" s="5"/>
      <c r="DF593" s="5"/>
      <c r="DG593" s="5"/>
      <c r="DH593" s="5"/>
      <c r="DI593" s="5"/>
      <c r="DJ593" s="5"/>
      <c r="DK593" s="5"/>
      <c r="DL593" s="5"/>
      <c r="DM593" s="5"/>
      <c r="DN593" s="5"/>
      <c r="DO593" s="5"/>
      <c r="DP593" s="5"/>
      <c r="DQ593" s="5"/>
      <c r="DR593" s="5"/>
      <c r="DS593" s="5"/>
      <c r="DT593" s="5"/>
      <c r="DU593" s="5"/>
      <c r="DV593" s="5"/>
      <c r="DW593" s="5"/>
      <c r="DX593" s="5"/>
      <c r="DY593" s="5"/>
      <c r="DZ593" s="5"/>
      <c r="EA593" s="5"/>
      <c r="EB593" s="5"/>
      <c r="EC593" s="5"/>
      <c r="ED593" s="5"/>
      <c r="EE593" s="5"/>
      <c r="EF593" s="5"/>
      <c r="EG593" s="5"/>
      <c r="EH593" s="5"/>
      <c r="EI593" s="5"/>
      <c r="EJ593" s="5"/>
      <c r="EK593" s="5"/>
      <c r="EL593" s="5"/>
      <c r="EM593" s="5"/>
      <c r="EN593" s="5"/>
      <c r="EO593" s="5"/>
      <c r="EP593" s="5"/>
      <c r="EQ593" s="5"/>
      <c r="ER593" s="5"/>
      <c r="ES593" s="5"/>
      <c r="ET593" s="5"/>
      <c r="EU593" s="5"/>
      <c r="EV593" s="5"/>
      <c r="EW593" s="5"/>
      <c r="EX593" s="5"/>
      <c r="EY593" s="5"/>
      <c r="EZ593" s="5"/>
      <c r="FA593" s="5"/>
      <c r="FB593" s="5"/>
      <c r="FC593" s="5"/>
      <c r="FD593" s="5"/>
      <c r="FE593" s="5"/>
      <c r="FF593" s="5"/>
      <c r="FG593" s="5"/>
      <c r="FH593" s="5"/>
      <c r="FI593" s="5"/>
      <c r="FJ593" s="5"/>
      <c r="FK593" s="5"/>
      <c r="FL593" s="5"/>
      <c r="FM593" s="5"/>
      <c r="FN593" s="5"/>
      <c r="FO593" s="5"/>
      <c r="FP593" s="5"/>
      <c r="FQ593" s="5"/>
      <c r="FR593" s="5"/>
      <c r="FS593" s="5"/>
      <c r="FT593" s="5"/>
      <c r="FU593" s="5"/>
      <c r="FV593" s="5"/>
      <c r="FW593" s="5"/>
      <c r="FX593" s="5"/>
      <c r="FY593" s="5"/>
      <c r="FZ593" s="5"/>
      <c r="GA593" s="5"/>
      <c r="GB593" s="5"/>
      <c r="GC593" s="5"/>
      <c r="GD593" s="5"/>
      <c r="GE593" s="5"/>
      <c r="GF593" s="5"/>
      <c r="GG593" s="5"/>
      <c r="GH593" s="4"/>
      <c r="GI593" s="4"/>
      <c r="GJ593" s="5"/>
      <c r="GK593" s="5"/>
      <c r="GL593" s="5"/>
      <c r="GM593" s="5"/>
      <c r="GN593" s="5"/>
      <c r="GO593" s="5"/>
      <c r="GP593" s="5"/>
      <c r="GQ593" s="5"/>
      <c r="GR593" s="5"/>
      <c r="GS593" s="5"/>
    </row>
    <row r="594" spans="1:201"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4"/>
      <c r="AR594" s="4"/>
      <c r="AS594" s="5"/>
      <c r="AT594" s="4"/>
      <c r="AU594" s="5"/>
      <c r="AV594" s="5"/>
      <c r="AW594" s="5"/>
      <c r="AX594" s="5"/>
      <c r="AY594" s="5"/>
      <c r="AZ594" s="5"/>
      <c r="BA594" s="5"/>
      <c r="BB594" s="5"/>
      <c r="BC594" s="4"/>
      <c r="BD594" s="4"/>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c r="CR594" s="5"/>
      <c r="CS594" s="5"/>
      <c r="CT594" s="5"/>
      <c r="CU594" s="5"/>
      <c r="CV594" s="5"/>
      <c r="CW594" s="5"/>
      <c r="CX594" s="5"/>
      <c r="CY594" s="5"/>
      <c r="CZ594" s="5"/>
      <c r="DA594" s="5"/>
      <c r="DB594" s="5"/>
      <c r="DC594" s="5"/>
      <c r="DD594" s="5"/>
      <c r="DE594" s="5"/>
      <c r="DF594" s="5"/>
      <c r="DG594" s="5"/>
      <c r="DH594" s="5"/>
      <c r="DI594" s="5"/>
      <c r="DJ594" s="5"/>
      <c r="DK594" s="5"/>
      <c r="DL594" s="5"/>
      <c r="DM594" s="5"/>
      <c r="DN594" s="5"/>
      <c r="DO594" s="5"/>
      <c r="DP594" s="5"/>
      <c r="DQ594" s="5"/>
      <c r="DR594" s="5"/>
      <c r="DS594" s="5"/>
      <c r="DT594" s="5"/>
      <c r="DU594" s="5"/>
      <c r="DV594" s="5"/>
      <c r="DW594" s="5"/>
      <c r="DX594" s="5"/>
      <c r="DY594" s="5"/>
      <c r="DZ594" s="5"/>
      <c r="EA594" s="5"/>
      <c r="EB594" s="5"/>
      <c r="EC594" s="5"/>
      <c r="ED594" s="5"/>
      <c r="EE594" s="5"/>
      <c r="EF594" s="5"/>
      <c r="EG594" s="5"/>
      <c r="EH594" s="5"/>
      <c r="EI594" s="5"/>
      <c r="EJ594" s="5"/>
      <c r="EK594" s="5"/>
      <c r="EL594" s="5"/>
      <c r="EM594" s="5"/>
      <c r="EN594" s="5"/>
      <c r="EO594" s="5"/>
      <c r="EP594" s="5"/>
      <c r="EQ594" s="5"/>
      <c r="ER594" s="5"/>
      <c r="ES594" s="5"/>
      <c r="ET594" s="5"/>
      <c r="EU594" s="5"/>
      <c r="EV594" s="5"/>
      <c r="EW594" s="5"/>
      <c r="EX594" s="5"/>
      <c r="EY594" s="5"/>
      <c r="EZ594" s="5"/>
      <c r="FA594" s="5"/>
      <c r="FB594" s="5"/>
      <c r="FC594" s="5"/>
      <c r="FD594" s="5"/>
      <c r="FE594" s="5"/>
      <c r="FF594" s="5"/>
      <c r="FG594" s="5"/>
      <c r="FH594" s="5"/>
      <c r="FI594" s="5"/>
      <c r="FJ594" s="5"/>
      <c r="FK594" s="5"/>
      <c r="FL594" s="5"/>
      <c r="FM594" s="5"/>
      <c r="FN594" s="5"/>
      <c r="FO594" s="5"/>
      <c r="FP594" s="5"/>
      <c r="FQ594" s="5"/>
      <c r="FR594" s="5"/>
      <c r="FS594" s="5"/>
      <c r="FT594" s="5"/>
      <c r="FU594" s="5"/>
      <c r="FV594" s="5"/>
      <c r="FW594" s="5"/>
      <c r="FX594" s="5"/>
      <c r="FY594" s="5"/>
      <c r="FZ594" s="5"/>
      <c r="GA594" s="5"/>
      <c r="GB594" s="5"/>
      <c r="GC594" s="5"/>
      <c r="GD594" s="5"/>
      <c r="GE594" s="5"/>
      <c r="GF594" s="5"/>
      <c r="GG594" s="5"/>
      <c r="GH594" s="4"/>
      <c r="GI594" s="4"/>
      <c r="GJ594" s="5"/>
      <c r="GK594" s="5"/>
      <c r="GL594" s="5"/>
      <c r="GM594" s="5"/>
      <c r="GN594" s="5"/>
      <c r="GO594" s="5"/>
      <c r="GP594" s="5"/>
      <c r="GQ594" s="5"/>
      <c r="GR594" s="5"/>
      <c r="GS594" s="5"/>
    </row>
    <row r="595" spans="1:201"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4"/>
      <c r="AR595" s="4"/>
      <c r="AS595" s="5"/>
      <c r="AT595" s="4"/>
      <c r="AU595" s="5"/>
      <c r="AV595" s="5"/>
      <c r="AW595" s="5"/>
      <c r="AX595" s="5"/>
      <c r="AY595" s="5"/>
      <c r="AZ595" s="5"/>
      <c r="BA595" s="5"/>
      <c r="BB595" s="5"/>
      <c r="BC595" s="4"/>
      <c r="BD595" s="4"/>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c r="CR595" s="5"/>
      <c r="CS595" s="5"/>
      <c r="CT595" s="5"/>
      <c r="CU595" s="5"/>
      <c r="CV595" s="5"/>
      <c r="CW595" s="5"/>
      <c r="CX595" s="5"/>
      <c r="CY595" s="5"/>
      <c r="CZ595" s="5"/>
      <c r="DA595" s="5"/>
      <c r="DB595" s="5"/>
      <c r="DC595" s="5"/>
      <c r="DD595" s="5"/>
      <c r="DE595" s="5"/>
      <c r="DF595" s="5"/>
      <c r="DG595" s="5"/>
      <c r="DH595" s="5"/>
      <c r="DI595" s="5"/>
      <c r="DJ595" s="5"/>
      <c r="DK595" s="5"/>
      <c r="DL595" s="5"/>
      <c r="DM595" s="5"/>
      <c r="DN595" s="5"/>
      <c r="DO595" s="5"/>
      <c r="DP595" s="5"/>
      <c r="DQ595" s="5"/>
      <c r="DR595" s="5"/>
      <c r="DS595" s="5"/>
      <c r="DT595" s="5"/>
      <c r="DU595" s="5"/>
      <c r="DV595" s="5"/>
      <c r="DW595" s="5"/>
      <c r="DX595" s="5"/>
      <c r="DY595" s="5"/>
      <c r="DZ595" s="5"/>
      <c r="EA595" s="5"/>
      <c r="EB595" s="5"/>
      <c r="EC595" s="5"/>
      <c r="ED595" s="5"/>
      <c r="EE595" s="5"/>
      <c r="EF595" s="5"/>
      <c r="EG595" s="5"/>
      <c r="EH595" s="5"/>
      <c r="EI595" s="5"/>
      <c r="EJ595" s="5"/>
      <c r="EK595" s="5"/>
      <c r="EL595" s="5"/>
      <c r="EM595" s="5"/>
      <c r="EN595" s="5"/>
      <c r="EO595" s="5"/>
      <c r="EP595" s="5"/>
      <c r="EQ595" s="5"/>
      <c r="ER595" s="5"/>
      <c r="ES595" s="5"/>
      <c r="ET595" s="5"/>
      <c r="EU595" s="5"/>
      <c r="EV595" s="5"/>
      <c r="EW595" s="5"/>
      <c r="EX595" s="5"/>
      <c r="EY595" s="5"/>
      <c r="EZ595" s="5"/>
      <c r="FA595" s="5"/>
      <c r="FB595" s="5"/>
      <c r="FC595" s="5"/>
      <c r="FD595" s="5"/>
      <c r="FE595" s="5"/>
      <c r="FF595" s="5"/>
      <c r="FG595" s="5"/>
      <c r="FH595" s="5"/>
      <c r="FI595" s="5"/>
      <c r="FJ595" s="5"/>
      <c r="FK595" s="5"/>
      <c r="FL595" s="5"/>
      <c r="FM595" s="5"/>
      <c r="FN595" s="5"/>
      <c r="FO595" s="5"/>
      <c r="FP595" s="5"/>
      <c r="FQ595" s="5"/>
      <c r="FR595" s="5"/>
      <c r="FS595" s="5"/>
      <c r="FT595" s="5"/>
      <c r="FU595" s="5"/>
      <c r="FV595" s="5"/>
      <c r="FW595" s="5"/>
      <c r="FX595" s="5"/>
      <c r="FY595" s="5"/>
      <c r="FZ595" s="5"/>
      <c r="GA595" s="5"/>
      <c r="GB595" s="5"/>
      <c r="GC595" s="5"/>
      <c r="GD595" s="5"/>
      <c r="GE595" s="5"/>
      <c r="GF595" s="5"/>
      <c r="GG595" s="5"/>
      <c r="GH595" s="4"/>
      <c r="GI595" s="4"/>
      <c r="GJ595" s="5"/>
      <c r="GK595" s="5"/>
      <c r="GL595" s="5"/>
      <c r="GM595" s="5"/>
      <c r="GN595" s="5"/>
      <c r="GO595" s="5"/>
      <c r="GP595" s="5"/>
      <c r="GQ595" s="5"/>
      <c r="GR595" s="5"/>
      <c r="GS595" s="5"/>
    </row>
    <row r="596" spans="1:201"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4"/>
      <c r="AR596" s="4"/>
      <c r="AS596" s="5"/>
      <c r="AT596" s="4"/>
      <c r="AU596" s="5"/>
      <c r="AV596" s="5"/>
      <c r="AW596" s="5"/>
      <c r="AX596" s="5"/>
      <c r="AY596" s="5"/>
      <c r="AZ596" s="5"/>
      <c r="BA596" s="5"/>
      <c r="BB596" s="5"/>
      <c r="BC596" s="4"/>
      <c r="BD596" s="4"/>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c r="DQ596" s="5"/>
      <c r="DR596" s="5"/>
      <c r="DS596" s="5"/>
      <c r="DT596" s="5"/>
      <c r="DU596" s="5"/>
      <c r="DV596" s="5"/>
      <c r="DW596" s="5"/>
      <c r="DX596" s="5"/>
      <c r="DY596" s="5"/>
      <c r="DZ596" s="5"/>
      <c r="EA596" s="5"/>
      <c r="EB596" s="5"/>
      <c r="EC596" s="5"/>
      <c r="ED596" s="5"/>
      <c r="EE596" s="5"/>
      <c r="EF596" s="5"/>
      <c r="EG596" s="5"/>
      <c r="EH596" s="5"/>
      <c r="EI596" s="5"/>
      <c r="EJ596" s="5"/>
      <c r="EK596" s="5"/>
      <c r="EL596" s="5"/>
      <c r="EM596" s="5"/>
      <c r="EN596" s="5"/>
      <c r="EO596" s="5"/>
      <c r="EP596" s="5"/>
      <c r="EQ596" s="5"/>
      <c r="ER596" s="5"/>
      <c r="ES596" s="5"/>
      <c r="ET596" s="5"/>
      <c r="EU596" s="5"/>
      <c r="EV596" s="5"/>
      <c r="EW596" s="5"/>
      <c r="EX596" s="5"/>
      <c r="EY596" s="5"/>
      <c r="EZ596" s="5"/>
      <c r="FA596" s="5"/>
      <c r="FB596" s="5"/>
      <c r="FC596" s="5"/>
      <c r="FD596" s="5"/>
      <c r="FE596" s="5"/>
      <c r="FF596" s="5"/>
      <c r="FG596" s="5"/>
      <c r="FH596" s="5"/>
      <c r="FI596" s="5"/>
      <c r="FJ596" s="5"/>
      <c r="FK596" s="5"/>
      <c r="FL596" s="5"/>
      <c r="FM596" s="5"/>
      <c r="FN596" s="5"/>
      <c r="FO596" s="5"/>
      <c r="FP596" s="5"/>
      <c r="FQ596" s="5"/>
      <c r="FR596" s="5"/>
      <c r="FS596" s="5"/>
      <c r="FT596" s="5"/>
      <c r="FU596" s="5"/>
      <c r="FV596" s="5"/>
      <c r="FW596" s="5"/>
      <c r="FX596" s="5"/>
      <c r="FY596" s="5"/>
      <c r="FZ596" s="5"/>
      <c r="GA596" s="5"/>
      <c r="GB596" s="5"/>
      <c r="GC596" s="5"/>
      <c r="GD596" s="5"/>
      <c r="GE596" s="5"/>
      <c r="GF596" s="5"/>
      <c r="GG596" s="5"/>
      <c r="GH596" s="4"/>
      <c r="GI596" s="4"/>
      <c r="GJ596" s="5"/>
      <c r="GK596" s="5"/>
      <c r="GL596" s="5"/>
      <c r="GM596" s="5"/>
      <c r="GN596" s="5"/>
      <c r="GO596" s="5"/>
      <c r="GP596" s="5"/>
      <c r="GQ596" s="5"/>
      <c r="GR596" s="5"/>
      <c r="GS596" s="5"/>
    </row>
    <row r="597" spans="1:201"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4"/>
      <c r="AR597" s="4"/>
      <c r="AS597" s="5"/>
      <c r="AT597" s="4"/>
      <c r="AU597" s="5"/>
      <c r="AV597" s="5"/>
      <c r="AW597" s="5"/>
      <c r="AX597" s="5"/>
      <c r="AY597" s="5"/>
      <c r="AZ597" s="5"/>
      <c r="BA597" s="5"/>
      <c r="BB597" s="5"/>
      <c r="BC597" s="4"/>
      <c r="BD597" s="4"/>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c r="CR597" s="5"/>
      <c r="CS597" s="5"/>
      <c r="CT597" s="5"/>
      <c r="CU597" s="5"/>
      <c r="CV597" s="5"/>
      <c r="CW597" s="5"/>
      <c r="CX597" s="5"/>
      <c r="CY597" s="5"/>
      <c r="CZ597" s="5"/>
      <c r="DA597" s="5"/>
      <c r="DB597" s="5"/>
      <c r="DC597" s="5"/>
      <c r="DD597" s="5"/>
      <c r="DE597" s="5"/>
      <c r="DF597" s="5"/>
      <c r="DG597" s="5"/>
      <c r="DH597" s="5"/>
      <c r="DI597" s="5"/>
      <c r="DJ597" s="5"/>
      <c r="DK597" s="5"/>
      <c r="DL597" s="5"/>
      <c r="DM597" s="5"/>
      <c r="DN597" s="5"/>
      <c r="DO597" s="5"/>
      <c r="DP597" s="5"/>
      <c r="DQ597" s="5"/>
      <c r="DR597" s="5"/>
      <c r="DS597" s="5"/>
      <c r="DT597" s="5"/>
      <c r="DU597" s="5"/>
      <c r="DV597" s="5"/>
      <c r="DW597" s="5"/>
      <c r="DX597" s="5"/>
      <c r="DY597" s="5"/>
      <c r="DZ597" s="5"/>
      <c r="EA597" s="5"/>
      <c r="EB597" s="5"/>
      <c r="EC597" s="5"/>
      <c r="ED597" s="5"/>
      <c r="EE597" s="5"/>
      <c r="EF597" s="5"/>
      <c r="EG597" s="5"/>
      <c r="EH597" s="5"/>
      <c r="EI597" s="5"/>
      <c r="EJ597" s="5"/>
      <c r="EK597" s="5"/>
      <c r="EL597" s="5"/>
      <c r="EM597" s="5"/>
      <c r="EN597" s="5"/>
      <c r="EO597" s="5"/>
      <c r="EP597" s="5"/>
      <c r="EQ597" s="5"/>
      <c r="ER597" s="5"/>
      <c r="ES597" s="5"/>
      <c r="ET597" s="5"/>
      <c r="EU597" s="5"/>
      <c r="EV597" s="5"/>
      <c r="EW597" s="5"/>
      <c r="EX597" s="5"/>
      <c r="EY597" s="5"/>
      <c r="EZ597" s="5"/>
      <c r="FA597" s="5"/>
      <c r="FB597" s="5"/>
      <c r="FC597" s="5"/>
      <c r="FD597" s="5"/>
      <c r="FE597" s="5"/>
      <c r="FF597" s="5"/>
      <c r="FG597" s="5"/>
      <c r="FH597" s="5"/>
      <c r="FI597" s="5"/>
      <c r="FJ597" s="5"/>
      <c r="FK597" s="5"/>
      <c r="FL597" s="5"/>
      <c r="FM597" s="5"/>
      <c r="FN597" s="5"/>
      <c r="FO597" s="5"/>
      <c r="FP597" s="5"/>
      <c r="FQ597" s="5"/>
      <c r="FR597" s="5"/>
      <c r="FS597" s="5"/>
      <c r="FT597" s="5"/>
      <c r="FU597" s="5"/>
      <c r="FV597" s="5"/>
      <c r="FW597" s="5"/>
      <c r="FX597" s="5"/>
      <c r="FY597" s="5"/>
      <c r="FZ597" s="5"/>
      <c r="GA597" s="5"/>
      <c r="GB597" s="5"/>
      <c r="GC597" s="5"/>
      <c r="GD597" s="5"/>
      <c r="GE597" s="5"/>
      <c r="GF597" s="5"/>
      <c r="GG597" s="5"/>
      <c r="GH597" s="4"/>
      <c r="GI597" s="4"/>
      <c r="GJ597" s="5"/>
      <c r="GK597" s="5"/>
      <c r="GL597" s="5"/>
      <c r="GM597" s="5"/>
      <c r="GN597" s="5"/>
      <c r="GO597" s="5"/>
      <c r="GP597" s="5"/>
      <c r="GQ597" s="5"/>
      <c r="GR597" s="5"/>
      <c r="GS597" s="5"/>
    </row>
    <row r="598" spans="1:201"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4"/>
      <c r="AR598" s="4"/>
      <c r="AS598" s="5"/>
      <c r="AT598" s="4"/>
      <c r="AU598" s="5"/>
      <c r="AV598" s="5"/>
      <c r="AW598" s="5"/>
      <c r="AX598" s="5"/>
      <c r="AY598" s="5"/>
      <c r="AZ598" s="5"/>
      <c r="BA598" s="5"/>
      <c r="BB598" s="5"/>
      <c r="BC598" s="4"/>
      <c r="BD598" s="4"/>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c r="CR598" s="5"/>
      <c r="CS598" s="5"/>
      <c r="CT598" s="5"/>
      <c r="CU598" s="5"/>
      <c r="CV598" s="5"/>
      <c r="CW598" s="5"/>
      <c r="CX598" s="5"/>
      <c r="CY598" s="5"/>
      <c r="CZ598" s="5"/>
      <c r="DA598" s="5"/>
      <c r="DB598" s="5"/>
      <c r="DC598" s="5"/>
      <c r="DD598" s="5"/>
      <c r="DE598" s="5"/>
      <c r="DF598" s="5"/>
      <c r="DG598" s="5"/>
      <c r="DH598" s="5"/>
      <c r="DI598" s="5"/>
      <c r="DJ598" s="5"/>
      <c r="DK598" s="5"/>
      <c r="DL598" s="5"/>
      <c r="DM598" s="5"/>
      <c r="DN598" s="5"/>
      <c r="DO598" s="5"/>
      <c r="DP598" s="5"/>
      <c r="DQ598" s="5"/>
      <c r="DR598" s="5"/>
      <c r="DS598" s="5"/>
      <c r="DT598" s="5"/>
      <c r="DU598" s="5"/>
      <c r="DV598" s="5"/>
      <c r="DW598" s="5"/>
      <c r="DX598" s="5"/>
      <c r="DY598" s="5"/>
      <c r="DZ598" s="5"/>
      <c r="EA598" s="5"/>
      <c r="EB598" s="5"/>
      <c r="EC598" s="5"/>
      <c r="ED598" s="5"/>
      <c r="EE598" s="5"/>
      <c r="EF598" s="5"/>
      <c r="EG598" s="5"/>
      <c r="EH598" s="5"/>
      <c r="EI598" s="5"/>
      <c r="EJ598" s="5"/>
      <c r="EK598" s="5"/>
      <c r="EL598" s="5"/>
      <c r="EM598" s="5"/>
      <c r="EN598" s="5"/>
      <c r="EO598" s="5"/>
      <c r="EP598" s="5"/>
      <c r="EQ598" s="5"/>
      <c r="ER598" s="5"/>
      <c r="ES598" s="5"/>
      <c r="ET598" s="5"/>
      <c r="EU598" s="5"/>
      <c r="EV598" s="5"/>
      <c r="EW598" s="5"/>
      <c r="EX598" s="5"/>
      <c r="EY598" s="5"/>
      <c r="EZ598" s="5"/>
      <c r="FA598" s="5"/>
      <c r="FB598" s="5"/>
      <c r="FC598" s="5"/>
      <c r="FD598" s="5"/>
      <c r="FE598" s="5"/>
      <c r="FF598" s="5"/>
      <c r="FG598" s="5"/>
      <c r="FH598" s="5"/>
      <c r="FI598" s="5"/>
      <c r="FJ598" s="5"/>
      <c r="FK598" s="5"/>
      <c r="FL598" s="5"/>
      <c r="FM598" s="5"/>
      <c r="FN598" s="5"/>
      <c r="FO598" s="5"/>
      <c r="FP598" s="5"/>
      <c r="FQ598" s="5"/>
      <c r="FR598" s="5"/>
      <c r="FS598" s="5"/>
      <c r="FT598" s="5"/>
      <c r="FU598" s="5"/>
      <c r="FV598" s="5"/>
      <c r="FW598" s="5"/>
      <c r="FX598" s="5"/>
      <c r="FY598" s="5"/>
      <c r="FZ598" s="5"/>
      <c r="GA598" s="5"/>
      <c r="GB598" s="5"/>
      <c r="GC598" s="5"/>
      <c r="GD598" s="5"/>
      <c r="GE598" s="5"/>
      <c r="GF598" s="5"/>
      <c r="GG598" s="5"/>
      <c r="GH598" s="4"/>
      <c r="GI598" s="4"/>
      <c r="GJ598" s="5"/>
      <c r="GK598" s="5"/>
      <c r="GL598" s="5"/>
      <c r="GM598" s="5"/>
      <c r="GN598" s="5"/>
      <c r="GO598" s="5"/>
      <c r="GP598" s="5"/>
      <c r="GQ598" s="5"/>
      <c r="GR598" s="5"/>
      <c r="GS598" s="5"/>
    </row>
    <row r="599" spans="1:201"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4"/>
      <c r="AR599" s="4"/>
      <c r="AS599" s="5"/>
      <c r="AT599" s="4"/>
      <c r="AU599" s="5"/>
      <c r="AV599" s="5"/>
      <c r="AW599" s="5"/>
      <c r="AX599" s="5"/>
      <c r="AY599" s="5"/>
      <c r="AZ599" s="5"/>
      <c r="BA599" s="5"/>
      <c r="BB599" s="5"/>
      <c r="BC599" s="4"/>
      <c r="BD599" s="4"/>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c r="CR599" s="5"/>
      <c r="CS599" s="5"/>
      <c r="CT599" s="5"/>
      <c r="CU599" s="5"/>
      <c r="CV599" s="5"/>
      <c r="CW599" s="5"/>
      <c r="CX599" s="5"/>
      <c r="CY599" s="5"/>
      <c r="CZ599" s="5"/>
      <c r="DA599" s="5"/>
      <c r="DB599" s="5"/>
      <c r="DC599" s="5"/>
      <c r="DD599" s="5"/>
      <c r="DE599" s="5"/>
      <c r="DF599" s="5"/>
      <c r="DG599" s="5"/>
      <c r="DH599" s="5"/>
      <c r="DI599" s="5"/>
      <c r="DJ599" s="5"/>
      <c r="DK599" s="5"/>
      <c r="DL599" s="5"/>
      <c r="DM599" s="5"/>
      <c r="DN599" s="5"/>
      <c r="DO599" s="5"/>
      <c r="DP599" s="5"/>
      <c r="DQ599" s="5"/>
      <c r="DR599" s="5"/>
      <c r="DS599" s="5"/>
      <c r="DT599" s="5"/>
      <c r="DU599" s="5"/>
      <c r="DV599" s="5"/>
      <c r="DW599" s="5"/>
      <c r="DX599" s="5"/>
      <c r="DY599" s="5"/>
      <c r="DZ599" s="5"/>
      <c r="EA599" s="5"/>
      <c r="EB599" s="5"/>
      <c r="EC599" s="5"/>
      <c r="ED599" s="5"/>
      <c r="EE599" s="5"/>
      <c r="EF599" s="5"/>
      <c r="EG599" s="5"/>
      <c r="EH599" s="5"/>
      <c r="EI599" s="5"/>
      <c r="EJ599" s="5"/>
      <c r="EK599" s="5"/>
      <c r="EL599" s="5"/>
      <c r="EM599" s="5"/>
      <c r="EN599" s="5"/>
      <c r="EO599" s="5"/>
      <c r="EP599" s="5"/>
      <c r="EQ599" s="5"/>
      <c r="ER599" s="5"/>
      <c r="ES599" s="5"/>
      <c r="ET599" s="5"/>
      <c r="EU599" s="5"/>
      <c r="EV599" s="5"/>
      <c r="EW599" s="5"/>
      <c r="EX599" s="5"/>
      <c r="EY599" s="5"/>
      <c r="EZ599" s="5"/>
      <c r="FA599" s="5"/>
      <c r="FB599" s="5"/>
      <c r="FC599" s="5"/>
      <c r="FD599" s="5"/>
      <c r="FE599" s="5"/>
      <c r="FF599" s="5"/>
      <c r="FG599" s="5"/>
      <c r="FH599" s="5"/>
      <c r="FI599" s="5"/>
      <c r="FJ599" s="5"/>
      <c r="FK599" s="5"/>
      <c r="FL599" s="5"/>
      <c r="FM599" s="5"/>
      <c r="FN599" s="5"/>
      <c r="FO599" s="5"/>
      <c r="FP599" s="5"/>
      <c r="FQ599" s="5"/>
      <c r="FR599" s="5"/>
      <c r="FS599" s="5"/>
      <c r="FT599" s="5"/>
      <c r="FU599" s="5"/>
      <c r="FV599" s="5"/>
      <c r="FW599" s="5"/>
      <c r="FX599" s="5"/>
      <c r="FY599" s="5"/>
      <c r="FZ599" s="5"/>
      <c r="GA599" s="5"/>
      <c r="GB599" s="5"/>
      <c r="GC599" s="5"/>
      <c r="GD599" s="5"/>
      <c r="GE599" s="5"/>
      <c r="GF599" s="5"/>
      <c r="GG599" s="5"/>
      <c r="GH599" s="4"/>
      <c r="GI599" s="4"/>
      <c r="GJ599" s="5"/>
      <c r="GK599" s="5"/>
      <c r="GL599" s="5"/>
      <c r="GM599" s="5"/>
      <c r="GN599" s="5"/>
      <c r="GO599" s="5"/>
      <c r="GP599" s="5"/>
      <c r="GQ599" s="5"/>
      <c r="GR599" s="5"/>
      <c r="GS599" s="5"/>
    </row>
    <row r="600" spans="1:201"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4"/>
      <c r="AR600" s="4"/>
      <c r="AS600" s="5"/>
      <c r="AT600" s="4"/>
      <c r="AU600" s="5"/>
      <c r="AV600" s="5"/>
      <c r="AW600" s="5"/>
      <c r="AX600" s="5"/>
      <c r="AY600" s="5"/>
      <c r="AZ600" s="5"/>
      <c r="BA600" s="5"/>
      <c r="BB600" s="5"/>
      <c r="BC600" s="4"/>
      <c r="BD600" s="4"/>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c r="CR600" s="5"/>
      <c r="CS600" s="5"/>
      <c r="CT600" s="5"/>
      <c r="CU600" s="5"/>
      <c r="CV600" s="5"/>
      <c r="CW600" s="5"/>
      <c r="CX600" s="5"/>
      <c r="CY600" s="5"/>
      <c r="CZ600" s="5"/>
      <c r="DA600" s="5"/>
      <c r="DB600" s="5"/>
      <c r="DC600" s="5"/>
      <c r="DD600" s="5"/>
      <c r="DE600" s="5"/>
      <c r="DF600" s="5"/>
      <c r="DG600" s="5"/>
      <c r="DH600" s="5"/>
      <c r="DI600" s="5"/>
      <c r="DJ600" s="5"/>
      <c r="DK600" s="5"/>
      <c r="DL600" s="5"/>
      <c r="DM600" s="5"/>
      <c r="DN600" s="5"/>
      <c r="DO600" s="5"/>
      <c r="DP600" s="5"/>
      <c r="DQ600" s="5"/>
      <c r="DR600" s="5"/>
      <c r="DS600" s="5"/>
      <c r="DT600" s="5"/>
      <c r="DU600" s="5"/>
      <c r="DV600" s="5"/>
      <c r="DW600" s="5"/>
      <c r="DX600" s="5"/>
      <c r="DY600" s="5"/>
      <c r="DZ600" s="5"/>
      <c r="EA600" s="5"/>
      <c r="EB600" s="5"/>
      <c r="EC600" s="5"/>
      <c r="ED600" s="5"/>
      <c r="EE600" s="5"/>
      <c r="EF600" s="5"/>
      <c r="EG600" s="5"/>
      <c r="EH600" s="5"/>
      <c r="EI600" s="5"/>
      <c r="EJ600" s="5"/>
      <c r="EK600" s="5"/>
      <c r="EL600" s="5"/>
      <c r="EM600" s="5"/>
      <c r="EN600" s="5"/>
      <c r="EO600" s="5"/>
      <c r="EP600" s="5"/>
      <c r="EQ600" s="5"/>
      <c r="ER600" s="5"/>
      <c r="ES600" s="5"/>
      <c r="ET600" s="5"/>
      <c r="EU600" s="5"/>
      <c r="EV600" s="5"/>
      <c r="EW600" s="5"/>
      <c r="EX600" s="5"/>
      <c r="EY600" s="5"/>
      <c r="EZ600" s="5"/>
      <c r="FA600" s="5"/>
      <c r="FB600" s="5"/>
      <c r="FC600" s="5"/>
      <c r="FD600" s="5"/>
      <c r="FE600" s="5"/>
      <c r="FF600" s="5"/>
      <c r="FG600" s="5"/>
      <c r="FH600" s="5"/>
      <c r="FI600" s="5"/>
      <c r="FJ600" s="5"/>
      <c r="FK600" s="5"/>
      <c r="FL600" s="5"/>
      <c r="FM600" s="5"/>
      <c r="FN600" s="5"/>
      <c r="FO600" s="5"/>
      <c r="FP600" s="5"/>
      <c r="FQ600" s="5"/>
      <c r="FR600" s="5"/>
      <c r="FS600" s="5"/>
      <c r="FT600" s="5"/>
      <c r="FU600" s="5"/>
      <c r="FV600" s="5"/>
      <c r="FW600" s="5"/>
      <c r="FX600" s="5"/>
      <c r="FY600" s="5"/>
      <c r="FZ600" s="5"/>
      <c r="GA600" s="5"/>
      <c r="GB600" s="5"/>
      <c r="GC600" s="5"/>
      <c r="GD600" s="5"/>
      <c r="GE600" s="5"/>
      <c r="GF600" s="5"/>
      <c r="GG600" s="5"/>
      <c r="GH600" s="4"/>
      <c r="GI600" s="4"/>
      <c r="GJ600" s="5"/>
      <c r="GK600" s="5"/>
      <c r="GL600" s="5"/>
      <c r="GM600" s="5"/>
      <c r="GN600" s="5"/>
      <c r="GO600" s="5"/>
      <c r="GP600" s="5"/>
      <c r="GQ600" s="5"/>
      <c r="GR600" s="5"/>
      <c r="GS600" s="5"/>
    </row>
    <row r="601" spans="1:201"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4"/>
      <c r="AR601" s="4"/>
      <c r="AS601" s="5"/>
      <c r="AT601" s="4"/>
      <c r="AU601" s="5"/>
      <c r="AV601" s="5"/>
      <c r="AW601" s="5"/>
      <c r="AX601" s="5"/>
      <c r="AY601" s="5"/>
      <c r="AZ601" s="5"/>
      <c r="BA601" s="5"/>
      <c r="BB601" s="5"/>
      <c r="BC601" s="4"/>
      <c r="BD601" s="4"/>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c r="CR601" s="5"/>
      <c r="CS601" s="5"/>
      <c r="CT601" s="5"/>
      <c r="CU601" s="5"/>
      <c r="CV601" s="5"/>
      <c r="CW601" s="5"/>
      <c r="CX601" s="5"/>
      <c r="CY601" s="5"/>
      <c r="CZ601" s="5"/>
      <c r="DA601" s="5"/>
      <c r="DB601" s="5"/>
      <c r="DC601" s="5"/>
      <c r="DD601" s="5"/>
      <c r="DE601" s="5"/>
      <c r="DF601" s="5"/>
      <c r="DG601" s="5"/>
      <c r="DH601" s="5"/>
      <c r="DI601" s="5"/>
      <c r="DJ601" s="5"/>
      <c r="DK601" s="5"/>
      <c r="DL601" s="5"/>
      <c r="DM601" s="5"/>
      <c r="DN601" s="5"/>
      <c r="DO601" s="5"/>
      <c r="DP601" s="5"/>
      <c r="DQ601" s="5"/>
      <c r="DR601" s="5"/>
      <c r="DS601" s="5"/>
      <c r="DT601" s="5"/>
      <c r="DU601" s="5"/>
      <c r="DV601" s="5"/>
      <c r="DW601" s="5"/>
      <c r="DX601" s="5"/>
      <c r="DY601" s="5"/>
      <c r="DZ601" s="5"/>
      <c r="EA601" s="5"/>
      <c r="EB601" s="5"/>
      <c r="EC601" s="5"/>
      <c r="ED601" s="5"/>
      <c r="EE601" s="5"/>
      <c r="EF601" s="5"/>
      <c r="EG601" s="5"/>
      <c r="EH601" s="5"/>
      <c r="EI601" s="5"/>
      <c r="EJ601" s="5"/>
      <c r="EK601" s="5"/>
      <c r="EL601" s="5"/>
      <c r="EM601" s="5"/>
      <c r="EN601" s="5"/>
      <c r="EO601" s="5"/>
      <c r="EP601" s="5"/>
      <c r="EQ601" s="5"/>
      <c r="ER601" s="5"/>
      <c r="ES601" s="5"/>
      <c r="ET601" s="5"/>
      <c r="EU601" s="5"/>
      <c r="EV601" s="5"/>
      <c r="EW601" s="5"/>
      <c r="EX601" s="5"/>
      <c r="EY601" s="5"/>
      <c r="EZ601" s="5"/>
      <c r="FA601" s="5"/>
      <c r="FB601" s="5"/>
      <c r="FC601" s="5"/>
      <c r="FD601" s="5"/>
      <c r="FE601" s="5"/>
      <c r="FF601" s="5"/>
      <c r="FG601" s="5"/>
      <c r="FH601" s="5"/>
      <c r="FI601" s="5"/>
      <c r="FJ601" s="5"/>
      <c r="FK601" s="5"/>
      <c r="FL601" s="5"/>
      <c r="FM601" s="5"/>
      <c r="FN601" s="5"/>
      <c r="FO601" s="5"/>
      <c r="FP601" s="5"/>
      <c r="FQ601" s="5"/>
      <c r="FR601" s="5"/>
      <c r="FS601" s="5"/>
      <c r="FT601" s="5"/>
      <c r="FU601" s="5"/>
      <c r="FV601" s="5"/>
      <c r="FW601" s="5"/>
      <c r="FX601" s="5"/>
      <c r="FY601" s="5"/>
      <c r="FZ601" s="5"/>
      <c r="GA601" s="5"/>
      <c r="GB601" s="5"/>
      <c r="GC601" s="5"/>
      <c r="GD601" s="5"/>
      <c r="GE601" s="5"/>
      <c r="GF601" s="5"/>
      <c r="GG601" s="5"/>
      <c r="GH601" s="4"/>
      <c r="GI601" s="4"/>
      <c r="GJ601" s="5"/>
      <c r="GK601" s="5"/>
      <c r="GL601" s="5"/>
      <c r="GM601" s="5"/>
      <c r="GN601" s="5"/>
      <c r="GO601" s="5"/>
      <c r="GP601" s="5"/>
      <c r="GQ601" s="5"/>
      <c r="GR601" s="5"/>
      <c r="GS601" s="5"/>
    </row>
    <row r="602" spans="1:201"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4"/>
      <c r="AR602" s="4"/>
      <c r="AS602" s="5"/>
      <c r="AT602" s="4"/>
      <c r="AU602" s="5"/>
      <c r="AV602" s="5"/>
      <c r="AW602" s="5"/>
      <c r="AX602" s="5"/>
      <c r="AY602" s="5"/>
      <c r="AZ602" s="5"/>
      <c r="BA602" s="5"/>
      <c r="BB602" s="5"/>
      <c r="BC602" s="4"/>
      <c r="BD602" s="4"/>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c r="CR602" s="5"/>
      <c r="CS602" s="5"/>
      <c r="CT602" s="5"/>
      <c r="CU602" s="5"/>
      <c r="CV602" s="5"/>
      <c r="CW602" s="5"/>
      <c r="CX602" s="5"/>
      <c r="CY602" s="5"/>
      <c r="CZ602" s="5"/>
      <c r="DA602" s="5"/>
      <c r="DB602" s="5"/>
      <c r="DC602" s="5"/>
      <c r="DD602" s="5"/>
      <c r="DE602" s="5"/>
      <c r="DF602" s="5"/>
      <c r="DG602" s="5"/>
      <c r="DH602" s="5"/>
      <c r="DI602" s="5"/>
      <c r="DJ602" s="5"/>
      <c r="DK602" s="5"/>
      <c r="DL602" s="5"/>
      <c r="DM602" s="5"/>
      <c r="DN602" s="5"/>
      <c r="DO602" s="5"/>
      <c r="DP602" s="5"/>
      <c r="DQ602" s="5"/>
      <c r="DR602" s="5"/>
      <c r="DS602" s="5"/>
      <c r="DT602" s="5"/>
      <c r="DU602" s="5"/>
      <c r="DV602" s="5"/>
      <c r="DW602" s="5"/>
      <c r="DX602" s="5"/>
      <c r="DY602" s="5"/>
      <c r="DZ602" s="5"/>
      <c r="EA602" s="5"/>
      <c r="EB602" s="5"/>
      <c r="EC602" s="5"/>
      <c r="ED602" s="5"/>
      <c r="EE602" s="5"/>
      <c r="EF602" s="5"/>
      <c r="EG602" s="5"/>
      <c r="EH602" s="5"/>
      <c r="EI602" s="5"/>
      <c r="EJ602" s="5"/>
      <c r="EK602" s="5"/>
      <c r="EL602" s="5"/>
      <c r="EM602" s="5"/>
      <c r="EN602" s="5"/>
      <c r="EO602" s="5"/>
      <c r="EP602" s="5"/>
      <c r="EQ602" s="5"/>
      <c r="ER602" s="5"/>
      <c r="ES602" s="5"/>
      <c r="ET602" s="5"/>
      <c r="EU602" s="5"/>
      <c r="EV602" s="5"/>
      <c r="EW602" s="5"/>
      <c r="EX602" s="5"/>
      <c r="EY602" s="5"/>
      <c r="EZ602" s="5"/>
      <c r="FA602" s="5"/>
      <c r="FB602" s="5"/>
      <c r="FC602" s="5"/>
      <c r="FD602" s="5"/>
      <c r="FE602" s="5"/>
      <c r="FF602" s="5"/>
      <c r="FG602" s="5"/>
      <c r="FH602" s="5"/>
      <c r="FI602" s="5"/>
      <c r="FJ602" s="5"/>
      <c r="FK602" s="5"/>
      <c r="FL602" s="5"/>
      <c r="FM602" s="5"/>
      <c r="FN602" s="5"/>
      <c r="FO602" s="5"/>
      <c r="FP602" s="5"/>
      <c r="FQ602" s="5"/>
      <c r="FR602" s="5"/>
      <c r="FS602" s="5"/>
      <c r="FT602" s="5"/>
      <c r="FU602" s="5"/>
      <c r="FV602" s="5"/>
      <c r="FW602" s="5"/>
      <c r="FX602" s="5"/>
      <c r="FY602" s="5"/>
      <c r="FZ602" s="5"/>
      <c r="GA602" s="5"/>
      <c r="GB602" s="5"/>
      <c r="GC602" s="5"/>
      <c r="GD602" s="5"/>
      <c r="GE602" s="5"/>
      <c r="GF602" s="5"/>
      <c r="GG602" s="5"/>
      <c r="GH602" s="4"/>
      <c r="GI602" s="4"/>
      <c r="GJ602" s="5"/>
      <c r="GK602" s="5"/>
      <c r="GL602" s="5"/>
      <c r="GM602" s="5"/>
      <c r="GN602" s="5"/>
      <c r="GO602" s="5"/>
      <c r="GP602" s="5"/>
      <c r="GQ602" s="5"/>
      <c r="GR602" s="5"/>
      <c r="GS602" s="5"/>
    </row>
    <row r="603" spans="1:201"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4"/>
      <c r="AR603" s="4"/>
      <c r="AS603" s="5"/>
      <c r="AT603" s="4"/>
      <c r="AU603" s="5"/>
      <c r="AV603" s="5"/>
      <c r="AW603" s="5"/>
      <c r="AX603" s="5"/>
      <c r="AY603" s="5"/>
      <c r="AZ603" s="5"/>
      <c r="BA603" s="5"/>
      <c r="BB603" s="5"/>
      <c r="BC603" s="4"/>
      <c r="BD603" s="4"/>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c r="CR603" s="5"/>
      <c r="CS603" s="5"/>
      <c r="CT603" s="5"/>
      <c r="CU603" s="5"/>
      <c r="CV603" s="5"/>
      <c r="CW603" s="5"/>
      <c r="CX603" s="5"/>
      <c r="CY603" s="5"/>
      <c r="CZ603" s="5"/>
      <c r="DA603" s="5"/>
      <c r="DB603" s="5"/>
      <c r="DC603" s="5"/>
      <c r="DD603" s="5"/>
      <c r="DE603" s="5"/>
      <c r="DF603" s="5"/>
      <c r="DG603" s="5"/>
      <c r="DH603" s="5"/>
      <c r="DI603" s="5"/>
      <c r="DJ603" s="5"/>
      <c r="DK603" s="5"/>
      <c r="DL603" s="5"/>
      <c r="DM603" s="5"/>
      <c r="DN603" s="5"/>
      <c r="DO603" s="5"/>
      <c r="DP603" s="5"/>
      <c r="DQ603" s="5"/>
      <c r="DR603" s="5"/>
      <c r="DS603" s="5"/>
      <c r="DT603" s="5"/>
      <c r="DU603" s="5"/>
      <c r="DV603" s="5"/>
      <c r="DW603" s="5"/>
      <c r="DX603" s="5"/>
      <c r="DY603" s="5"/>
      <c r="DZ603" s="5"/>
      <c r="EA603" s="5"/>
      <c r="EB603" s="5"/>
      <c r="EC603" s="5"/>
      <c r="ED603" s="5"/>
      <c r="EE603" s="5"/>
      <c r="EF603" s="5"/>
      <c r="EG603" s="5"/>
      <c r="EH603" s="5"/>
      <c r="EI603" s="5"/>
      <c r="EJ603" s="5"/>
      <c r="EK603" s="5"/>
      <c r="EL603" s="5"/>
      <c r="EM603" s="5"/>
      <c r="EN603" s="5"/>
      <c r="EO603" s="5"/>
      <c r="EP603" s="5"/>
      <c r="EQ603" s="5"/>
      <c r="ER603" s="5"/>
      <c r="ES603" s="5"/>
      <c r="ET603" s="5"/>
      <c r="EU603" s="5"/>
      <c r="EV603" s="5"/>
      <c r="EW603" s="5"/>
      <c r="EX603" s="5"/>
      <c r="EY603" s="5"/>
      <c r="EZ603" s="5"/>
      <c r="FA603" s="5"/>
      <c r="FB603" s="5"/>
      <c r="FC603" s="5"/>
      <c r="FD603" s="5"/>
      <c r="FE603" s="5"/>
      <c r="FF603" s="5"/>
      <c r="FG603" s="5"/>
      <c r="FH603" s="5"/>
      <c r="FI603" s="5"/>
      <c r="FJ603" s="5"/>
      <c r="FK603" s="5"/>
      <c r="FL603" s="5"/>
      <c r="FM603" s="5"/>
      <c r="FN603" s="5"/>
      <c r="FO603" s="5"/>
      <c r="FP603" s="5"/>
      <c r="FQ603" s="5"/>
      <c r="FR603" s="5"/>
      <c r="FS603" s="5"/>
      <c r="FT603" s="5"/>
      <c r="FU603" s="5"/>
      <c r="FV603" s="5"/>
      <c r="FW603" s="5"/>
      <c r="FX603" s="5"/>
      <c r="FY603" s="5"/>
      <c r="FZ603" s="5"/>
      <c r="GA603" s="5"/>
      <c r="GB603" s="5"/>
      <c r="GC603" s="5"/>
      <c r="GD603" s="5"/>
      <c r="GE603" s="5"/>
      <c r="GF603" s="5"/>
      <c r="GG603" s="5"/>
      <c r="GH603" s="4"/>
      <c r="GI603" s="4"/>
      <c r="GJ603" s="5"/>
      <c r="GK603" s="5"/>
      <c r="GL603" s="5"/>
      <c r="GM603" s="5"/>
      <c r="GN603" s="5"/>
      <c r="GO603" s="5"/>
      <c r="GP603" s="5"/>
      <c r="GQ603" s="5"/>
      <c r="GR603" s="5"/>
      <c r="GS603" s="5"/>
    </row>
    <row r="604" spans="1:201"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4"/>
      <c r="AR604" s="4"/>
      <c r="AS604" s="5"/>
      <c r="AT604" s="4"/>
      <c r="AU604" s="5"/>
      <c r="AV604" s="5"/>
      <c r="AW604" s="5"/>
      <c r="AX604" s="5"/>
      <c r="AY604" s="5"/>
      <c r="AZ604" s="5"/>
      <c r="BA604" s="5"/>
      <c r="BB604" s="5"/>
      <c r="BC604" s="4"/>
      <c r="BD604" s="4"/>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c r="CR604" s="5"/>
      <c r="CS604" s="5"/>
      <c r="CT604" s="5"/>
      <c r="CU604" s="5"/>
      <c r="CV604" s="5"/>
      <c r="CW604" s="5"/>
      <c r="CX604" s="5"/>
      <c r="CY604" s="5"/>
      <c r="CZ604" s="5"/>
      <c r="DA604" s="5"/>
      <c r="DB604" s="5"/>
      <c r="DC604" s="5"/>
      <c r="DD604" s="5"/>
      <c r="DE604" s="5"/>
      <c r="DF604" s="5"/>
      <c r="DG604" s="5"/>
      <c r="DH604" s="5"/>
      <c r="DI604" s="5"/>
      <c r="DJ604" s="5"/>
      <c r="DK604" s="5"/>
      <c r="DL604" s="5"/>
      <c r="DM604" s="5"/>
      <c r="DN604" s="5"/>
      <c r="DO604" s="5"/>
      <c r="DP604" s="5"/>
      <c r="DQ604" s="5"/>
      <c r="DR604" s="5"/>
      <c r="DS604" s="5"/>
      <c r="DT604" s="5"/>
      <c r="DU604" s="5"/>
      <c r="DV604" s="5"/>
      <c r="DW604" s="5"/>
      <c r="DX604" s="5"/>
      <c r="DY604" s="5"/>
      <c r="DZ604" s="5"/>
      <c r="EA604" s="5"/>
      <c r="EB604" s="5"/>
      <c r="EC604" s="5"/>
      <c r="ED604" s="5"/>
      <c r="EE604" s="5"/>
      <c r="EF604" s="5"/>
      <c r="EG604" s="5"/>
      <c r="EH604" s="5"/>
      <c r="EI604" s="5"/>
      <c r="EJ604" s="5"/>
      <c r="EK604" s="5"/>
      <c r="EL604" s="5"/>
      <c r="EM604" s="5"/>
      <c r="EN604" s="5"/>
      <c r="EO604" s="5"/>
      <c r="EP604" s="5"/>
      <c r="EQ604" s="5"/>
      <c r="ER604" s="5"/>
      <c r="ES604" s="5"/>
      <c r="ET604" s="5"/>
      <c r="EU604" s="5"/>
      <c r="EV604" s="5"/>
      <c r="EW604" s="5"/>
      <c r="EX604" s="5"/>
      <c r="EY604" s="5"/>
      <c r="EZ604" s="5"/>
      <c r="FA604" s="5"/>
      <c r="FB604" s="5"/>
      <c r="FC604" s="5"/>
      <c r="FD604" s="5"/>
      <c r="FE604" s="5"/>
      <c r="FF604" s="5"/>
      <c r="FG604" s="5"/>
      <c r="FH604" s="5"/>
      <c r="FI604" s="5"/>
      <c r="FJ604" s="5"/>
      <c r="FK604" s="5"/>
      <c r="FL604" s="5"/>
      <c r="FM604" s="5"/>
      <c r="FN604" s="5"/>
      <c r="FO604" s="5"/>
      <c r="FP604" s="5"/>
      <c r="FQ604" s="5"/>
      <c r="FR604" s="5"/>
      <c r="FS604" s="5"/>
      <c r="FT604" s="5"/>
      <c r="FU604" s="5"/>
      <c r="FV604" s="5"/>
      <c r="FW604" s="5"/>
      <c r="FX604" s="5"/>
      <c r="FY604" s="5"/>
      <c r="FZ604" s="5"/>
      <c r="GA604" s="5"/>
      <c r="GB604" s="5"/>
      <c r="GC604" s="5"/>
      <c r="GD604" s="5"/>
      <c r="GE604" s="5"/>
      <c r="GF604" s="5"/>
      <c r="GG604" s="5"/>
      <c r="GH604" s="4"/>
      <c r="GI604" s="4"/>
      <c r="GJ604" s="5"/>
      <c r="GK604" s="5"/>
      <c r="GL604" s="5"/>
      <c r="GM604" s="5"/>
      <c r="GN604" s="5"/>
      <c r="GO604" s="5"/>
      <c r="GP604" s="5"/>
      <c r="GQ604" s="5"/>
      <c r="GR604" s="5"/>
      <c r="GS604" s="5"/>
    </row>
    <row r="605" spans="1:201"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4"/>
      <c r="AR605" s="4"/>
      <c r="AS605" s="5"/>
      <c r="AT605" s="4"/>
      <c r="AU605" s="5"/>
      <c r="AV605" s="5"/>
      <c r="AW605" s="5"/>
      <c r="AX605" s="5"/>
      <c r="AY605" s="5"/>
      <c r="AZ605" s="5"/>
      <c r="BA605" s="5"/>
      <c r="BB605" s="5"/>
      <c r="BC605" s="4"/>
      <c r="BD605" s="4"/>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5"/>
      <c r="CX605" s="5"/>
      <c r="CY605" s="5"/>
      <c r="CZ605" s="5"/>
      <c r="DA605" s="5"/>
      <c r="DB605" s="5"/>
      <c r="DC605" s="5"/>
      <c r="DD605" s="5"/>
      <c r="DE605" s="5"/>
      <c r="DF605" s="5"/>
      <c r="DG605" s="5"/>
      <c r="DH605" s="5"/>
      <c r="DI605" s="5"/>
      <c r="DJ605" s="5"/>
      <c r="DK605" s="5"/>
      <c r="DL605" s="5"/>
      <c r="DM605" s="5"/>
      <c r="DN605" s="5"/>
      <c r="DO605" s="5"/>
      <c r="DP605" s="5"/>
      <c r="DQ605" s="5"/>
      <c r="DR605" s="5"/>
      <c r="DS605" s="5"/>
      <c r="DT605" s="5"/>
      <c r="DU605" s="5"/>
      <c r="DV605" s="5"/>
      <c r="DW605" s="5"/>
      <c r="DX605" s="5"/>
      <c r="DY605" s="5"/>
      <c r="DZ605" s="5"/>
      <c r="EA605" s="5"/>
      <c r="EB605" s="5"/>
      <c r="EC605" s="5"/>
      <c r="ED605" s="5"/>
      <c r="EE605" s="5"/>
      <c r="EF605" s="5"/>
      <c r="EG605" s="5"/>
      <c r="EH605" s="5"/>
      <c r="EI605" s="5"/>
      <c r="EJ605" s="5"/>
      <c r="EK605" s="5"/>
      <c r="EL605" s="5"/>
      <c r="EM605" s="5"/>
      <c r="EN605" s="5"/>
      <c r="EO605" s="5"/>
      <c r="EP605" s="5"/>
      <c r="EQ605" s="5"/>
      <c r="ER605" s="5"/>
      <c r="ES605" s="5"/>
      <c r="ET605" s="5"/>
      <c r="EU605" s="5"/>
      <c r="EV605" s="5"/>
      <c r="EW605" s="5"/>
      <c r="EX605" s="5"/>
      <c r="EY605" s="5"/>
      <c r="EZ605" s="5"/>
      <c r="FA605" s="5"/>
      <c r="FB605" s="5"/>
      <c r="FC605" s="5"/>
      <c r="FD605" s="5"/>
      <c r="FE605" s="5"/>
      <c r="FF605" s="5"/>
      <c r="FG605" s="5"/>
      <c r="FH605" s="5"/>
      <c r="FI605" s="5"/>
      <c r="FJ605" s="5"/>
      <c r="FK605" s="5"/>
      <c r="FL605" s="5"/>
      <c r="FM605" s="5"/>
      <c r="FN605" s="5"/>
      <c r="FO605" s="5"/>
      <c r="FP605" s="5"/>
      <c r="FQ605" s="5"/>
      <c r="FR605" s="5"/>
      <c r="FS605" s="5"/>
      <c r="FT605" s="5"/>
      <c r="FU605" s="5"/>
      <c r="FV605" s="5"/>
      <c r="FW605" s="5"/>
      <c r="FX605" s="5"/>
      <c r="FY605" s="5"/>
      <c r="FZ605" s="5"/>
      <c r="GA605" s="5"/>
      <c r="GB605" s="5"/>
      <c r="GC605" s="5"/>
      <c r="GD605" s="5"/>
      <c r="GE605" s="5"/>
      <c r="GF605" s="5"/>
      <c r="GG605" s="5"/>
      <c r="GH605" s="4"/>
      <c r="GI605" s="4"/>
      <c r="GJ605" s="5"/>
      <c r="GK605" s="5"/>
      <c r="GL605" s="5"/>
      <c r="GM605" s="5"/>
      <c r="GN605" s="5"/>
      <c r="GO605" s="5"/>
      <c r="GP605" s="5"/>
      <c r="GQ605" s="5"/>
      <c r="GR605" s="5"/>
      <c r="GS605" s="5"/>
    </row>
    <row r="606" spans="1:201"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4"/>
      <c r="AR606" s="4"/>
      <c r="AS606" s="5"/>
      <c r="AT606" s="4"/>
      <c r="AU606" s="5"/>
      <c r="AV606" s="5"/>
      <c r="AW606" s="5"/>
      <c r="AX606" s="5"/>
      <c r="AY606" s="5"/>
      <c r="AZ606" s="5"/>
      <c r="BA606" s="5"/>
      <c r="BB606" s="5"/>
      <c r="BC606" s="4"/>
      <c r="BD606" s="4"/>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5"/>
      <c r="CY606" s="5"/>
      <c r="CZ606" s="5"/>
      <c r="DA606" s="5"/>
      <c r="DB606" s="5"/>
      <c r="DC606" s="5"/>
      <c r="DD606" s="5"/>
      <c r="DE606" s="5"/>
      <c r="DF606" s="5"/>
      <c r="DG606" s="5"/>
      <c r="DH606" s="5"/>
      <c r="DI606" s="5"/>
      <c r="DJ606" s="5"/>
      <c r="DK606" s="5"/>
      <c r="DL606" s="5"/>
      <c r="DM606" s="5"/>
      <c r="DN606" s="5"/>
      <c r="DO606" s="5"/>
      <c r="DP606" s="5"/>
      <c r="DQ606" s="5"/>
      <c r="DR606" s="5"/>
      <c r="DS606" s="5"/>
      <c r="DT606" s="5"/>
      <c r="DU606" s="5"/>
      <c r="DV606" s="5"/>
      <c r="DW606" s="5"/>
      <c r="DX606" s="5"/>
      <c r="DY606" s="5"/>
      <c r="DZ606" s="5"/>
      <c r="EA606" s="5"/>
      <c r="EB606" s="5"/>
      <c r="EC606" s="5"/>
      <c r="ED606" s="5"/>
      <c r="EE606" s="5"/>
      <c r="EF606" s="5"/>
      <c r="EG606" s="5"/>
      <c r="EH606" s="5"/>
      <c r="EI606" s="5"/>
      <c r="EJ606" s="5"/>
      <c r="EK606" s="5"/>
      <c r="EL606" s="5"/>
      <c r="EM606" s="5"/>
      <c r="EN606" s="5"/>
      <c r="EO606" s="5"/>
      <c r="EP606" s="5"/>
      <c r="EQ606" s="5"/>
      <c r="ER606" s="5"/>
      <c r="ES606" s="5"/>
      <c r="ET606" s="5"/>
      <c r="EU606" s="5"/>
      <c r="EV606" s="5"/>
      <c r="EW606" s="5"/>
      <c r="EX606" s="5"/>
      <c r="EY606" s="5"/>
      <c r="EZ606" s="5"/>
      <c r="FA606" s="5"/>
      <c r="FB606" s="5"/>
      <c r="FC606" s="5"/>
      <c r="FD606" s="5"/>
      <c r="FE606" s="5"/>
      <c r="FF606" s="5"/>
      <c r="FG606" s="5"/>
      <c r="FH606" s="5"/>
      <c r="FI606" s="5"/>
      <c r="FJ606" s="5"/>
      <c r="FK606" s="5"/>
      <c r="FL606" s="5"/>
      <c r="FM606" s="5"/>
      <c r="FN606" s="5"/>
      <c r="FO606" s="5"/>
      <c r="FP606" s="5"/>
      <c r="FQ606" s="5"/>
      <c r="FR606" s="5"/>
      <c r="FS606" s="5"/>
      <c r="FT606" s="5"/>
      <c r="FU606" s="5"/>
      <c r="FV606" s="5"/>
      <c r="FW606" s="5"/>
      <c r="FX606" s="5"/>
      <c r="FY606" s="5"/>
      <c r="FZ606" s="5"/>
      <c r="GA606" s="5"/>
      <c r="GB606" s="5"/>
      <c r="GC606" s="5"/>
      <c r="GD606" s="5"/>
      <c r="GE606" s="5"/>
      <c r="GF606" s="5"/>
      <c r="GG606" s="5"/>
      <c r="GH606" s="4"/>
      <c r="GI606" s="4"/>
      <c r="GJ606" s="5"/>
      <c r="GK606" s="5"/>
      <c r="GL606" s="5"/>
      <c r="GM606" s="5"/>
      <c r="GN606" s="5"/>
      <c r="GO606" s="5"/>
      <c r="GP606" s="5"/>
      <c r="GQ606" s="5"/>
      <c r="GR606" s="5"/>
      <c r="GS606" s="5"/>
    </row>
    <row r="607" spans="1:201"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4"/>
      <c r="AR607" s="4"/>
      <c r="AS607" s="5"/>
      <c r="AT607" s="4"/>
      <c r="AU607" s="5"/>
      <c r="AV607" s="5"/>
      <c r="AW607" s="5"/>
      <c r="AX607" s="5"/>
      <c r="AY607" s="5"/>
      <c r="AZ607" s="5"/>
      <c r="BA607" s="5"/>
      <c r="BB607" s="5"/>
      <c r="BC607" s="4"/>
      <c r="BD607" s="4"/>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c r="CS607" s="5"/>
      <c r="CT607" s="5"/>
      <c r="CU607" s="5"/>
      <c r="CV607" s="5"/>
      <c r="CW607" s="5"/>
      <c r="CX607" s="5"/>
      <c r="CY607" s="5"/>
      <c r="CZ607" s="5"/>
      <c r="DA607" s="5"/>
      <c r="DB607" s="5"/>
      <c r="DC607" s="5"/>
      <c r="DD607" s="5"/>
      <c r="DE607" s="5"/>
      <c r="DF607" s="5"/>
      <c r="DG607" s="5"/>
      <c r="DH607" s="5"/>
      <c r="DI607" s="5"/>
      <c r="DJ607" s="5"/>
      <c r="DK607" s="5"/>
      <c r="DL607" s="5"/>
      <c r="DM607" s="5"/>
      <c r="DN607" s="5"/>
      <c r="DO607" s="5"/>
      <c r="DP607" s="5"/>
      <c r="DQ607" s="5"/>
      <c r="DR607" s="5"/>
      <c r="DS607" s="5"/>
      <c r="DT607" s="5"/>
      <c r="DU607" s="5"/>
      <c r="DV607" s="5"/>
      <c r="DW607" s="5"/>
      <c r="DX607" s="5"/>
      <c r="DY607" s="5"/>
      <c r="DZ607" s="5"/>
      <c r="EA607" s="5"/>
      <c r="EB607" s="5"/>
      <c r="EC607" s="5"/>
      <c r="ED607" s="5"/>
      <c r="EE607" s="5"/>
      <c r="EF607" s="5"/>
      <c r="EG607" s="5"/>
      <c r="EH607" s="5"/>
      <c r="EI607" s="5"/>
      <c r="EJ607" s="5"/>
      <c r="EK607" s="5"/>
      <c r="EL607" s="5"/>
      <c r="EM607" s="5"/>
      <c r="EN607" s="5"/>
      <c r="EO607" s="5"/>
      <c r="EP607" s="5"/>
      <c r="EQ607" s="5"/>
      <c r="ER607" s="5"/>
      <c r="ES607" s="5"/>
      <c r="ET607" s="5"/>
      <c r="EU607" s="5"/>
      <c r="EV607" s="5"/>
      <c r="EW607" s="5"/>
      <c r="EX607" s="5"/>
      <c r="EY607" s="5"/>
      <c r="EZ607" s="5"/>
      <c r="FA607" s="5"/>
      <c r="FB607" s="5"/>
      <c r="FC607" s="5"/>
      <c r="FD607" s="5"/>
      <c r="FE607" s="5"/>
      <c r="FF607" s="5"/>
      <c r="FG607" s="5"/>
      <c r="FH607" s="5"/>
      <c r="FI607" s="5"/>
      <c r="FJ607" s="5"/>
      <c r="FK607" s="5"/>
      <c r="FL607" s="5"/>
      <c r="FM607" s="5"/>
      <c r="FN607" s="5"/>
      <c r="FO607" s="5"/>
      <c r="FP607" s="5"/>
      <c r="FQ607" s="5"/>
      <c r="FR607" s="5"/>
      <c r="FS607" s="5"/>
      <c r="FT607" s="5"/>
      <c r="FU607" s="5"/>
      <c r="FV607" s="5"/>
      <c r="FW607" s="5"/>
      <c r="FX607" s="5"/>
      <c r="FY607" s="5"/>
      <c r="FZ607" s="5"/>
      <c r="GA607" s="5"/>
      <c r="GB607" s="5"/>
      <c r="GC607" s="5"/>
      <c r="GD607" s="5"/>
      <c r="GE607" s="5"/>
      <c r="GF607" s="5"/>
      <c r="GG607" s="5"/>
      <c r="GH607" s="4"/>
      <c r="GI607" s="4"/>
      <c r="GJ607" s="5"/>
      <c r="GK607" s="5"/>
      <c r="GL607" s="5"/>
      <c r="GM607" s="5"/>
      <c r="GN607" s="5"/>
      <c r="GO607" s="5"/>
      <c r="GP607" s="5"/>
      <c r="GQ607" s="5"/>
      <c r="GR607" s="5"/>
      <c r="GS607" s="5"/>
    </row>
    <row r="608" spans="1:201"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4"/>
      <c r="AR608" s="4"/>
      <c r="AS608" s="5"/>
      <c r="AT608" s="4"/>
      <c r="AU608" s="5"/>
      <c r="AV608" s="5"/>
      <c r="AW608" s="5"/>
      <c r="AX608" s="5"/>
      <c r="AY608" s="5"/>
      <c r="AZ608" s="5"/>
      <c r="BA608" s="5"/>
      <c r="BB608" s="5"/>
      <c r="BC608" s="4"/>
      <c r="BD608" s="4"/>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5"/>
      <c r="CY608" s="5"/>
      <c r="CZ608" s="5"/>
      <c r="DA608" s="5"/>
      <c r="DB608" s="5"/>
      <c r="DC608" s="5"/>
      <c r="DD608" s="5"/>
      <c r="DE608" s="5"/>
      <c r="DF608" s="5"/>
      <c r="DG608" s="5"/>
      <c r="DH608" s="5"/>
      <c r="DI608" s="5"/>
      <c r="DJ608" s="5"/>
      <c r="DK608" s="5"/>
      <c r="DL608" s="5"/>
      <c r="DM608" s="5"/>
      <c r="DN608" s="5"/>
      <c r="DO608" s="5"/>
      <c r="DP608" s="5"/>
      <c r="DQ608" s="5"/>
      <c r="DR608" s="5"/>
      <c r="DS608" s="5"/>
      <c r="DT608" s="5"/>
      <c r="DU608" s="5"/>
      <c r="DV608" s="5"/>
      <c r="DW608" s="5"/>
      <c r="DX608" s="5"/>
      <c r="DY608" s="5"/>
      <c r="DZ608" s="5"/>
      <c r="EA608" s="5"/>
      <c r="EB608" s="5"/>
      <c r="EC608" s="5"/>
      <c r="ED608" s="5"/>
      <c r="EE608" s="5"/>
      <c r="EF608" s="5"/>
      <c r="EG608" s="5"/>
      <c r="EH608" s="5"/>
      <c r="EI608" s="5"/>
      <c r="EJ608" s="5"/>
      <c r="EK608" s="5"/>
      <c r="EL608" s="5"/>
      <c r="EM608" s="5"/>
      <c r="EN608" s="5"/>
      <c r="EO608" s="5"/>
      <c r="EP608" s="5"/>
      <c r="EQ608" s="5"/>
      <c r="ER608" s="5"/>
      <c r="ES608" s="5"/>
      <c r="ET608" s="5"/>
      <c r="EU608" s="5"/>
      <c r="EV608" s="5"/>
      <c r="EW608" s="5"/>
      <c r="EX608" s="5"/>
      <c r="EY608" s="5"/>
      <c r="EZ608" s="5"/>
      <c r="FA608" s="5"/>
      <c r="FB608" s="5"/>
      <c r="FC608" s="5"/>
      <c r="FD608" s="5"/>
      <c r="FE608" s="5"/>
      <c r="FF608" s="5"/>
      <c r="FG608" s="5"/>
      <c r="FH608" s="5"/>
      <c r="FI608" s="5"/>
      <c r="FJ608" s="5"/>
      <c r="FK608" s="5"/>
      <c r="FL608" s="5"/>
      <c r="FM608" s="5"/>
      <c r="FN608" s="5"/>
      <c r="FO608" s="5"/>
      <c r="FP608" s="5"/>
      <c r="FQ608" s="5"/>
      <c r="FR608" s="5"/>
      <c r="FS608" s="5"/>
      <c r="FT608" s="5"/>
      <c r="FU608" s="5"/>
      <c r="FV608" s="5"/>
      <c r="FW608" s="5"/>
      <c r="FX608" s="5"/>
      <c r="FY608" s="5"/>
      <c r="FZ608" s="5"/>
      <c r="GA608" s="5"/>
      <c r="GB608" s="5"/>
      <c r="GC608" s="5"/>
      <c r="GD608" s="5"/>
      <c r="GE608" s="5"/>
      <c r="GF608" s="5"/>
      <c r="GG608" s="5"/>
      <c r="GH608" s="4"/>
      <c r="GI608" s="4"/>
      <c r="GJ608" s="5"/>
      <c r="GK608" s="5"/>
      <c r="GL608" s="5"/>
      <c r="GM608" s="5"/>
      <c r="GN608" s="5"/>
      <c r="GO608" s="5"/>
      <c r="GP608" s="5"/>
      <c r="GQ608" s="5"/>
      <c r="GR608" s="5"/>
      <c r="GS608" s="5"/>
    </row>
    <row r="609" spans="1:201"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4"/>
      <c r="AR609" s="4"/>
      <c r="AS609" s="5"/>
      <c r="AT609" s="4"/>
      <c r="AU609" s="5"/>
      <c r="AV609" s="5"/>
      <c r="AW609" s="5"/>
      <c r="AX609" s="5"/>
      <c r="AY609" s="5"/>
      <c r="AZ609" s="5"/>
      <c r="BA609" s="5"/>
      <c r="BB609" s="5"/>
      <c r="BC609" s="4"/>
      <c r="BD609" s="4"/>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5"/>
      <c r="CY609" s="5"/>
      <c r="CZ609" s="5"/>
      <c r="DA609" s="5"/>
      <c r="DB609" s="5"/>
      <c r="DC609" s="5"/>
      <c r="DD609" s="5"/>
      <c r="DE609" s="5"/>
      <c r="DF609" s="5"/>
      <c r="DG609" s="5"/>
      <c r="DH609" s="5"/>
      <c r="DI609" s="5"/>
      <c r="DJ609" s="5"/>
      <c r="DK609" s="5"/>
      <c r="DL609" s="5"/>
      <c r="DM609" s="5"/>
      <c r="DN609" s="5"/>
      <c r="DO609" s="5"/>
      <c r="DP609" s="5"/>
      <c r="DQ609" s="5"/>
      <c r="DR609" s="5"/>
      <c r="DS609" s="5"/>
      <c r="DT609" s="5"/>
      <c r="DU609" s="5"/>
      <c r="DV609" s="5"/>
      <c r="DW609" s="5"/>
      <c r="DX609" s="5"/>
      <c r="DY609" s="5"/>
      <c r="DZ609" s="5"/>
      <c r="EA609" s="5"/>
      <c r="EB609" s="5"/>
      <c r="EC609" s="5"/>
      <c r="ED609" s="5"/>
      <c r="EE609" s="5"/>
      <c r="EF609" s="5"/>
      <c r="EG609" s="5"/>
      <c r="EH609" s="5"/>
      <c r="EI609" s="5"/>
      <c r="EJ609" s="5"/>
      <c r="EK609" s="5"/>
      <c r="EL609" s="5"/>
      <c r="EM609" s="5"/>
      <c r="EN609" s="5"/>
      <c r="EO609" s="5"/>
      <c r="EP609" s="5"/>
      <c r="EQ609" s="5"/>
      <c r="ER609" s="5"/>
      <c r="ES609" s="5"/>
      <c r="ET609" s="5"/>
      <c r="EU609" s="5"/>
      <c r="EV609" s="5"/>
      <c r="EW609" s="5"/>
      <c r="EX609" s="5"/>
      <c r="EY609" s="5"/>
      <c r="EZ609" s="5"/>
      <c r="FA609" s="5"/>
      <c r="FB609" s="5"/>
      <c r="FC609" s="5"/>
      <c r="FD609" s="5"/>
      <c r="FE609" s="5"/>
      <c r="FF609" s="5"/>
      <c r="FG609" s="5"/>
      <c r="FH609" s="5"/>
      <c r="FI609" s="5"/>
      <c r="FJ609" s="5"/>
      <c r="FK609" s="5"/>
      <c r="FL609" s="5"/>
      <c r="FM609" s="5"/>
      <c r="FN609" s="5"/>
      <c r="FO609" s="5"/>
      <c r="FP609" s="5"/>
      <c r="FQ609" s="5"/>
      <c r="FR609" s="5"/>
      <c r="FS609" s="5"/>
      <c r="FT609" s="5"/>
      <c r="FU609" s="5"/>
      <c r="FV609" s="5"/>
      <c r="FW609" s="5"/>
      <c r="FX609" s="5"/>
      <c r="FY609" s="5"/>
      <c r="FZ609" s="5"/>
      <c r="GA609" s="5"/>
      <c r="GB609" s="5"/>
      <c r="GC609" s="5"/>
      <c r="GD609" s="5"/>
      <c r="GE609" s="5"/>
      <c r="GF609" s="5"/>
      <c r="GG609" s="5"/>
      <c r="GH609" s="4"/>
      <c r="GI609" s="4"/>
      <c r="GJ609" s="5"/>
      <c r="GK609" s="5"/>
      <c r="GL609" s="5"/>
      <c r="GM609" s="5"/>
      <c r="GN609" s="5"/>
      <c r="GO609" s="5"/>
      <c r="GP609" s="5"/>
      <c r="GQ609" s="5"/>
      <c r="GR609" s="5"/>
      <c r="GS609" s="5"/>
    </row>
    <row r="610" spans="1:201"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4"/>
      <c r="AR610" s="4"/>
      <c r="AS610" s="5"/>
      <c r="AT610" s="4"/>
      <c r="AU610" s="5"/>
      <c r="AV610" s="5"/>
      <c r="AW610" s="5"/>
      <c r="AX610" s="5"/>
      <c r="AY610" s="5"/>
      <c r="AZ610" s="5"/>
      <c r="BA610" s="5"/>
      <c r="BB610" s="5"/>
      <c r="BC610" s="4"/>
      <c r="BD610" s="4"/>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5"/>
      <c r="CY610" s="5"/>
      <c r="CZ610" s="5"/>
      <c r="DA610" s="5"/>
      <c r="DB610" s="5"/>
      <c r="DC610" s="5"/>
      <c r="DD610" s="5"/>
      <c r="DE610" s="5"/>
      <c r="DF610" s="5"/>
      <c r="DG610" s="5"/>
      <c r="DH610" s="5"/>
      <c r="DI610" s="5"/>
      <c r="DJ610" s="5"/>
      <c r="DK610" s="5"/>
      <c r="DL610" s="5"/>
      <c r="DM610" s="5"/>
      <c r="DN610" s="5"/>
      <c r="DO610" s="5"/>
      <c r="DP610" s="5"/>
      <c r="DQ610" s="5"/>
      <c r="DR610" s="5"/>
      <c r="DS610" s="5"/>
      <c r="DT610" s="5"/>
      <c r="DU610" s="5"/>
      <c r="DV610" s="5"/>
      <c r="DW610" s="5"/>
      <c r="DX610" s="5"/>
      <c r="DY610" s="5"/>
      <c r="DZ610" s="5"/>
      <c r="EA610" s="5"/>
      <c r="EB610" s="5"/>
      <c r="EC610" s="5"/>
      <c r="ED610" s="5"/>
      <c r="EE610" s="5"/>
      <c r="EF610" s="5"/>
      <c r="EG610" s="5"/>
      <c r="EH610" s="5"/>
      <c r="EI610" s="5"/>
      <c r="EJ610" s="5"/>
      <c r="EK610" s="5"/>
      <c r="EL610" s="5"/>
      <c r="EM610" s="5"/>
      <c r="EN610" s="5"/>
      <c r="EO610" s="5"/>
      <c r="EP610" s="5"/>
      <c r="EQ610" s="5"/>
      <c r="ER610" s="5"/>
      <c r="ES610" s="5"/>
      <c r="ET610" s="5"/>
      <c r="EU610" s="5"/>
      <c r="EV610" s="5"/>
      <c r="EW610" s="5"/>
      <c r="EX610" s="5"/>
      <c r="EY610" s="5"/>
      <c r="EZ610" s="5"/>
      <c r="FA610" s="5"/>
      <c r="FB610" s="5"/>
      <c r="FC610" s="5"/>
      <c r="FD610" s="5"/>
      <c r="FE610" s="5"/>
      <c r="FF610" s="5"/>
      <c r="FG610" s="5"/>
      <c r="FH610" s="5"/>
      <c r="FI610" s="5"/>
      <c r="FJ610" s="5"/>
      <c r="FK610" s="5"/>
      <c r="FL610" s="5"/>
      <c r="FM610" s="5"/>
      <c r="FN610" s="5"/>
      <c r="FO610" s="5"/>
      <c r="FP610" s="5"/>
      <c r="FQ610" s="5"/>
      <c r="FR610" s="5"/>
      <c r="FS610" s="5"/>
      <c r="FT610" s="5"/>
      <c r="FU610" s="5"/>
      <c r="FV610" s="5"/>
      <c r="FW610" s="5"/>
      <c r="FX610" s="5"/>
      <c r="FY610" s="5"/>
      <c r="FZ610" s="5"/>
      <c r="GA610" s="5"/>
      <c r="GB610" s="5"/>
      <c r="GC610" s="5"/>
      <c r="GD610" s="5"/>
      <c r="GE610" s="5"/>
      <c r="GF610" s="5"/>
      <c r="GG610" s="5"/>
      <c r="GH610" s="4"/>
      <c r="GI610" s="4"/>
      <c r="GJ610" s="5"/>
      <c r="GK610" s="5"/>
      <c r="GL610" s="5"/>
      <c r="GM610" s="5"/>
      <c r="GN610" s="5"/>
      <c r="GO610" s="5"/>
      <c r="GP610" s="5"/>
      <c r="GQ610" s="5"/>
      <c r="GR610" s="5"/>
      <c r="GS610" s="5"/>
    </row>
    <row r="611" spans="1:201"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4"/>
      <c r="AR611" s="4"/>
      <c r="AS611" s="5"/>
      <c r="AT611" s="4"/>
      <c r="AU611" s="5"/>
      <c r="AV611" s="5"/>
      <c r="AW611" s="5"/>
      <c r="AX611" s="5"/>
      <c r="AY611" s="5"/>
      <c r="AZ611" s="5"/>
      <c r="BA611" s="5"/>
      <c r="BB611" s="5"/>
      <c r="BC611" s="4"/>
      <c r="BD611" s="4"/>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c r="CR611" s="5"/>
      <c r="CS611" s="5"/>
      <c r="CT611" s="5"/>
      <c r="CU611" s="5"/>
      <c r="CV611" s="5"/>
      <c r="CW611" s="5"/>
      <c r="CX611" s="5"/>
      <c r="CY611" s="5"/>
      <c r="CZ611" s="5"/>
      <c r="DA611" s="5"/>
      <c r="DB611" s="5"/>
      <c r="DC611" s="5"/>
      <c r="DD611" s="5"/>
      <c r="DE611" s="5"/>
      <c r="DF611" s="5"/>
      <c r="DG611" s="5"/>
      <c r="DH611" s="5"/>
      <c r="DI611" s="5"/>
      <c r="DJ611" s="5"/>
      <c r="DK611" s="5"/>
      <c r="DL611" s="5"/>
      <c r="DM611" s="5"/>
      <c r="DN611" s="5"/>
      <c r="DO611" s="5"/>
      <c r="DP611" s="5"/>
      <c r="DQ611" s="5"/>
      <c r="DR611" s="5"/>
      <c r="DS611" s="5"/>
      <c r="DT611" s="5"/>
      <c r="DU611" s="5"/>
      <c r="DV611" s="5"/>
      <c r="DW611" s="5"/>
      <c r="DX611" s="5"/>
      <c r="DY611" s="5"/>
      <c r="DZ611" s="5"/>
      <c r="EA611" s="5"/>
      <c r="EB611" s="5"/>
      <c r="EC611" s="5"/>
      <c r="ED611" s="5"/>
      <c r="EE611" s="5"/>
      <c r="EF611" s="5"/>
      <c r="EG611" s="5"/>
      <c r="EH611" s="5"/>
      <c r="EI611" s="5"/>
      <c r="EJ611" s="5"/>
      <c r="EK611" s="5"/>
      <c r="EL611" s="5"/>
      <c r="EM611" s="5"/>
      <c r="EN611" s="5"/>
      <c r="EO611" s="5"/>
      <c r="EP611" s="5"/>
      <c r="EQ611" s="5"/>
      <c r="ER611" s="5"/>
      <c r="ES611" s="5"/>
      <c r="ET611" s="5"/>
      <c r="EU611" s="5"/>
      <c r="EV611" s="5"/>
      <c r="EW611" s="5"/>
      <c r="EX611" s="5"/>
      <c r="EY611" s="5"/>
      <c r="EZ611" s="5"/>
      <c r="FA611" s="5"/>
      <c r="FB611" s="5"/>
      <c r="FC611" s="5"/>
      <c r="FD611" s="5"/>
      <c r="FE611" s="5"/>
      <c r="FF611" s="5"/>
      <c r="FG611" s="5"/>
      <c r="FH611" s="5"/>
      <c r="FI611" s="5"/>
      <c r="FJ611" s="5"/>
      <c r="FK611" s="5"/>
      <c r="FL611" s="5"/>
      <c r="FM611" s="5"/>
      <c r="FN611" s="5"/>
      <c r="FO611" s="5"/>
      <c r="FP611" s="5"/>
      <c r="FQ611" s="5"/>
      <c r="FR611" s="5"/>
      <c r="FS611" s="5"/>
      <c r="FT611" s="5"/>
      <c r="FU611" s="5"/>
      <c r="FV611" s="5"/>
      <c r="FW611" s="5"/>
      <c r="FX611" s="5"/>
      <c r="FY611" s="5"/>
      <c r="FZ611" s="5"/>
      <c r="GA611" s="5"/>
      <c r="GB611" s="5"/>
      <c r="GC611" s="5"/>
      <c r="GD611" s="5"/>
      <c r="GE611" s="5"/>
      <c r="GF611" s="5"/>
      <c r="GG611" s="5"/>
      <c r="GH611" s="4"/>
      <c r="GI611" s="4"/>
      <c r="GJ611" s="5"/>
      <c r="GK611" s="5"/>
      <c r="GL611" s="5"/>
      <c r="GM611" s="5"/>
      <c r="GN611" s="5"/>
      <c r="GO611" s="5"/>
      <c r="GP611" s="5"/>
      <c r="GQ611" s="5"/>
      <c r="GR611" s="5"/>
      <c r="GS611" s="5"/>
    </row>
    <row r="612" spans="1:201"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4"/>
      <c r="AR612" s="4"/>
      <c r="AS612" s="5"/>
      <c r="AT612" s="4"/>
      <c r="AU612" s="5"/>
      <c r="AV612" s="5"/>
      <c r="AW612" s="5"/>
      <c r="AX612" s="5"/>
      <c r="AY612" s="5"/>
      <c r="AZ612" s="5"/>
      <c r="BA612" s="5"/>
      <c r="BB612" s="5"/>
      <c r="BC612" s="4"/>
      <c r="BD612" s="4"/>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c r="CS612" s="5"/>
      <c r="CT612" s="5"/>
      <c r="CU612" s="5"/>
      <c r="CV612" s="5"/>
      <c r="CW612" s="5"/>
      <c r="CX612" s="5"/>
      <c r="CY612" s="5"/>
      <c r="CZ612" s="5"/>
      <c r="DA612" s="5"/>
      <c r="DB612" s="5"/>
      <c r="DC612" s="5"/>
      <c r="DD612" s="5"/>
      <c r="DE612" s="5"/>
      <c r="DF612" s="5"/>
      <c r="DG612" s="5"/>
      <c r="DH612" s="5"/>
      <c r="DI612" s="5"/>
      <c r="DJ612" s="5"/>
      <c r="DK612" s="5"/>
      <c r="DL612" s="5"/>
      <c r="DM612" s="5"/>
      <c r="DN612" s="5"/>
      <c r="DO612" s="5"/>
      <c r="DP612" s="5"/>
      <c r="DQ612" s="5"/>
      <c r="DR612" s="5"/>
      <c r="DS612" s="5"/>
      <c r="DT612" s="5"/>
      <c r="DU612" s="5"/>
      <c r="DV612" s="5"/>
      <c r="DW612" s="5"/>
      <c r="DX612" s="5"/>
      <c r="DY612" s="5"/>
      <c r="DZ612" s="5"/>
      <c r="EA612" s="5"/>
      <c r="EB612" s="5"/>
      <c r="EC612" s="5"/>
      <c r="ED612" s="5"/>
      <c r="EE612" s="5"/>
      <c r="EF612" s="5"/>
      <c r="EG612" s="5"/>
      <c r="EH612" s="5"/>
      <c r="EI612" s="5"/>
      <c r="EJ612" s="5"/>
      <c r="EK612" s="5"/>
      <c r="EL612" s="5"/>
      <c r="EM612" s="5"/>
      <c r="EN612" s="5"/>
      <c r="EO612" s="5"/>
      <c r="EP612" s="5"/>
      <c r="EQ612" s="5"/>
      <c r="ER612" s="5"/>
      <c r="ES612" s="5"/>
      <c r="ET612" s="5"/>
      <c r="EU612" s="5"/>
      <c r="EV612" s="5"/>
      <c r="EW612" s="5"/>
      <c r="EX612" s="5"/>
      <c r="EY612" s="5"/>
      <c r="EZ612" s="5"/>
      <c r="FA612" s="5"/>
      <c r="FB612" s="5"/>
      <c r="FC612" s="5"/>
      <c r="FD612" s="5"/>
      <c r="FE612" s="5"/>
      <c r="FF612" s="5"/>
      <c r="FG612" s="5"/>
      <c r="FH612" s="5"/>
      <c r="FI612" s="5"/>
      <c r="FJ612" s="5"/>
      <c r="FK612" s="5"/>
      <c r="FL612" s="5"/>
      <c r="FM612" s="5"/>
      <c r="FN612" s="5"/>
      <c r="FO612" s="5"/>
      <c r="FP612" s="5"/>
      <c r="FQ612" s="5"/>
      <c r="FR612" s="5"/>
      <c r="FS612" s="5"/>
      <c r="FT612" s="5"/>
      <c r="FU612" s="5"/>
      <c r="FV612" s="5"/>
      <c r="FW612" s="5"/>
      <c r="FX612" s="5"/>
      <c r="FY612" s="5"/>
      <c r="FZ612" s="5"/>
      <c r="GA612" s="5"/>
      <c r="GB612" s="5"/>
      <c r="GC612" s="5"/>
      <c r="GD612" s="5"/>
      <c r="GE612" s="5"/>
      <c r="GF612" s="5"/>
      <c r="GG612" s="5"/>
      <c r="GH612" s="4"/>
      <c r="GI612" s="4"/>
      <c r="GJ612" s="5"/>
      <c r="GK612" s="5"/>
      <c r="GL612" s="5"/>
      <c r="GM612" s="5"/>
      <c r="GN612" s="5"/>
      <c r="GO612" s="5"/>
      <c r="GP612" s="5"/>
      <c r="GQ612" s="5"/>
      <c r="GR612" s="5"/>
      <c r="GS612" s="5"/>
    </row>
    <row r="613" spans="1:201"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4"/>
      <c r="AR613" s="4"/>
      <c r="AS613" s="5"/>
      <c r="AT613" s="4"/>
      <c r="AU613" s="5"/>
      <c r="AV613" s="5"/>
      <c r="AW613" s="5"/>
      <c r="AX613" s="5"/>
      <c r="AY613" s="5"/>
      <c r="AZ613" s="5"/>
      <c r="BA613" s="5"/>
      <c r="BB613" s="5"/>
      <c r="BC613" s="4"/>
      <c r="BD613" s="4"/>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c r="CS613" s="5"/>
      <c r="CT613" s="5"/>
      <c r="CU613" s="5"/>
      <c r="CV613" s="5"/>
      <c r="CW613" s="5"/>
      <c r="CX613" s="5"/>
      <c r="CY613" s="5"/>
      <c r="CZ613" s="5"/>
      <c r="DA613" s="5"/>
      <c r="DB613" s="5"/>
      <c r="DC613" s="5"/>
      <c r="DD613" s="5"/>
      <c r="DE613" s="5"/>
      <c r="DF613" s="5"/>
      <c r="DG613" s="5"/>
      <c r="DH613" s="5"/>
      <c r="DI613" s="5"/>
      <c r="DJ613" s="5"/>
      <c r="DK613" s="5"/>
      <c r="DL613" s="5"/>
      <c r="DM613" s="5"/>
      <c r="DN613" s="5"/>
      <c r="DO613" s="5"/>
      <c r="DP613" s="5"/>
      <c r="DQ613" s="5"/>
      <c r="DR613" s="5"/>
      <c r="DS613" s="5"/>
      <c r="DT613" s="5"/>
      <c r="DU613" s="5"/>
      <c r="DV613" s="5"/>
      <c r="DW613" s="5"/>
      <c r="DX613" s="5"/>
      <c r="DY613" s="5"/>
      <c r="DZ613" s="5"/>
      <c r="EA613" s="5"/>
      <c r="EB613" s="5"/>
      <c r="EC613" s="5"/>
      <c r="ED613" s="5"/>
      <c r="EE613" s="5"/>
      <c r="EF613" s="5"/>
      <c r="EG613" s="5"/>
      <c r="EH613" s="5"/>
      <c r="EI613" s="5"/>
      <c r="EJ613" s="5"/>
      <c r="EK613" s="5"/>
      <c r="EL613" s="5"/>
      <c r="EM613" s="5"/>
      <c r="EN613" s="5"/>
      <c r="EO613" s="5"/>
      <c r="EP613" s="5"/>
      <c r="EQ613" s="5"/>
      <c r="ER613" s="5"/>
      <c r="ES613" s="5"/>
      <c r="ET613" s="5"/>
      <c r="EU613" s="5"/>
      <c r="EV613" s="5"/>
      <c r="EW613" s="5"/>
      <c r="EX613" s="5"/>
      <c r="EY613" s="5"/>
      <c r="EZ613" s="5"/>
      <c r="FA613" s="5"/>
      <c r="FB613" s="5"/>
      <c r="FC613" s="5"/>
      <c r="FD613" s="5"/>
      <c r="FE613" s="5"/>
      <c r="FF613" s="5"/>
      <c r="FG613" s="5"/>
      <c r="FH613" s="5"/>
      <c r="FI613" s="5"/>
      <c r="FJ613" s="5"/>
      <c r="FK613" s="5"/>
      <c r="FL613" s="5"/>
      <c r="FM613" s="5"/>
      <c r="FN613" s="5"/>
      <c r="FO613" s="5"/>
      <c r="FP613" s="5"/>
      <c r="FQ613" s="5"/>
      <c r="FR613" s="5"/>
      <c r="FS613" s="5"/>
      <c r="FT613" s="5"/>
      <c r="FU613" s="5"/>
      <c r="FV613" s="5"/>
      <c r="FW613" s="5"/>
      <c r="FX613" s="5"/>
      <c r="FY613" s="5"/>
      <c r="FZ613" s="5"/>
      <c r="GA613" s="5"/>
      <c r="GB613" s="5"/>
      <c r="GC613" s="5"/>
      <c r="GD613" s="5"/>
      <c r="GE613" s="5"/>
      <c r="GF613" s="5"/>
      <c r="GG613" s="5"/>
      <c r="GH613" s="4"/>
      <c r="GI613" s="4"/>
      <c r="GJ613" s="5"/>
      <c r="GK613" s="5"/>
      <c r="GL613" s="5"/>
      <c r="GM613" s="5"/>
      <c r="GN613" s="5"/>
      <c r="GO613" s="5"/>
      <c r="GP613" s="5"/>
      <c r="GQ613" s="5"/>
      <c r="GR613" s="5"/>
      <c r="GS613" s="5"/>
    </row>
    <row r="614" spans="1:201"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4"/>
      <c r="AR614" s="4"/>
      <c r="AS614" s="5"/>
      <c r="AT614" s="4"/>
      <c r="AU614" s="5"/>
      <c r="AV614" s="5"/>
      <c r="AW614" s="5"/>
      <c r="AX614" s="5"/>
      <c r="AY614" s="5"/>
      <c r="AZ614" s="5"/>
      <c r="BA614" s="5"/>
      <c r="BB614" s="5"/>
      <c r="BC614" s="4"/>
      <c r="BD614" s="4"/>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c r="CR614" s="5"/>
      <c r="CS614" s="5"/>
      <c r="CT614" s="5"/>
      <c r="CU614" s="5"/>
      <c r="CV614" s="5"/>
      <c r="CW614" s="5"/>
      <c r="CX614" s="5"/>
      <c r="CY614" s="5"/>
      <c r="CZ614" s="5"/>
      <c r="DA614" s="5"/>
      <c r="DB614" s="5"/>
      <c r="DC614" s="5"/>
      <c r="DD614" s="5"/>
      <c r="DE614" s="5"/>
      <c r="DF614" s="5"/>
      <c r="DG614" s="5"/>
      <c r="DH614" s="5"/>
      <c r="DI614" s="5"/>
      <c r="DJ614" s="5"/>
      <c r="DK614" s="5"/>
      <c r="DL614" s="5"/>
      <c r="DM614" s="5"/>
      <c r="DN614" s="5"/>
      <c r="DO614" s="5"/>
      <c r="DP614" s="5"/>
      <c r="DQ614" s="5"/>
      <c r="DR614" s="5"/>
      <c r="DS614" s="5"/>
      <c r="DT614" s="5"/>
      <c r="DU614" s="5"/>
      <c r="DV614" s="5"/>
      <c r="DW614" s="5"/>
      <c r="DX614" s="5"/>
      <c r="DY614" s="5"/>
      <c r="DZ614" s="5"/>
      <c r="EA614" s="5"/>
      <c r="EB614" s="5"/>
      <c r="EC614" s="5"/>
      <c r="ED614" s="5"/>
      <c r="EE614" s="5"/>
      <c r="EF614" s="5"/>
      <c r="EG614" s="5"/>
      <c r="EH614" s="5"/>
      <c r="EI614" s="5"/>
      <c r="EJ614" s="5"/>
      <c r="EK614" s="5"/>
      <c r="EL614" s="5"/>
      <c r="EM614" s="5"/>
      <c r="EN614" s="5"/>
      <c r="EO614" s="5"/>
      <c r="EP614" s="5"/>
      <c r="EQ614" s="5"/>
      <c r="ER614" s="5"/>
      <c r="ES614" s="5"/>
      <c r="ET614" s="5"/>
      <c r="EU614" s="5"/>
      <c r="EV614" s="5"/>
      <c r="EW614" s="5"/>
      <c r="EX614" s="5"/>
      <c r="EY614" s="5"/>
      <c r="EZ614" s="5"/>
      <c r="FA614" s="5"/>
      <c r="FB614" s="5"/>
      <c r="FC614" s="5"/>
      <c r="FD614" s="5"/>
      <c r="FE614" s="5"/>
      <c r="FF614" s="5"/>
      <c r="FG614" s="5"/>
      <c r="FH614" s="5"/>
      <c r="FI614" s="5"/>
      <c r="FJ614" s="5"/>
      <c r="FK614" s="5"/>
      <c r="FL614" s="5"/>
      <c r="FM614" s="5"/>
      <c r="FN614" s="5"/>
      <c r="FO614" s="5"/>
      <c r="FP614" s="5"/>
      <c r="FQ614" s="5"/>
      <c r="FR614" s="5"/>
      <c r="FS614" s="5"/>
      <c r="FT614" s="5"/>
      <c r="FU614" s="5"/>
      <c r="FV614" s="5"/>
      <c r="FW614" s="5"/>
      <c r="FX614" s="5"/>
      <c r="FY614" s="5"/>
      <c r="FZ614" s="5"/>
      <c r="GA614" s="5"/>
      <c r="GB614" s="5"/>
      <c r="GC614" s="5"/>
      <c r="GD614" s="5"/>
      <c r="GE614" s="5"/>
      <c r="GF614" s="5"/>
      <c r="GG614" s="5"/>
      <c r="GH614" s="4"/>
      <c r="GI614" s="4"/>
      <c r="GJ614" s="5"/>
      <c r="GK614" s="5"/>
      <c r="GL614" s="5"/>
      <c r="GM614" s="5"/>
      <c r="GN614" s="5"/>
      <c r="GO614" s="5"/>
      <c r="GP614" s="5"/>
      <c r="GQ614" s="5"/>
      <c r="GR614" s="5"/>
      <c r="GS614" s="5"/>
    </row>
    <row r="615" spans="1:201"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4"/>
      <c r="AR615" s="4"/>
      <c r="AS615" s="5"/>
      <c r="AT615" s="4"/>
      <c r="AU615" s="5"/>
      <c r="AV615" s="5"/>
      <c r="AW615" s="5"/>
      <c r="AX615" s="5"/>
      <c r="AY615" s="5"/>
      <c r="AZ615" s="5"/>
      <c r="BA615" s="5"/>
      <c r="BB615" s="5"/>
      <c r="BC615" s="4"/>
      <c r="BD615" s="4"/>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c r="DO615" s="5"/>
      <c r="DP615" s="5"/>
      <c r="DQ615" s="5"/>
      <c r="DR615" s="5"/>
      <c r="DS615" s="5"/>
      <c r="DT615" s="5"/>
      <c r="DU615" s="5"/>
      <c r="DV615" s="5"/>
      <c r="DW615" s="5"/>
      <c r="DX615" s="5"/>
      <c r="DY615" s="5"/>
      <c r="DZ615" s="5"/>
      <c r="EA615" s="5"/>
      <c r="EB615" s="5"/>
      <c r="EC615" s="5"/>
      <c r="ED615" s="5"/>
      <c r="EE615" s="5"/>
      <c r="EF615" s="5"/>
      <c r="EG615" s="5"/>
      <c r="EH615" s="5"/>
      <c r="EI615" s="5"/>
      <c r="EJ615" s="5"/>
      <c r="EK615" s="5"/>
      <c r="EL615" s="5"/>
      <c r="EM615" s="5"/>
      <c r="EN615" s="5"/>
      <c r="EO615" s="5"/>
      <c r="EP615" s="5"/>
      <c r="EQ615" s="5"/>
      <c r="ER615" s="5"/>
      <c r="ES615" s="5"/>
      <c r="ET615" s="5"/>
      <c r="EU615" s="5"/>
      <c r="EV615" s="5"/>
      <c r="EW615" s="5"/>
      <c r="EX615" s="5"/>
      <c r="EY615" s="5"/>
      <c r="EZ615" s="5"/>
      <c r="FA615" s="5"/>
      <c r="FB615" s="5"/>
      <c r="FC615" s="5"/>
      <c r="FD615" s="5"/>
      <c r="FE615" s="5"/>
      <c r="FF615" s="5"/>
      <c r="FG615" s="5"/>
      <c r="FH615" s="5"/>
      <c r="FI615" s="5"/>
      <c r="FJ615" s="5"/>
      <c r="FK615" s="5"/>
      <c r="FL615" s="5"/>
      <c r="FM615" s="5"/>
      <c r="FN615" s="5"/>
      <c r="FO615" s="5"/>
      <c r="FP615" s="5"/>
      <c r="FQ615" s="5"/>
      <c r="FR615" s="5"/>
      <c r="FS615" s="5"/>
      <c r="FT615" s="5"/>
      <c r="FU615" s="5"/>
      <c r="FV615" s="5"/>
      <c r="FW615" s="5"/>
      <c r="FX615" s="5"/>
      <c r="FY615" s="5"/>
      <c r="FZ615" s="5"/>
      <c r="GA615" s="5"/>
      <c r="GB615" s="5"/>
      <c r="GC615" s="5"/>
      <c r="GD615" s="5"/>
      <c r="GE615" s="5"/>
      <c r="GF615" s="5"/>
      <c r="GG615" s="5"/>
      <c r="GH615" s="4"/>
      <c r="GI615" s="4"/>
      <c r="GJ615" s="5"/>
      <c r="GK615" s="5"/>
      <c r="GL615" s="5"/>
      <c r="GM615" s="5"/>
      <c r="GN615" s="5"/>
      <c r="GO615" s="5"/>
      <c r="GP615" s="5"/>
      <c r="GQ615" s="5"/>
      <c r="GR615" s="5"/>
      <c r="GS615" s="5"/>
    </row>
    <row r="616" spans="1:201"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4"/>
      <c r="AR616" s="4"/>
      <c r="AS616" s="5"/>
      <c r="AT616" s="4"/>
      <c r="AU616" s="5"/>
      <c r="AV616" s="5"/>
      <c r="AW616" s="5"/>
      <c r="AX616" s="5"/>
      <c r="AY616" s="5"/>
      <c r="AZ616" s="5"/>
      <c r="BA616" s="5"/>
      <c r="BB616" s="5"/>
      <c r="BC616" s="4"/>
      <c r="BD616" s="4"/>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c r="CR616" s="5"/>
      <c r="CS616" s="5"/>
      <c r="CT616" s="5"/>
      <c r="CU616" s="5"/>
      <c r="CV616" s="5"/>
      <c r="CW616" s="5"/>
      <c r="CX616" s="5"/>
      <c r="CY616" s="5"/>
      <c r="CZ616" s="5"/>
      <c r="DA616" s="5"/>
      <c r="DB616" s="5"/>
      <c r="DC616" s="5"/>
      <c r="DD616" s="5"/>
      <c r="DE616" s="5"/>
      <c r="DF616" s="5"/>
      <c r="DG616" s="5"/>
      <c r="DH616" s="5"/>
      <c r="DI616" s="5"/>
      <c r="DJ616" s="5"/>
      <c r="DK616" s="5"/>
      <c r="DL616" s="5"/>
      <c r="DM616" s="5"/>
      <c r="DN616" s="5"/>
      <c r="DO616" s="5"/>
      <c r="DP616" s="5"/>
      <c r="DQ616" s="5"/>
      <c r="DR616" s="5"/>
      <c r="DS616" s="5"/>
      <c r="DT616" s="5"/>
      <c r="DU616" s="5"/>
      <c r="DV616" s="5"/>
      <c r="DW616" s="5"/>
      <c r="DX616" s="5"/>
      <c r="DY616" s="5"/>
      <c r="DZ616" s="5"/>
      <c r="EA616" s="5"/>
      <c r="EB616" s="5"/>
      <c r="EC616" s="5"/>
      <c r="ED616" s="5"/>
      <c r="EE616" s="5"/>
      <c r="EF616" s="5"/>
      <c r="EG616" s="5"/>
      <c r="EH616" s="5"/>
      <c r="EI616" s="5"/>
      <c r="EJ616" s="5"/>
      <c r="EK616" s="5"/>
      <c r="EL616" s="5"/>
      <c r="EM616" s="5"/>
      <c r="EN616" s="5"/>
      <c r="EO616" s="5"/>
      <c r="EP616" s="5"/>
      <c r="EQ616" s="5"/>
      <c r="ER616" s="5"/>
      <c r="ES616" s="5"/>
      <c r="ET616" s="5"/>
      <c r="EU616" s="5"/>
      <c r="EV616" s="5"/>
      <c r="EW616" s="5"/>
      <c r="EX616" s="5"/>
      <c r="EY616" s="5"/>
      <c r="EZ616" s="5"/>
      <c r="FA616" s="5"/>
      <c r="FB616" s="5"/>
      <c r="FC616" s="5"/>
      <c r="FD616" s="5"/>
      <c r="FE616" s="5"/>
      <c r="FF616" s="5"/>
      <c r="FG616" s="5"/>
      <c r="FH616" s="5"/>
      <c r="FI616" s="5"/>
      <c r="FJ616" s="5"/>
      <c r="FK616" s="5"/>
      <c r="FL616" s="5"/>
      <c r="FM616" s="5"/>
      <c r="FN616" s="5"/>
      <c r="FO616" s="5"/>
      <c r="FP616" s="5"/>
      <c r="FQ616" s="5"/>
      <c r="FR616" s="5"/>
      <c r="FS616" s="5"/>
      <c r="FT616" s="5"/>
      <c r="FU616" s="5"/>
      <c r="FV616" s="5"/>
      <c r="FW616" s="5"/>
      <c r="FX616" s="5"/>
      <c r="FY616" s="5"/>
      <c r="FZ616" s="5"/>
      <c r="GA616" s="5"/>
      <c r="GB616" s="5"/>
      <c r="GC616" s="5"/>
      <c r="GD616" s="5"/>
      <c r="GE616" s="5"/>
      <c r="GF616" s="5"/>
      <c r="GG616" s="5"/>
      <c r="GH616" s="4"/>
      <c r="GI616" s="4"/>
      <c r="GJ616" s="5"/>
      <c r="GK616" s="5"/>
      <c r="GL616" s="5"/>
      <c r="GM616" s="5"/>
      <c r="GN616" s="5"/>
      <c r="GO616" s="5"/>
      <c r="GP616" s="5"/>
      <c r="GQ616" s="5"/>
      <c r="GR616" s="5"/>
      <c r="GS616" s="5"/>
    </row>
    <row r="617" spans="1:201"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4"/>
      <c r="AR617" s="4"/>
      <c r="AS617" s="5"/>
      <c r="AT617" s="4"/>
      <c r="AU617" s="5"/>
      <c r="AV617" s="5"/>
      <c r="AW617" s="5"/>
      <c r="AX617" s="5"/>
      <c r="AY617" s="5"/>
      <c r="AZ617" s="5"/>
      <c r="BA617" s="5"/>
      <c r="BB617" s="5"/>
      <c r="BC617" s="4"/>
      <c r="BD617" s="4"/>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c r="CR617" s="5"/>
      <c r="CS617" s="5"/>
      <c r="CT617" s="5"/>
      <c r="CU617" s="5"/>
      <c r="CV617" s="5"/>
      <c r="CW617" s="5"/>
      <c r="CX617" s="5"/>
      <c r="CY617" s="5"/>
      <c r="CZ617" s="5"/>
      <c r="DA617" s="5"/>
      <c r="DB617" s="5"/>
      <c r="DC617" s="5"/>
      <c r="DD617" s="5"/>
      <c r="DE617" s="5"/>
      <c r="DF617" s="5"/>
      <c r="DG617" s="5"/>
      <c r="DH617" s="5"/>
      <c r="DI617" s="5"/>
      <c r="DJ617" s="5"/>
      <c r="DK617" s="5"/>
      <c r="DL617" s="5"/>
      <c r="DM617" s="5"/>
      <c r="DN617" s="5"/>
      <c r="DO617" s="5"/>
      <c r="DP617" s="5"/>
      <c r="DQ617" s="5"/>
      <c r="DR617" s="5"/>
      <c r="DS617" s="5"/>
      <c r="DT617" s="5"/>
      <c r="DU617" s="5"/>
      <c r="DV617" s="5"/>
      <c r="DW617" s="5"/>
      <c r="DX617" s="5"/>
      <c r="DY617" s="5"/>
      <c r="DZ617" s="5"/>
      <c r="EA617" s="5"/>
      <c r="EB617" s="5"/>
      <c r="EC617" s="5"/>
      <c r="ED617" s="5"/>
      <c r="EE617" s="5"/>
      <c r="EF617" s="5"/>
      <c r="EG617" s="5"/>
      <c r="EH617" s="5"/>
      <c r="EI617" s="5"/>
      <c r="EJ617" s="5"/>
      <c r="EK617" s="5"/>
      <c r="EL617" s="5"/>
      <c r="EM617" s="5"/>
      <c r="EN617" s="5"/>
      <c r="EO617" s="5"/>
      <c r="EP617" s="5"/>
      <c r="EQ617" s="5"/>
      <c r="ER617" s="5"/>
      <c r="ES617" s="5"/>
      <c r="ET617" s="5"/>
      <c r="EU617" s="5"/>
      <c r="EV617" s="5"/>
      <c r="EW617" s="5"/>
      <c r="EX617" s="5"/>
      <c r="EY617" s="5"/>
      <c r="EZ617" s="5"/>
      <c r="FA617" s="5"/>
      <c r="FB617" s="5"/>
      <c r="FC617" s="5"/>
      <c r="FD617" s="5"/>
      <c r="FE617" s="5"/>
      <c r="FF617" s="5"/>
      <c r="FG617" s="5"/>
      <c r="FH617" s="5"/>
      <c r="FI617" s="5"/>
      <c r="FJ617" s="5"/>
      <c r="FK617" s="5"/>
      <c r="FL617" s="5"/>
      <c r="FM617" s="5"/>
      <c r="FN617" s="5"/>
      <c r="FO617" s="5"/>
      <c r="FP617" s="5"/>
      <c r="FQ617" s="5"/>
      <c r="FR617" s="5"/>
      <c r="FS617" s="5"/>
      <c r="FT617" s="5"/>
      <c r="FU617" s="5"/>
      <c r="FV617" s="5"/>
      <c r="FW617" s="5"/>
      <c r="FX617" s="5"/>
      <c r="FY617" s="5"/>
      <c r="FZ617" s="5"/>
      <c r="GA617" s="5"/>
      <c r="GB617" s="5"/>
      <c r="GC617" s="5"/>
      <c r="GD617" s="5"/>
      <c r="GE617" s="5"/>
      <c r="GF617" s="5"/>
      <c r="GG617" s="5"/>
      <c r="GH617" s="4"/>
      <c r="GI617" s="4"/>
      <c r="GJ617" s="5"/>
      <c r="GK617" s="5"/>
      <c r="GL617" s="5"/>
      <c r="GM617" s="5"/>
      <c r="GN617" s="5"/>
      <c r="GO617" s="5"/>
      <c r="GP617" s="5"/>
      <c r="GQ617" s="5"/>
      <c r="GR617" s="5"/>
      <c r="GS617" s="5"/>
    </row>
    <row r="618" spans="1:201"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4"/>
      <c r="AR618" s="4"/>
      <c r="AS618" s="5"/>
      <c r="AT618" s="4"/>
      <c r="AU618" s="5"/>
      <c r="AV618" s="5"/>
      <c r="AW618" s="5"/>
      <c r="AX618" s="5"/>
      <c r="AY618" s="5"/>
      <c r="AZ618" s="5"/>
      <c r="BA618" s="5"/>
      <c r="BB618" s="5"/>
      <c r="BC618" s="4"/>
      <c r="BD618" s="4"/>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c r="CR618" s="5"/>
      <c r="CS618" s="5"/>
      <c r="CT618" s="5"/>
      <c r="CU618" s="5"/>
      <c r="CV618" s="5"/>
      <c r="CW618" s="5"/>
      <c r="CX618" s="5"/>
      <c r="CY618" s="5"/>
      <c r="CZ618" s="5"/>
      <c r="DA618" s="5"/>
      <c r="DB618" s="5"/>
      <c r="DC618" s="5"/>
      <c r="DD618" s="5"/>
      <c r="DE618" s="5"/>
      <c r="DF618" s="5"/>
      <c r="DG618" s="5"/>
      <c r="DH618" s="5"/>
      <c r="DI618" s="5"/>
      <c r="DJ618" s="5"/>
      <c r="DK618" s="5"/>
      <c r="DL618" s="5"/>
      <c r="DM618" s="5"/>
      <c r="DN618" s="5"/>
      <c r="DO618" s="5"/>
      <c r="DP618" s="5"/>
      <c r="DQ618" s="5"/>
      <c r="DR618" s="5"/>
      <c r="DS618" s="5"/>
      <c r="DT618" s="5"/>
      <c r="DU618" s="5"/>
      <c r="DV618" s="5"/>
      <c r="DW618" s="5"/>
      <c r="DX618" s="5"/>
      <c r="DY618" s="5"/>
      <c r="DZ618" s="5"/>
      <c r="EA618" s="5"/>
      <c r="EB618" s="5"/>
      <c r="EC618" s="5"/>
      <c r="ED618" s="5"/>
      <c r="EE618" s="5"/>
      <c r="EF618" s="5"/>
      <c r="EG618" s="5"/>
      <c r="EH618" s="5"/>
      <c r="EI618" s="5"/>
      <c r="EJ618" s="5"/>
      <c r="EK618" s="5"/>
      <c r="EL618" s="5"/>
      <c r="EM618" s="5"/>
      <c r="EN618" s="5"/>
      <c r="EO618" s="5"/>
      <c r="EP618" s="5"/>
      <c r="EQ618" s="5"/>
      <c r="ER618" s="5"/>
      <c r="ES618" s="5"/>
      <c r="ET618" s="5"/>
      <c r="EU618" s="5"/>
      <c r="EV618" s="5"/>
      <c r="EW618" s="5"/>
      <c r="EX618" s="5"/>
      <c r="EY618" s="5"/>
      <c r="EZ618" s="5"/>
      <c r="FA618" s="5"/>
      <c r="FB618" s="5"/>
      <c r="FC618" s="5"/>
      <c r="FD618" s="5"/>
      <c r="FE618" s="5"/>
      <c r="FF618" s="5"/>
      <c r="FG618" s="5"/>
      <c r="FH618" s="5"/>
      <c r="FI618" s="5"/>
      <c r="FJ618" s="5"/>
      <c r="FK618" s="5"/>
      <c r="FL618" s="5"/>
      <c r="FM618" s="5"/>
      <c r="FN618" s="5"/>
      <c r="FO618" s="5"/>
      <c r="FP618" s="5"/>
      <c r="FQ618" s="5"/>
      <c r="FR618" s="5"/>
      <c r="FS618" s="5"/>
      <c r="FT618" s="5"/>
      <c r="FU618" s="5"/>
      <c r="FV618" s="5"/>
      <c r="FW618" s="5"/>
      <c r="FX618" s="5"/>
      <c r="FY618" s="5"/>
      <c r="FZ618" s="5"/>
      <c r="GA618" s="5"/>
      <c r="GB618" s="5"/>
      <c r="GC618" s="5"/>
      <c r="GD618" s="5"/>
      <c r="GE618" s="5"/>
      <c r="GF618" s="5"/>
      <c r="GG618" s="5"/>
      <c r="GH618" s="4"/>
      <c r="GI618" s="4"/>
      <c r="GJ618" s="5"/>
      <c r="GK618" s="5"/>
      <c r="GL618" s="5"/>
      <c r="GM618" s="5"/>
      <c r="GN618" s="5"/>
      <c r="GO618" s="5"/>
      <c r="GP618" s="5"/>
      <c r="GQ618" s="5"/>
      <c r="GR618" s="5"/>
      <c r="GS618" s="5"/>
    </row>
    <row r="619" spans="1:201"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4"/>
      <c r="AR619" s="4"/>
      <c r="AS619" s="5"/>
      <c r="AT619" s="4"/>
      <c r="AU619" s="5"/>
      <c r="AV619" s="5"/>
      <c r="AW619" s="5"/>
      <c r="AX619" s="5"/>
      <c r="AY619" s="5"/>
      <c r="AZ619" s="5"/>
      <c r="BA619" s="5"/>
      <c r="BB619" s="5"/>
      <c r="BC619" s="4"/>
      <c r="BD619" s="4"/>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Q619" s="5"/>
      <c r="CR619" s="5"/>
      <c r="CS619" s="5"/>
      <c r="CT619" s="5"/>
      <c r="CU619" s="5"/>
      <c r="CV619" s="5"/>
      <c r="CW619" s="5"/>
      <c r="CX619" s="5"/>
      <c r="CY619" s="5"/>
      <c r="CZ619" s="5"/>
      <c r="DA619" s="5"/>
      <c r="DB619" s="5"/>
      <c r="DC619" s="5"/>
      <c r="DD619" s="5"/>
      <c r="DE619" s="5"/>
      <c r="DF619" s="5"/>
      <c r="DG619" s="5"/>
      <c r="DH619" s="5"/>
      <c r="DI619" s="5"/>
      <c r="DJ619" s="5"/>
      <c r="DK619" s="5"/>
      <c r="DL619" s="5"/>
      <c r="DM619" s="5"/>
      <c r="DN619" s="5"/>
      <c r="DO619" s="5"/>
      <c r="DP619" s="5"/>
      <c r="DQ619" s="5"/>
      <c r="DR619" s="5"/>
      <c r="DS619" s="5"/>
      <c r="DT619" s="5"/>
      <c r="DU619" s="5"/>
      <c r="DV619" s="5"/>
      <c r="DW619" s="5"/>
      <c r="DX619" s="5"/>
      <c r="DY619" s="5"/>
      <c r="DZ619" s="5"/>
      <c r="EA619" s="5"/>
      <c r="EB619" s="5"/>
      <c r="EC619" s="5"/>
      <c r="ED619" s="5"/>
      <c r="EE619" s="5"/>
      <c r="EF619" s="5"/>
      <c r="EG619" s="5"/>
      <c r="EH619" s="5"/>
      <c r="EI619" s="5"/>
      <c r="EJ619" s="5"/>
      <c r="EK619" s="5"/>
      <c r="EL619" s="5"/>
      <c r="EM619" s="5"/>
      <c r="EN619" s="5"/>
      <c r="EO619" s="5"/>
      <c r="EP619" s="5"/>
      <c r="EQ619" s="5"/>
      <c r="ER619" s="5"/>
      <c r="ES619" s="5"/>
      <c r="ET619" s="5"/>
      <c r="EU619" s="5"/>
      <c r="EV619" s="5"/>
      <c r="EW619" s="5"/>
      <c r="EX619" s="5"/>
      <c r="EY619" s="5"/>
      <c r="EZ619" s="5"/>
      <c r="FA619" s="5"/>
      <c r="FB619" s="5"/>
      <c r="FC619" s="5"/>
      <c r="FD619" s="5"/>
      <c r="FE619" s="5"/>
      <c r="FF619" s="5"/>
      <c r="FG619" s="5"/>
      <c r="FH619" s="5"/>
      <c r="FI619" s="5"/>
      <c r="FJ619" s="5"/>
      <c r="FK619" s="5"/>
      <c r="FL619" s="5"/>
      <c r="FM619" s="5"/>
      <c r="FN619" s="5"/>
      <c r="FO619" s="5"/>
      <c r="FP619" s="5"/>
      <c r="FQ619" s="5"/>
      <c r="FR619" s="5"/>
      <c r="FS619" s="5"/>
      <c r="FT619" s="5"/>
      <c r="FU619" s="5"/>
      <c r="FV619" s="5"/>
      <c r="FW619" s="5"/>
      <c r="FX619" s="5"/>
      <c r="FY619" s="5"/>
      <c r="FZ619" s="5"/>
      <c r="GA619" s="5"/>
      <c r="GB619" s="5"/>
      <c r="GC619" s="5"/>
      <c r="GD619" s="5"/>
      <c r="GE619" s="5"/>
      <c r="GF619" s="5"/>
      <c r="GG619" s="5"/>
      <c r="GH619" s="4"/>
      <c r="GI619" s="4"/>
      <c r="GJ619" s="5"/>
      <c r="GK619" s="5"/>
      <c r="GL619" s="5"/>
      <c r="GM619" s="5"/>
      <c r="GN619" s="5"/>
      <c r="GO619" s="5"/>
      <c r="GP619" s="5"/>
      <c r="GQ619" s="5"/>
      <c r="GR619" s="5"/>
      <c r="GS619" s="5"/>
    </row>
    <row r="620" spans="1:201"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4"/>
      <c r="AR620" s="4"/>
      <c r="AS620" s="5"/>
      <c r="AT620" s="4"/>
      <c r="AU620" s="5"/>
      <c r="AV620" s="5"/>
      <c r="AW620" s="5"/>
      <c r="AX620" s="5"/>
      <c r="AY620" s="5"/>
      <c r="AZ620" s="5"/>
      <c r="BA620" s="5"/>
      <c r="BB620" s="5"/>
      <c r="BC620" s="4"/>
      <c r="BD620" s="4"/>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c r="CR620" s="5"/>
      <c r="CS620" s="5"/>
      <c r="CT620" s="5"/>
      <c r="CU620" s="5"/>
      <c r="CV620" s="5"/>
      <c r="CW620" s="5"/>
      <c r="CX620" s="5"/>
      <c r="CY620" s="5"/>
      <c r="CZ620" s="5"/>
      <c r="DA620" s="5"/>
      <c r="DB620" s="5"/>
      <c r="DC620" s="5"/>
      <c r="DD620" s="5"/>
      <c r="DE620" s="5"/>
      <c r="DF620" s="5"/>
      <c r="DG620" s="5"/>
      <c r="DH620" s="5"/>
      <c r="DI620" s="5"/>
      <c r="DJ620" s="5"/>
      <c r="DK620" s="5"/>
      <c r="DL620" s="5"/>
      <c r="DM620" s="5"/>
      <c r="DN620" s="5"/>
      <c r="DO620" s="5"/>
      <c r="DP620" s="5"/>
      <c r="DQ620" s="5"/>
      <c r="DR620" s="5"/>
      <c r="DS620" s="5"/>
      <c r="DT620" s="5"/>
      <c r="DU620" s="5"/>
      <c r="DV620" s="5"/>
      <c r="DW620" s="5"/>
      <c r="DX620" s="5"/>
      <c r="DY620" s="5"/>
      <c r="DZ620" s="5"/>
      <c r="EA620" s="5"/>
      <c r="EB620" s="5"/>
      <c r="EC620" s="5"/>
      <c r="ED620" s="5"/>
      <c r="EE620" s="5"/>
      <c r="EF620" s="5"/>
      <c r="EG620" s="5"/>
      <c r="EH620" s="5"/>
      <c r="EI620" s="5"/>
      <c r="EJ620" s="5"/>
      <c r="EK620" s="5"/>
      <c r="EL620" s="5"/>
      <c r="EM620" s="5"/>
      <c r="EN620" s="5"/>
      <c r="EO620" s="5"/>
      <c r="EP620" s="5"/>
      <c r="EQ620" s="5"/>
      <c r="ER620" s="5"/>
      <c r="ES620" s="5"/>
      <c r="ET620" s="5"/>
      <c r="EU620" s="5"/>
      <c r="EV620" s="5"/>
      <c r="EW620" s="5"/>
      <c r="EX620" s="5"/>
      <c r="EY620" s="5"/>
      <c r="EZ620" s="5"/>
      <c r="FA620" s="5"/>
      <c r="FB620" s="5"/>
      <c r="FC620" s="5"/>
      <c r="FD620" s="5"/>
      <c r="FE620" s="5"/>
      <c r="FF620" s="5"/>
      <c r="FG620" s="5"/>
      <c r="FH620" s="5"/>
      <c r="FI620" s="5"/>
      <c r="FJ620" s="5"/>
      <c r="FK620" s="5"/>
      <c r="FL620" s="5"/>
      <c r="FM620" s="5"/>
      <c r="FN620" s="5"/>
      <c r="FO620" s="5"/>
      <c r="FP620" s="5"/>
      <c r="FQ620" s="5"/>
      <c r="FR620" s="5"/>
      <c r="FS620" s="5"/>
      <c r="FT620" s="5"/>
      <c r="FU620" s="5"/>
      <c r="FV620" s="5"/>
      <c r="FW620" s="5"/>
      <c r="FX620" s="5"/>
      <c r="FY620" s="5"/>
      <c r="FZ620" s="5"/>
      <c r="GA620" s="5"/>
      <c r="GB620" s="5"/>
      <c r="GC620" s="5"/>
      <c r="GD620" s="5"/>
      <c r="GE620" s="5"/>
      <c r="GF620" s="5"/>
      <c r="GG620" s="5"/>
      <c r="GH620" s="4"/>
      <c r="GI620" s="4"/>
      <c r="GJ620" s="5"/>
      <c r="GK620" s="5"/>
      <c r="GL620" s="5"/>
      <c r="GM620" s="5"/>
      <c r="GN620" s="5"/>
      <c r="GO620" s="5"/>
      <c r="GP620" s="5"/>
      <c r="GQ620" s="5"/>
      <c r="GR620" s="5"/>
      <c r="GS620" s="5"/>
    </row>
    <row r="621" spans="1:201"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4"/>
      <c r="AR621" s="4"/>
      <c r="AS621" s="5"/>
      <c r="AT621" s="4"/>
      <c r="AU621" s="5"/>
      <c r="AV621" s="5"/>
      <c r="AW621" s="5"/>
      <c r="AX621" s="5"/>
      <c r="AY621" s="5"/>
      <c r="AZ621" s="5"/>
      <c r="BA621" s="5"/>
      <c r="BB621" s="5"/>
      <c r="BC621" s="4"/>
      <c r="BD621" s="4"/>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c r="CS621" s="5"/>
      <c r="CT621" s="5"/>
      <c r="CU621" s="5"/>
      <c r="CV621" s="5"/>
      <c r="CW621" s="5"/>
      <c r="CX621" s="5"/>
      <c r="CY621" s="5"/>
      <c r="CZ621" s="5"/>
      <c r="DA621" s="5"/>
      <c r="DB621" s="5"/>
      <c r="DC621" s="5"/>
      <c r="DD621" s="5"/>
      <c r="DE621" s="5"/>
      <c r="DF621" s="5"/>
      <c r="DG621" s="5"/>
      <c r="DH621" s="5"/>
      <c r="DI621" s="5"/>
      <c r="DJ621" s="5"/>
      <c r="DK621" s="5"/>
      <c r="DL621" s="5"/>
      <c r="DM621" s="5"/>
      <c r="DN621" s="5"/>
      <c r="DO621" s="5"/>
      <c r="DP621" s="5"/>
      <c r="DQ621" s="5"/>
      <c r="DR621" s="5"/>
      <c r="DS621" s="5"/>
      <c r="DT621" s="5"/>
      <c r="DU621" s="5"/>
      <c r="DV621" s="5"/>
      <c r="DW621" s="5"/>
      <c r="DX621" s="5"/>
      <c r="DY621" s="5"/>
      <c r="DZ621" s="5"/>
      <c r="EA621" s="5"/>
      <c r="EB621" s="5"/>
      <c r="EC621" s="5"/>
      <c r="ED621" s="5"/>
      <c r="EE621" s="5"/>
      <c r="EF621" s="5"/>
      <c r="EG621" s="5"/>
      <c r="EH621" s="5"/>
      <c r="EI621" s="5"/>
      <c r="EJ621" s="5"/>
      <c r="EK621" s="5"/>
      <c r="EL621" s="5"/>
      <c r="EM621" s="5"/>
      <c r="EN621" s="5"/>
      <c r="EO621" s="5"/>
      <c r="EP621" s="5"/>
      <c r="EQ621" s="5"/>
      <c r="ER621" s="5"/>
      <c r="ES621" s="5"/>
      <c r="ET621" s="5"/>
      <c r="EU621" s="5"/>
      <c r="EV621" s="5"/>
      <c r="EW621" s="5"/>
      <c r="EX621" s="5"/>
      <c r="EY621" s="5"/>
      <c r="EZ621" s="5"/>
      <c r="FA621" s="5"/>
      <c r="FB621" s="5"/>
      <c r="FC621" s="5"/>
      <c r="FD621" s="5"/>
      <c r="FE621" s="5"/>
      <c r="FF621" s="5"/>
      <c r="FG621" s="5"/>
      <c r="FH621" s="5"/>
      <c r="FI621" s="5"/>
      <c r="FJ621" s="5"/>
      <c r="FK621" s="5"/>
      <c r="FL621" s="5"/>
      <c r="FM621" s="5"/>
      <c r="FN621" s="5"/>
      <c r="FO621" s="5"/>
      <c r="FP621" s="5"/>
      <c r="FQ621" s="5"/>
      <c r="FR621" s="5"/>
      <c r="FS621" s="5"/>
      <c r="FT621" s="5"/>
      <c r="FU621" s="5"/>
      <c r="FV621" s="5"/>
      <c r="FW621" s="5"/>
      <c r="FX621" s="5"/>
      <c r="FY621" s="5"/>
      <c r="FZ621" s="5"/>
      <c r="GA621" s="5"/>
      <c r="GB621" s="5"/>
      <c r="GC621" s="5"/>
      <c r="GD621" s="5"/>
      <c r="GE621" s="5"/>
      <c r="GF621" s="5"/>
      <c r="GG621" s="5"/>
      <c r="GH621" s="4"/>
      <c r="GI621" s="4"/>
      <c r="GJ621" s="5"/>
      <c r="GK621" s="5"/>
      <c r="GL621" s="5"/>
      <c r="GM621" s="5"/>
      <c r="GN621" s="5"/>
      <c r="GO621" s="5"/>
      <c r="GP621" s="5"/>
      <c r="GQ621" s="5"/>
      <c r="GR621" s="5"/>
      <c r="GS621" s="5"/>
    </row>
    <row r="622" spans="1:201"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4"/>
      <c r="AR622" s="4"/>
      <c r="AS622" s="5"/>
      <c r="AT622" s="4"/>
      <c r="AU622" s="5"/>
      <c r="AV622" s="5"/>
      <c r="AW622" s="5"/>
      <c r="AX622" s="5"/>
      <c r="AY622" s="5"/>
      <c r="AZ622" s="5"/>
      <c r="BA622" s="5"/>
      <c r="BB622" s="5"/>
      <c r="BC622" s="4"/>
      <c r="BD622" s="4"/>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5"/>
      <c r="CX622" s="5"/>
      <c r="CY622" s="5"/>
      <c r="CZ622" s="5"/>
      <c r="DA622" s="5"/>
      <c r="DB622" s="5"/>
      <c r="DC622" s="5"/>
      <c r="DD622" s="5"/>
      <c r="DE622" s="5"/>
      <c r="DF622" s="5"/>
      <c r="DG622" s="5"/>
      <c r="DH622" s="5"/>
      <c r="DI622" s="5"/>
      <c r="DJ622" s="5"/>
      <c r="DK622" s="5"/>
      <c r="DL622" s="5"/>
      <c r="DM622" s="5"/>
      <c r="DN622" s="5"/>
      <c r="DO622" s="5"/>
      <c r="DP622" s="5"/>
      <c r="DQ622" s="5"/>
      <c r="DR622" s="5"/>
      <c r="DS622" s="5"/>
      <c r="DT622" s="5"/>
      <c r="DU622" s="5"/>
      <c r="DV622" s="5"/>
      <c r="DW622" s="5"/>
      <c r="DX622" s="5"/>
      <c r="DY622" s="5"/>
      <c r="DZ622" s="5"/>
      <c r="EA622" s="5"/>
      <c r="EB622" s="5"/>
      <c r="EC622" s="5"/>
      <c r="ED622" s="5"/>
      <c r="EE622" s="5"/>
      <c r="EF622" s="5"/>
      <c r="EG622" s="5"/>
      <c r="EH622" s="5"/>
      <c r="EI622" s="5"/>
      <c r="EJ622" s="5"/>
      <c r="EK622" s="5"/>
      <c r="EL622" s="5"/>
      <c r="EM622" s="5"/>
      <c r="EN622" s="5"/>
      <c r="EO622" s="5"/>
      <c r="EP622" s="5"/>
      <c r="EQ622" s="5"/>
      <c r="ER622" s="5"/>
      <c r="ES622" s="5"/>
      <c r="ET622" s="5"/>
      <c r="EU622" s="5"/>
      <c r="EV622" s="5"/>
      <c r="EW622" s="5"/>
      <c r="EX622" s="5"/>
      <c r="EY622" s="5"/>
      <c r="EZ622" s="5"/>
      <c r="FA622" s="5"/>
      <c r="FB622" s="5"/>
      <c r="FC622" s="5"/>
      <c r="FD622" s="5"/>
      <c r="FE622" s="5"/>
      <c r="FF622" s="5"/>
      <c r="FG622" s="5"/>
      <c r="FH622" s="5"/>
      <c r="FI622" s="5"/>
      <c r="FJ622" s="5"/>
      <c r="FK622" s="5"/>
      <c r="FL622" s="5"/>
      <c r="FM622" s="5"/>
      <c r="FN622" s="5"/>
      <c r="FO622" s="5"/>
      <c r="FP622" s="5"/>
      <c r="FQ622" s="5"/>
      <c r="FR622" s="5"/>
      <c r="FS622" s="5"/>
      <c r="FT622" s="5"/>
      <c r="FU622" s="5"/>
      <c r="FV622" s="5"/>
      <c r="FW622" s="5"/>
      <c r="FX622" s="5"/>
      <c r="FY622" s="5"/>
      <c r="FZ622" s="5"/>
      <c r="GA622" s="5"/>
      <c r="GB622" s="5"/>
      <c r="GC622" s="5"/>
      <c r="GD622" s="5"/>
      <c r="GE622" s="5"/>
      <c r="GF622" s="5"/>
      <c r="GG622" s="5"/>
      <c r="GH622" s="4"/>
      <c r="GI622" s="4"/>
      <c r="GJ622" s="5"/>
      <c r="GK622" s="5"/>
      <c r="GL622" s="5"/>
      <c r="GM622" s="5"/>
      <c r="GN622" s="5"/>
      <c r="GO622" s="5"/>
      <c r="GP622" s="5"/>
      <c r="GQ622" s="5"/>
      <c r="GR622" s="5"/>
      <c r="GS622" s="5"/>
    </row>
    <row r="623" spans="1:201"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4"/>
      <c r="AR623" s="4"/>
      <c r="AS623" s="5"/>
      <c r="AT623" s="4"/>
      <c r="AU623" s="5"/>
      <c r="AV623" s="5"/>
      <c r="AW623" s="5"/>
      <c r="AX623" s="5"/>
      <c r="AY623" s="5"/>
      <c r="AZ623" s="5"/>
      <c r="BA623" s="5"/>
      <c r="BB623" s="5"/>
      <c r="BC623" s="4"/>
      <c r="BD623" s="4"/>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5"/>
      <c r="CX623" s="5"/>
      <c r="CY623" s="5"/>
      <c r="CZ623" s="5"/>
      <c r="DA623" s="5"/>
      <c r="DB623" s="5"/>
      <c r="DC623" s="5"/>
      <c r="DD623" s="5"/>
      <c r="DE623" s="5"/>
      <c r="DF623" s="5"/>
      <c r="DG623" s="5"/>
      <c r="DH623" s="5"/>
      <c r="DI623" s="5"/>
      <c r="DJ623" s="5"/>
      <c r="DK623" s="5"/>
      <c r="DL623" s="5"/>
      <c r="DM623" s="5"/>
      <c r="DN623" s="5"/>
      <c r="DO623" s="5"/>
      <c r="DP623" s="5"/>
      <c r="DQ623" s="5"/>
      <c r="DR623" s="5"/>
      <c r="DS623" s="5"/>
      <c r="DT623" s="5"/>
      <c r="DU623" s="5"/>
      <c r="DV623" s="5"/>
      <c r="DW623" s="5"/>
      <c r="DX623" s="5"/>
      <c r="DY623" s="5"/>
      <c r="DZ623" s="5"/>
      <c r="EA623" s="5"/>
      <c r="EB623" s="5"/>
      <c r="EC623" s="5"/>
      <c r="ED623" s="5"/>
      <c r="EE623" s="5"/>
      <c r="EF623" s="5"/>
      <c r="EG623" s="5"/>
      <c r="EH623" s="5"/>
      <c r="EI623" s="5"/>
      <c r="EJ623" s="5"/>
      <c r="EK623" s="5"/>
      <c r="EL623" s="5"/>
      <c r="EM623" s="5"/>
      <c r="EN623" s="5"/>
      <c r="EO623" s="5"/>
      <c r="EP623" s="5"/>
      <c r="EQ623" s="5"/>
      <c r="ER623" s="5"/>
      <c r="ES623" s="5"/>
      <c r="ET623" s="5"/>
      <c r="EU623" s="5"/>
      <c r="EV623" s="5"/>
      <c r="EW623" s="5"/>
      <c r="EX623" s="5"/>
      <c r="EY623" s="5"/>
      <c r="EZ623" s="5"/>
      <c r="FA623" s="5"/>
      <c r="FB623" s="5"/>
      <c r="FC623" s="5"/>
      <c r="FD623" s="5"/>
      <c r="FE623" s="5"/>
      <c r="FF623" s="5"/>
      <c r="FG623" s="5"/>
      <c r="FH623" s="5"/>
      <c r="FI623" s="5"/>
      <c r="FJ623" s="5"/>
      <c r="FK623" s="5"/>
      <c r="FL623" s="5"/>
      <c r="FM623" s="5"/>
      <c r="FN623" s="5"/>
      <c r="FO623" s="5"/>
      <c r="FP623" s="5"/>
      <c r="FQ623" s="5"/>
      <c r="FR623" s="5"/>
      <c r="FS623" s="5"/>
      <c r="FT623" s="5"/>
      <c r="FU623" s="5"/>
      <c r="FV623" s="5"/>
      <c r="FW623" s="5"/>
      <c r="FX623" s="5"/>
      <c r="FY623" s="5"/>
      <c r="FZ623" s="5"/>
      <c r="GA623" s="5"/>
      <c r="GB623" s="5"/>
      <c r="GC623" s="5"/>
      <c r="GD623" s="5"/>
      <c r="GE623" s="5"/>
      <c r="GF623" s="5"/>
      <c r="GG623" s="5"/>
      <c r="GH623" s="4"/>
      <c r="GI623" s="4"/>
      <c r="GJ623" s="5"/>
      <c r="GK623" s="5"/>
      <c r="GL623" s="5"/>
      <c r="GM623" s="5"/>
      <c r="GN623" s="5"/>
      <c r="GO623" s="5"/>
      <c r="GP623" s="5"/>
      <c r="GQ623" s="5"/>
      <c r="GR623" s="5"/>
      <c r="GS623" s="5"/>
    </row>
    <row r="624" spans="1:201"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4"/>
      <c r="AR624" s="4"/>
      <c r="AS624" s="5"/>
      <c r="AT624" s="4"/>
      <c r="AU624" s="5"/>
      <c r="AV624" s="5"/>
      <c r="AW624" s="5"/>
      <c r="AX624" s="5"/>
      <c r="AY624" s="5"/>
      <c r="AZ624" s="5"/>
      <c r="BA624" s="5"/>
      <c r="BB624" s="5"/>
      <c r="BC624" s="4"/>
      <c r="BD624" s="4"/>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c r="CR624" s="5"/>
      <c r="CS624" s="5"/>
      <c r="CT624" s="5"/>
      <c r="CU624" s="5"/>
      <c r="CV624" s="5"/>
      <c r="CW624" s="5"/>
      <c r="CX624" s="5"/>
      <c r="CY624" s="5"/>
      <c r="CZ624" s="5"/>
      <c r="DA624" s="5"/>
      <c r="DB624" s="5"/>
      <c r="DC624" s="5"/>
      <c r="DD624" s="5"/>
      <c r="DE624" s="5"/>
      <c r="DF624" s="5"/>
      <c r="DG624" s="5"/>
      <c r="DH624" s="5"/>
      <c r="DI624" s="5"/>
      <c r="DJ624" s="5"/>
      <c r="DK624" s="5"/>
      <c r="DL624" s="5"/>
      <c r="DM624" s="5"/>
      <c r="DN624" s="5"/>
      <c r="DO624" s="5"/>
      <c r="DP624" s="5"/>
      <c r="DQ624" s="5"/>
      <c r="DR624" s="5"/>
      <c r="DS624" s="5"/>
      <c r="DT624" s="5"/>
      <c r="DU624" s="5"/>
      <c r="DV624" s="5"/>
      <c r="DW624" s="5"/>
      <c r="DX624" s="5"/>
      <c r="DY624" s="5"/>
      <c r="DZ624" s="5"/>
      <c r="EA624" s="5"/>
      <c r="EB624" s="5"/>
      <c r="EC624" s="5"/>
      <c r="ED624" s="5"/>
      <c r="EE624" s="5"/>
      <c r="EF624" s="5"/>
      <c r="EG624" s="5"/>
      <c r="EH624" s="5"/>
      <c r="EI624" s="5"/>
      <c r="EJ624" s="5"/>
      <c r="EK624" s="5"/>
      <c r="EL624" s="5"/>
      <c r="EM624" s="5"/>
      <c r="EN624" s="5"/>
      <c r="EO624" s="5"/>
      <c r="EP624" s="5"/>
      <c r="EQ624" s="5"/>
      <c r="ER624" s="5"/>
      <c r="ES624" s="5"/>
      <c r="ET624" s="5"/>
      <c r="EU624" s="5"/>
      <c r="EV624" s="5"/>
      <c r="EW624" s="5"/>
      <c r="EX624" s="5"/>
      <c r="EY624" s="5"/>
      <c r="EZ624" s="5"/>
      <c r="FA624" s="5"/>
      <c r="FB624" s="5"/>
      <c r="FC624" s="5"/>
      <c r="FD624" s="5"/>
      <c r="FE624" s="5"/>
      <c r="FF624" s="5"/>
      <c r="FG624" s="5"/>
      <c r="FH624" s="5"/>
      <c r="FI624" s="5"/>
      <c r="FJ624" s="5"/>
      <c r="FK624" s="5"/>
      <c r="FL624" s="5"/>
      <c r="FM624" s="5"/>
      <c r="FN624" s="5"/>
      <c r="FO624" s="5"/>
      <c r="FP624" s="5"/>
      <c r="FQ624" s="5"/>
      <c r="FR624" s="5"/>
      <c r="FS624" s="5"/>
      <c r="FT624" s="5"/>
      <c r="FU624" s="5"/>
      <c r="FV624" s="5"/>
      <c r="FW624" s="5"/>
      <c r="FX624" s="5"/>
      <c r="FY624" s="5"/>
      <c r="FZ624" s="5"/>
      <c r="GA624" s="5"/>
      <c r="GB624" s="5"/>
      <c r="GC624" s="5"/>
      <c r="GD624" s="5"/>
      <c r="GE624" s="5"/>
      <c r="GF624" s="5"/>
      <c r="GG624" s="5"/>
      <c r="GH624" s="4"/>
      <c r="GI624" s="4"/>
      <c r="GJ624" s="5"/>
      <c r="GK624" s="5"/>
      <c r="GL624" s="5"/>
      <c r="GM624" s="5"/>
      <c r="GN624" s="5"/>
      <c r="GO624" s="5"/>
      <c r="GP624" s="5"/>
      <c r="GQ624" s="5"/>
      <c r="GR624" s="5"/>
      <c r="GS624" s="5"/>
    </row>
    <row r="625" spans="1:201"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4"/>
      <c r="AR625" s="4"/>
      <c r="AS625" s="5"/>
      <c r="AT625" s="4"/>
      <c r="AU625" s="5"/>
      <c r="AV625" s="5"/>
      <c r="AW625" s="5"/>
      <c r="AX625" s="5"/>
      <c r="AY625" s="5"/>
      <c r="AZ625" s="5"/>
      <c r="BA625" s="5"/>
      <c r="BB625" s="5"/>
      <c r="BC625" s="4"/>
      <c r="BD625" s="4"/>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c r="CJ625" s="5"/>
      <c r="CK625" s="5"/>
      <c r="CL625" s="5"/>
      <c r="CM625" s="5"/>
      <c r="CN625" s="5"/>
      <c r="CO625" s="5"/>
      <c r="CP625" s="5"/>
      <c r="CQ625" s="5"/>
      <c r="CR625" s="5"/>
      <c r="CS625" s="5"/>
      <c r="CT625" s="5"/>
      <c r="CU625" s="5"/>
      <c r="CV625" s="5"/>
      <c r="CW625" s="5"/>
      <c r="CX625" s="5"/>
      <c r="CY625" s="5"/>
      <c r="CZ625" s="5"/>
      <c r="DA625" s="5"/>
      <c r="DB625" s="5"/>
      <c r="DC625" s="5"/>
      <c r="DD625" s="5"/>
      <c r="DE625" s="5"/>
      <c r="DF625" s="5"/>
      <c r="DG625" s="5"/>
      <c r="DH625" s="5"/>
      <c r="DI625" s="5"/>
      <c r="DJ625" s="5"/>
      <c r="DK625" s="5"/>
      <c r="DL625" s="5"/>
      <c r="DM625" s="5"/>
      <c r="DN625" s="5"/>
      <c r="DO625" s="5"/>
      <c r="DP625" s="5"/>
      <c r="DQ625" s="5"/>
      <c r="DR625" s="5"/>
      <c r="DS625" s="5"/>
      <c r="DT625" s="5"/>
      <c r="DU625" s="5"/>
      <c r="DV625" s="5"/>
      <c r="DW625" s="5"/>
      <c r="DX625" s="5"/>
      <c r="DY625" s="5"/>
      <c r="DZ625" s="5"/>
      <c r="EA625" s="5"/>
      <c r="EB625" s="5"/>
      <c r="EC625" s="5"/>
      <c r="ED625" s="5"/>
      <c r="EE625" s="5"/>
      <c r="EF625" s="5"/>
      <c r="EG625" s="5"/>
      <c r="EH625" s="5"/>
      <c r="EI625" s="5"/>
      <c r="EJ625" s="5"/>
      <c r="EK625" s="5"/>
      <c r="EL625" s="5"/>
      <c r="EM625" s="5"/>
      <c r="EN625" s="5"/>
      <c r="EO625" s="5"/>
      <c r="EP625" s="5"/>
      <c r="EQ625" s="5"/>
      <c r="ER625" s="5"/>
      <c r="ES625" s="5"/>
      <c r="ET625" s="5"/>
      <c r="EU625" s="5"/>
      <c r="EV625" s="5"/>
      <c r="EW625" s="5"/>
      <c r="EX625" s="5"/>
      <c r="EY625" s="5"/>
      <c r="EZ625" s="5"/>
      <c r="FA625" s="5"/>
      <c r="FB625" s="5"/>
      <c r="FC625" s="5"/>
      <c r="FD625" s="5"/>
      <c r="FE625" s="5"/>
      <c r="FF625" s="5"/>
      <c r="FG625" s="5"/>
      <c r="FH625" s="5"/>
      <c r="FI625" s="5"/>
      <c r="FJ625" s="5"/>
      <c r="FK625" s="5"/>
      <c r="FL625" s="5"/>
      <c r="FM625" s="5"/>
      <c r="FN625" s="5"/>
      <c r="FO625" s="5"/>
      <c r="FP625" s="5"/>
      <c r="FQ625" s="5"/>
      <c r="FR625" s="5"/>
      <c r="FS625" s="5"/>
      <c r="FT625" s="5"/>
      <c r="FU625" s="5"/>
      <c r="FV625" s="5"/>
      <c r="FW625" s="5"/>
      <c r="FX625" s="5"/>
      <c r="FY625" s="5"/>
      <c r="FZ625" s="5"/>
      <c r="GA625" s="5"/>
      <c r="GB625" s="5"/>
      <c r="GC625" s="5"/>
      <c r="GD625" s="5"/>
      <c r="GE625" s="5"/>
      <c r="GF625" s="5"/>
      <c r="GG625" s="5"/>
      <c r="GH625" s="4"/>
      <c r="GI625" s="4"/>
      <c r="GJ625" s="5"/>
      <c r="GK625" s="5"/>
      <c r="GL625" s="5"/>
      <c r="GM625" s="5"/>
      <c r="GN625" s="5"/>
      <c r="GO625" s="5"/>
      <c r="GP625" s="5"/>
      <c r="GQ625" s="5"/>
      <c r="GR625" s="5"/>
      <c r="GS625" s="5"/>
    </row>
    <row r="626" spans="1:201"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4"/>
      <c r="AR626" s="4"/>
      <c r="AS626" s="5"/>
      <c r="AT626" s="4"/>
      <c r="AU626" s="5"/>
      <c r="AV626" s="5"/>
      <c r="AW626" s="5"/>
      <c r="AX626" s="5"/>
      <c r="AY626" s="5"/>
      <c r="AZ626" s="5"/>
      <c r="BA626" s="5"/>
      <c r="BB626" s="5"/>
      <c r="BC626" s="4"/>
      <c r="BD626" s="4"/>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5"/>
      <c r="CL626" s="5"/>
      <c r="CM626" s="5"/>
      <c r="CN626" s="5"/>
      <c r="CO626" s="5"/>
      <c r="CP626" s="5"/>
      <c r="CQ626" s="5"/>
      <c r="CR626" s="5"/>
      <c r="CS626" s="5"/>
      <c r="CT626" s="5"/>
      <c r="CU626" s="5"/>
      <c r="CV626" s="5"/>
      <c r="CW626" s="5"/>
      <c r="CX626" s="5"/>
      <c r="CY626" s="5"/>
      <c r="CZ626" s="5"/>
      <c r="DA626" s="5"/>
      <c r="DB626" s="5"/>
      <c r="DC626" s="5"/>
      <c r="DD626" s="5"/>
      <c r="DE626" s="5"/>
      <c r="DF626" s="5"/>
      <c r="DG626" s="5"/>
      <c r="DH626" s="5"/>
      <c r="DI626" s="5"/>
      <c r="DJ626" s="5"/>
      <c r="DK626" s="5"/>
      <c r="DL626" s="5"/>
      <c r="DM626" s="5"/>
      <c r="DN626" s="5"/>
      <c r="DO626" s="5"/>
      <c r="DP626" s="5"/>
      <c r="DQ626" s="5"/>
      <c r="DR626" s="5"/>
      <c r="DS626" s="5"/>
      <c r="DT626" s="5"/>
      <c r="DU626" s="5"/>
      <c r="DV626" s="5"/>
      <c r="DW626" s="5"/>
      <c r="DX626" s="5"/>
      <c r="DY626" s="5"/>
      <c r="DZ626" s="5"/>
      <c r="EA626" s="5"/>
      <c r="EB626" s="5"/>
      <c r="EC626" s="5"/>
      <c r="ED626" s="5"/>
      <c r="EE626" s="5"/>
      <c r="EF626" s="5"/>
      <c r="EG626" s="5"/>
      <c r="EH626" s="5"/>
      <c r="EI626" s="5"/>
      <c r="EJ626" s="5"/>
      <c r="EK626" s="5"/>
      <c r="EL626" s="5"/>
      <c r="EM626" s="5"/>
      <c r="EN626" s="5"/>
      <c r="EO626" s="5"/>
      <c r="EP626" s="5"/>
      <c r="EQ626" s="5"/>
      <c r="ER626" s="5"/>
      <c r="ES626" s="5"/>
      <c r="ET626" s="5"/>
      <c r="EU626" s="5"/>
      <c r="EV626" s="5"/>
      <c r="EW626" s="5"/>
      <c r="EX626" s="5"/>
      <c r="EY626" s="5"/>
      <c r="EZ626" s="5"/>
      <c r="FA626" s="5"/>
      <c r="FB626" s="5"/>
      <c r="FC626" s="5"/>
      <c r="FD626" s="5"/>
      <c r="FE626" s="5"/>
      <c r="FF626" s="5"/>
      <c r="FG626" s="5"/>
      <c r="FH626" s="5"/>
      <c r="FI626" s="5"/>
      <c r="FJ626" s="5"/>
      <c r="FK626" s="5"/>
      <c r="FL626" s="5"/>
      <c r="FM626" s="5"/>
      <c r="FN626" s="5"/>
      <c r="FO626" s="5"/>
      <c r="FP626" s="5"/>
      <c r="FQ626" s="5"/>
      <c r="FR626" s="5"/>
      <c r="FS626" s="5"/>
      <c r="FT626" s="5"/>
      <c r="FU626" s="5"/>
      <c r="FV626" s="5"/>
      <c r="FW626" s="5"/>
      <c r="FX626" s="5"/>
      <c r="FY626" s="5"/>
      <c r="FZ626" s="5"/>
      <c r="GA626" s="5"/>
      <c r="GB626" s="5"/>
      <c r="GC626" s="5"/>
      <c r="GD626" s="5"/>
      <c r="GE626" s="5"/>
      <c r="GF626" s="5"/>
      <c r="GG626" s="5"/>
      <c r="GH626" s="4"/>
      <c r="GI626" s="4"/>
      <c r="GJ626" s="5"/>
      <c r="GK626" s="5"/>
      <c r="GL626" s="5"/>
      <c r="GM626" s="5"/>
      <c r="GN626" s="5"/>
      <c r="GO626" s="5"/>
      <c r="GP626" s="5"/>
      <c r="GQ626" s="5"/>
      <c r="GR626" s="5"/>
      <c r="GS626" s="5"/>
    </row>
    <row r="627" spans="1:201"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4"/>
      <c r="AR627" s="4"/>
      <c r="AS627" s="5"/>
      <c r="AT627" s="4"/>
      <c r="AU627" s="5"/>
      <c r="AV627" s="5"/>
      <c r="AW627" s="5"/>
      <c r="AX627" s="5"/>
      <c r="AY627" s="5"/>
      <c r="AZ627" s="5"/>
      <c r="BA627" s="5"/>
      <c r="BB627" s="5"/>
      <c r="BC627" s="4"/>
      <c r="BD627" s="4"/>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5"/>
      <c r="CL627" s="5"/>
      <c r="CM627" s="5"/>
      <c r="CN627" s="5"/>
      <c r="CO627" s="5"/>
      <c r="CP627" s="5"/>
      <c r="CQ627" s="5"/>
      <c r="CR627" s="5"/>
      <c r="CS627" s="5"/>
      <c r="CT627" s="5"/>
      <c r="CU627" s="5"/>
      <c r="CV627" s="5"/>
      <c r="CW627" s="5"/>
      <c r="CX627" s="5"/>
      <c r="CY627" s="5"/>
      <c r="CZ627" s="5"/>
      <c r="DA627" s="5"/>
      <c r="DB627" s="5"/>
      <c r="DC627" s="5"/>
      <c r="DD627" s="5"/>
      <c r="DE627" s="5"/>
      <c r="DF627" s="5"/>
      <c r="DG627" s="5"/>
      <c r="DH627" s="5"/>
      <c r="DI627" s="5"/>
      <c r="DJ627" s="5"/>
      <c r="DK627" s="5"/>
      <c r="DL627" s="5"/>
      <c r="DM627" s="5"/>
      <c r="DN627" s="5"/>
      <c r="DO627" s="5"/>
      <c r="DP627" s="5"/>
      <c r="DQ627" s="5"/>
      <c r="DR627" s="5"/>
      <c r="DS627" s="5"/>
      <c r="DT627" s="5"/>
      <c r="DU627" s="5"/>
      <c r="DV627" s="5"/>
      <c r="DW627" s="5"/>
      <c r="DX627" s="5"/>
      <c r="DY627" s="5"/>
      <c r="DZ627" s="5"/>
      <c r="EA627" s="5"/>
      <c r="EB627" s="5"/>
      <c r="EC627" s="5"/>
      <c r="ED627" s="5"/>
      <c r="EE627" s="5"/>
      <c r="EF627" s="5"/>
      <c r="EG627" s="5"/>
      <c r="EH627" s="5"/>
      <c r="EI627" s="5"/>
      <c r="EJ627" s="5"/>
      <c r="EK627" s="5"/>
      <c r="EL627" s="5"/>
      <c r="EM627" s="5"/>
      <c r="EN627" s="5"/>
      <c r="EO627" s="5"/>
      <c r="EP627" s="5"/>
      <c r="EQ627" s="5"/>
      <c r="ER627" s="5"/>
      <c r="ES627" s="5"/>
      <c r="ET627" s="5"/>
      <c r="EU627" s="5"/>
      <c r="EV627" s="5"/>
      <c r="EW627" s="5"/>
      <c r="EX627" s="5"/>
      <c r="EY627" s="5"/>
      <c r="EZ627" s="5"/>
      <c r="FA627" s="5"/>
      <c r="FB627" s="5"/>
      <c r="FC627" s="5"/>
      <c r="FD627" s="5"/>
      <c r="FE627" s="5"/>
      <c r="FF627" s="5"/>
      <c r="FG627" s="5"/>
      <c r="FH627" s="5"/>
      <c r="FI627" s="5"/>
      <c r="FJ627" s="5"/>
      <c r="FK627" s="5"/>
      <c r="FL627" s="5"/>
      <c r="FM627" s="5"/>
      <c r="FN627" s="5"/>
      <c r="FO627" s="5"/>
      <c r="FP627" s="5"/>
      <c r="FQ627" s="5"/>
      <c r="FR627" s="5"/>
      <c r="FS627" s="5"/>
      <c r="FT627" s="5"/>
      <c r="FU627" s="5"/>
      <c r="FV627" s="5"/>
      <c r="FW627" s="5"/>
      <c r="FX627" s="5"/>
      <c r="FY627" s="5"/>
      <c r="FZ627" s="5"/>
      <c r="GA627" s="5"/>
      <c r="GB627" s="5"/>
      <c r="GC627" s="5"/>
      <c r="GD627" s="5"/>
      <c r="GE627" s="5"/>
      <c r="GF627" s="5"/>
      <c r="GG627" s="5"/>
      <c r="GH627" s="4"/>
      <c r="GI627" s="4"/>
      <c r="GJ627" s="5"/>
      <c r="GK627" s="5"/>
      <c r="GL627" s="5"/>
      <c r="GM627" s="5"/>
      <c r="GN627" s="5"/>
      <c r="GO627" s="5"/>
      <c r="GP627" s="5"/>
      <c r="GQ627" s="5"/>
      <c r="GR627" s="5"/>
      <c r="GS627" s="5"/>
    </row>
    <row r="628" spans="1:201"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4"/>
      <c r="AR628" s="4"/>
      <c r="AS628" s="5"/>
      <c r="AT628" s="4"/>
      <c r="AU628" s="5"/>
      <c r="AV628" s="5"/>
      <c r="AW628" s="5"/>
      <c r="AX628" s="5"/>
      <c r="AY628" s="5"/>
      <c r="AZ628" s="5"/>
      <c r="BA628" s="5"/>
      <c r="BB628" s="5"/>
      <c r="BC628" s="4"/>
      <c r="BD628" s="4"/>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5"/>
      <c r="CL628" s="5"/>
      <c r="CM628" s="5"/>
      <c r="CN628" s="5"/>
      <c r="CO628" s="5"/>
      <c r="CP628" s="5"/>
      <c r="CQ628" s="5"/>
      <c r="CR628" s="5"/>
      <c r="CS628" s="5"/>
      <c r="CT628" s="5"/>
      <c r="CU628" s="5"/>
      <c r="CV628" s="5"/>
      <c r="CW628" s="5"/>
      <c r="CX628" s="5"/>
      <c r="CY628" s="5"/>
      <c r="CZ628" s="5"/>
      <c r="DA628" s="5"/>
      <c r="DB628" s="5"/>
      <c r="DC628" s="5"/>
      <c r="DD628" s="5"/>
      <c r="DE628" s="5"/>
      <c r="DF628" s="5"/>
      <c r="DG628" s="5"/>
      <c r="DH628" s="5"/>
      <c r="DI628" s="5"/>
      <c r="DJ628" s="5"/>
      <c r="DK628" s="5"/>
      <c r="DL628" s="5"/>
      <c r="DM628" s="5"/>
      <c r="DN628" s="5"/>
      <c r="DO628" s="5"/>
      <c r="DP628" s="5"/>
      <c r="DQ628" s="5"/>
      <c r="DR628" s="5"/>
      <c r="DS628" s="5"/>
      <c r="DT628" s="5"/>
      <c r="DU628" s="5"/>
      <c r="DV628" s="5"/>
      <c r="DW628" s="5"/>
      <c r="DX628" s="5"/>
      <c r="DY628" s="5"/>
      <c r="DZ628" s="5"/>
      <c r="EA628" s="5"/>
      <c r="EB628" s="5"/>
      <c r="EC628" s="5"/>
      <c r="ED628" s="5"/>
      <c r="EE628" s="5"/>
      <c r="EF628" s="5"/>
      <c r="EG628" s="5"/>
      <c r="EH628" s="5"/>
      <c r="EI628" s="5"/>
      <c r="EJ628" s="5"/>
      <c r="EK628" s="5"/>
      <c r="EL628" s="5"/>
      <c r="EM628" s="5"/>
      <c r="EN628" s="5"/>
      <c r="EO628" s="5"/>
      <c r="EP628" s="5"/>
      <c r="EQ628" s="5"/>
      <c r="ER628" s="5"/>
      <c r="ES628" s="5"/>
      <c r="ET628" s="5"/>
      <c r="EU628" s="5"/>
      <c r="EV628" s="5"/>
      <c r="EW628" s="5"/>
      <c r="EX628" s="5"/>
      <c r="EY628" s="5"/>
      <c r="EZ628" s="5"/>
      <c r="FA628" s="5"/>
      <c r="FB628" s="5"/>
      <c r="FC628" s="5"/>
      <c r="FD628" s="5"/>
      <c r="FE628" s="5"/>
      <c r="FF628" s="5"/>
      <c r="FG628" s="5"/>
      <c r="FH628" s="5"/>
      <c r="FI628" s="5"/>
      <c r="FJ628" s="5"/>
      <c r="FK628" s="5"/>
      <c r="FL628" s="5"/>
      <c r="FM628" s="5"/>
      <c r="FN628" s="5"/>
      <c r="FO628" s="5"/>
      <c r="FP628" s="5"/>
      <c r="FQ628" s="5"/>
      <c r="FR628" s="5"/>
      <c r="FS628" s="5"/>
      <c r="FT628" s="5"/>
      <c r="FU628" s="5"/>
      <c r="FV628" s="5"/>
      <c r="FW628" s="5"/>
      <c r="FX628" s="5"/>
      <c r="FY628" s="5"/>
      <c r="FZ628" s="5"/>
      <c r="GA628" s="5"/>
      <c r="GB628" s="5"/>
      <c r="GC628" s="5"/>
      <c r="GD628" s="5"/>
      <c r="GE628" s="5"/>
      <c r="GF628" s="5"/>
      <c r="GG628" s="5"/>
      <c r="GH628" s="4"/>
      <c r="GI628" s="4"/>
      <c r="GJ628" s="5"/>
      <c r="GK628" s="5"/>
      <c r="GL628" s="5"/>
      <c r="GM628" s="5"/>
      <c r="GN628" s="5"/>
      <c r="GO628" s="5"/>
      <c r="GP628" s="5"/>
      <c r="GQ628" s="5"/>
      <c r="GR628" s="5"/>
      <c r="GS628" s="5"/>
    </row>
    <row r="629" spans="1:201"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4"/>
      <c r="AR629" s="4"/>
      <c r="AS629" s="5"/>
      <c r="AT629" s="4"/>
      <c r="AU629" s="5"/>
      <c r="AV629" s="5"/>
      <c r="AW629" s="5"/>
      <c r="AX629" s="5"/>
      <c r="AY629" s="5"/>
      <c r="AZ629" s="5"/>
      <c r="BA629" s="5"/>
      <c r="BB629" s="5"/>
      <c r="BC629" s="4"/>
      <c r="BD629" s="4"/>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c r="CR629" s="5"/>
      <c r="CS629" s="5"/>
      <c r="CT629" s="5"/>
      <c r="CU629" s="5"/>
      <c r="CV629" s="5"/>
      <c r="CW629" s="5"/>
      <c r="CX629" s="5"/>
      <c r="CY629" s="5"/>
      <c r="CZ629" s="5"/>
      <c r="DA629" s="5"/>
      <c r="DB629" s="5"/>
      <c r="DC629" s="5"/>
      <c r="DD629" s="5"/>
      <c r="DE629" s="5"/>
      <c r="DF629" s="5"/>
      <c r="DG629" s="5"/>
      <c r="DH629" s="5"/>
      <c r="DI629" s="5"/>
      <c r="DJ629" s="5"/>
      <c r="DK629" s="5"/>
      <c r="DL629" s="5"/>
      <c r="DM629" s="5"/>
      <c r="DN629" s="5"/>
      <c r="DO629" s="5"/>
      <c r="DP629" s="5"/>
      <c r="DQ629" s="5"/>
      <c r="DR629" s="5"/>
      <c r="DS629" s="5"/>
      <c r="DT629" s="5"/>
      <c r="DU629" s="5"/>
      <c r="DV629" s="5"/>
      <c r="DW629" s="5"/>
      <c r="DX629" s="5"/>
      <c r="DY629" s="5"/>
      <c r="DZ629" s="5"/>
      <c r="EA629" s="5"/>
      <c r="EB629" s="5"/>
      <c r="EC629" s="5"/>
      <c r="ED629" s="5"/>
      <c r="EE629" s="5"/>
      <c r="EF629" s="5"/>
      <c r="EG629" s="5"/>
      <c r="EH629" s="5"/>
      <c r="EI629" s="5"/>
      <c r="EJ629" s="5"/>
      <c r="EK629" s="5"/>
      <c r="EL629" s="5"/>
      <c r="EM629" s="5"/>
      <c r="EN629" s="5"/>
      <c r="EO629" s="5"/>
      <c r="EP629" s="5"/>
      <c r="EQ629" s="5"/>
      <c r="ER629" s="5"/>
      <c r="ES629" s="5"/>
      <c r="ET629" s="5"/>
      <c r="EU629" s="5"/>
      <c r="EV629" s="5"/>
      <c r="EW629" s="5"/>
      <c r="EX629" s="5"/>
      <c r="EY629" s="5"/>
      <c r="EZ629" s="5"/>
      <c r="FA629" s="5"/>
      <c r="FB629" s="5"/>
      <c r="FC629" s="5"/>
      <c r="FD629" s="5"/>
      <c r="FE629" s="5"/>
      <c r="FF629" s="5"/>
      <c r="FG629" s="5"/>
      <c r="FH629" s="5"/>
      <c r="FI629" s="5"/>
      <c r="FJ629" s="5"/>
      <c r="FK629" s="5"/>
      <c r="FL629" s="5"/>
      <c r="FM629" s="5"/>
      <c r="FN629" s="5"/>
      <c r="FO629" s="5"/>
      <c r="FP629" s="5"/>
      <c r="FQ629" s="5"/>
      <c r="FR629" s="5"/>
      <c r="FS629" s="5"/>
      <c r="FT629" s="5"/>
      <c r="FU629" s="5"/>
      <c r="FV629" s="5"/>
      <c r="FW629" s="5"/>
      <c r="FX629" s="5"/>
      <c r="FY629" s="5"/>
      <c r="FZ629" s="5"/>
      <c r="GA629" s="5"/>
      <c r="GB629" s="5"/>
      <c r="GC629" s="5"/>
      <c r="GD629" s="5"/>
      <c r="GE629" s="5"/>
      <c r="GF629" s="5"/>
      <c r="GG629" s="5"/>
      <c r="GH629" s="4"/>
      <c r="GI629" s="4"/>
      <c r="GJ629" s="5"/>
      <c r="GK629" s="5"/>
      <c r="GL629" s="5"/>
      <c r="GM629" s="5"/>
      <c r="GN629" s="5"/>
      <c r="GO629" s="5"/>
      <c r="GP629" s="5"/>
      <c r="GQ629" s="5"/>
      <c r="GR629" s="5"/>
      <c r="GS629" s="5"/>
    </row>
    <row r="630" spans="1:201"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4"/>
      <c r="AR630" s="4"/>
      <c r="AS630" s="5"/>
      <c r="AT630" s="4"/>
      <c r="AU630" s="5"/>
      <c r="AV630" s="5"/>
      <c r="AW630" s="5"/>
      <c r="AX630" s="5"/>
      <c r="AY630" s="5"/>
      <c r="AZ630" s="5"/>
      <c r="BA630" s="5"/>
      <c r="BB630" s="5"/>
      <c r="BC630" s="4"/>
      <c r="BD630" s="4"/>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c r="CR630" s="5"/>
      <c r="CS630" s="5"/>
      <c r="CT630" s="5"/>
      <c r="CU630" s="5"/>
      <c r="CV630" s="5"/>
      <c r="CW630" s="5"/>
      <c r="CX630" s="5"/>
      <c r="CY630" s="5"/>
      <c r="CZ630" s="5"/>
      <c r="DA630" s="5"/>
      <c r="DB630" s="5"/>
      <c r="DC630" s="5"/>
      <c r="DD630" s="5"/>
      <c r="DE630" s="5"/>
      <c r="DF630" s="5"/>
      <c r="DG630" s="5"/>
      <c r="DH630" s="5"/>
      <c r="DI630" s="5"/>
      <c r="DJ630" s="5"/>
      <c r="DK630" s="5"/>
      <c r="DL630" s="5"/>
      <c r="DM630" s="5"/>
      <c r="DN630" s="5"/>
      <c r="DO630" s="5"/>
      <c r="DP630" s="5"/>
      <c r="DQ630" s="5"/>
      <c r="DR630" s="5"/>
      <c r="DS630" s="5"/>
      <c r="DT630" s="5"/>
      <c r="DU630" s="5"/>
      <c r="DV630" s="5"/>
      <c r="DW630" s="5"/>
      <c r="DX630" s="5"/>
      <c r="DY630" s="5"/>
      <c r="DZ630" s="5"/>
      <c r="EA630" s="5"/>
      <c r="EB630" s="5"/>
      <c r="EC630" s="5"/>
      <c r="ED630" s="5"/>
      <c r="EE630" s="5"/>
      <c r="EF630" s="5"/>
      <c r="EG630" s="5"/>
      <c r="EH630" s="5"/>
      <c r="EI630" s="5"/>
      <c r="EJ630" s="5"/>
      <c r="EK630" s="5"/>
      <c r="EL630" s="5"/>
      <c r="EM630" s="5"/>
      <c r="EN630" s="5"/>
      <c r="EO630" s="5"/>
      <c r="EP630" s="5"/>
      <c r="EQ630" s="5"/>
      <c r="ER630" s="5"/>
      <c r="ES630" s="5"/>
      <c r="ET630" s="5"/>
      <c r="EU630" s="5"/>
      <c r="EV630" s="5"/>
      <c r="EW630" s="5"/>
      <c r="EX630" s="5"/>
      <c r="EY630" s="5"/>
      <c r="EZ630" s="5"/>
      <c r="FA630" s="5"/>
      <c r="FB630" s="5"/>
      <c r="FC630" s="5"/>
      <c r="FD630" s="5"/>
      <c r="FE630" s="5"/>
      <c r="FF630" s="5"/>
      <c r="FG630" s="5"/>
      <c r="FH630" s="5"/>
      <c r="FI630" s="5"/>
      <c r="FJ630" s="5"/>
      <c r="FK630" s="5"/>
      <c r="FL630" s="5"/>
      <c r="FM630" s="5"/>
      <c r="FN630" s="5"/>
      <c r="FO630" s="5"/>
      <c r="FP630" s="5"/>
      <c r="FQ630" s="5"/>
      <c r="FR630" s="5"/>
      <c r="FS630" s="5"/>
      <c r="FT630" s="5"/>
      <c r="FU630" s="5"/>
      <c r="FV630" s="5"/>
      <c r="FW630" s="5"/>
      <c r="FX630" s="5"/>
      <c r="FY630" s="5"/>
      <c r="FZ630" s="5"/>
      <c r="GA630" s="5"/>
      <c r="GB630" s="5"/>
      <c r="GC630" s="5"/>
      <c r="GD630" s="5"/>
      <c r="GE630" s="5"/>
      <c r="GF630" s="5"/>
      <c r="GG630" s="5"/>
      <c r="GH630" s="4"/>
      <c r="GI630" s="4"/>
      <c r="GJ630" s="5"/>
      <c r="GK630" s="5"/>
      <c r="GL630" s="5"/>
      <c r="GM630" s="5"/>
      <c r="GN630" s="5"/>
      <c r="GO630" s="5"/>
      <c r="GP630" s="5"/>
      <c r="GQ630" s="5"/>
      <c r="GR630" s="5"/>
      <c r="GS630" s="5"/>
    </row>
    <row r="631" spans="1:201"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4"/>
      <c r="AR631" s="4"/>
      <c r="AS631" s="5"/>
      <c r="AT631" s="4"/>
      <c r="AU631" s="5"/>
      <c r="AV631" s="5"/>
      <c r="AW631" s="5"/>
      <c r="AX631" s="5"/>
      <c r="AY631" s="5"/>
      <c r="AZ631" s="5"/>
      <c r="BA631" s="5"/>
      <c r="BB631" s="5"/>
      <c r="BC631" s="4"/>
      <c r="BD631" s="4"/>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c r="CR631" s="5"/>
      <c r="CS631" s="5"/>
      <c r="CT631" s="5"/>
      <c r="CU631" s="5"/>
      <c r="CV631" s="5"/>
      <c r="CW631" s="5"/>
      <c r="CX631" s="5"/>
      <c r="CY631" s="5"/>
      <c r="CZ631" s="5"/>
      <c r="DA631" s="5"/>
      <c r="DB631" s="5"/>
      <c r="DC631" s="5"/>
      <c r="DD631" s="5"/>
      <c r="DE631" s="5"/>
      <c r="DF631" s="5"/>
      <c r="DG631" s="5"/>
      <c r="DH631" s="5"/>
      <c r="DI631" s="5"/>
      <c r="DJ631" s="5"/>
      <c r="DK631" s="5"/>
      <c r="DL631" s="5"/>
      <c r="DM631" s="5"/>
      <c r="DN631" s="5"/>
      <c r="DO631" s="5"/>
      <c r="DP631" s="5"/>
      <c r="DQ631" s="5"/>
      <c r="DR631" s="5"/>
      <c r="DS631" s="5"/>
      <c r="DT631" s="5"/>
      <c r="DU631" s="5"/>
      <c r="DV631" s="5"/>
      <c r="DW631" s="5"/>
      <c r="DX631" s="5"/>
      <c r="DY631" s="5"/>
      <c r="DZ631" s="5"/>
      <c r="EA631" s="5"/>
      <c r="EB631" s="5"/>
      <c r="EC631" s="5"/>
      <c r="ED631" s="5"/>
      <c r="EE631" s="5"/>
      <c r="EF631" s="5"/>
      <c r="EG631" s="5"/>
      <c r="EH631" s="5"/>
      <c r="EI631" s="5"/>
      <c r="EJ631" s="5"/>
      <c r="EK631" s="5"/>
      <c r="EL631" s="5"/>
      <c r="EM631" s="5"/>
      <c r="EN631" s="5"/>
      <c r="EO631" s="5"/>
      <c r="EP631" s="5"/>
      <c r="EQ631" s="5"/>
      <c r="ER631" s="5"/>
      <c r="ES631" s="5"/>
      <c r="ET631" s="5"/>
      <c r="EU631" s="5"/>
      <c r="EV631" s="5"/>
      <c r="EW631" s="5"/>
      <c r="EX631" s="5"/>
      <c r="EY631" s="5"/>
      <c r="EZ631" s="5"/>
      <c r="FA631" s="5"/>
      <c r="FB631" s="5"/>
      <c r="FC631" s="5"/>
      <c r="FD631" s="5"/>
      <c r="FE631" s="5"/>
      <c r="FF631" s="5"/>
      <c r="FG631" s="5"/>
      <c r="FH631" s="5"/>
      <c r="FI631" s="5"/>
      <c r="FJ631" s="5"/>
      <c r="FK631" s="5"/>
      <c r="FL631" s="5"/>
      <c r="FM631" s="5"/>
      <c r="FN631" s="5"/>
      <c r="FO631" s="5"/>
      <c r="FP631" s="5"/>
      <c r="FQ631" s="5"/>
      <c r="FR631" s="5"/>
      <c r="FS631" s="5"/>
      <c r="FT631" s="5"/>
      <c r="FU631" s="5"/>
      <c r="FV631" s="5"/>
      <c r="FW631" s="5"/>
      <c r="FX631" s="5"/>
      <c r="FY631" s="5"/>
      <c r="FZ631" s="5"/>
      <c r="GA631" s="5"/>
      <c r="GB631" s="5"/>
      <c r="GC631" s="5"/>
      <c r="GD631" s="5"/>
      <c r="GE631" s="5"/>
      <c r="GF631" s="5"/>
      <c r="GG631" s="5"/>
      <c r="GH631" s="4"/>
      <c r="GI631" s="4"/>
      <c r="GJ631" s="5"/>
      <c r="GK631" s="5"/>
      <c r="GL631" s="5"/>
      <c r="GM631" s="5"/>
      <c r="GN631" s="5"/>
      <c r="GO631" s="5"/>
      <c r="GP631" s="5"/>
      <c r="GQ631" s="5"/>
      <c r="GR631" s="5"/>
      <c r="GS631" s="5"/>
    </row>
    <row r="632" spans="1:201"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4"/>
      <c r="AR632" s="4"/>
      <c r="AS632" s="5"/>
      <c r="AT632" s="4"/>
      <c r="AU632" s="5"/>
      <c r="AV632" s="5"/>
      <c r="AW632" s="5"/>
      <c r="AX632" s="5"/>
      <c r="AY632" s="5"/>
      <c r="AZ632" s="5"/>
      <c r="BA632" s="5"/>
      <c r="BB632" s="5"/>
      <c r="BC632" s="4"/>
      <c r="BD632" s="4"/>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c r="CR632" s="5"/>
      <c r="CS632" s="5"/>
      <c r="CT632" s="5"/>
      <c r="CU632" s="5"/>
      <c r="CV632" s="5"/>
      <c r="CW632" s="5"/>
      <c r="CX632" s="5"/>
      <c r="CY632" s="5"/>
      <c r="CZ632" s="5"/>
      <c r="DA632" s="5"/>
      <c r="DB632" s="5"/>
      <c r="DC632" s="5"/>
      <c r="DD632" s="5"/>
      <c r="DE632" s="5"/>
      <c r="DF632" s="5"/>
      <c r="DG632" s="5"/>
      <c r="DH632" s="5"/>
      <c r="DI632" s="5"/>
      <c r="DJ632" s="5"/>
      <c r="DK632" s="5"/>
      <c r="DL632" s="5"/>
      <c r="DM632" s="5"/>
      <c r="DN632" s="5"/>
      <c r="DO632" s="5"/>
      <c r="DP632" s="5"/>
      <c r="DQ632" s="5"/>
      <c r="DR632" s="5"/>
      <c r="DS632" s="5"/>
      <c r="DT632" s="5"/>
      <c r="DU632" s="5"/>
      <c r="DV632" s="5"/>
      <c r="DW632" s="5"/>
      <c r="DX632" s="5"/>
      <c r="DY632" s="5"/>
      <c r="DZ632" s="5"/>
      <c r="EA632" s="5"/>
      <c r="EB632" s="5"/>
      <c r="EC632" s="5"/>
      <c r="ED632" s="5"/>
      <c r="EE632" s="5"/>
      <c r="EF632" s="5"/>
      <c r="EG632" s="5"/>
      <c r="EH632" s="5"/>
      <c r="EI632" s="5"/>
      <c r="EJ632" s="5"/>
      <c r="EK632" s="5"/>
      <c r="EL632" s="5"/>
      <c r="EM632" s="5"/>
      <c r="EN632" s="5"/>
      <c r="EO632" s="5"/>
      <c r="EP632" s="5"/>
      <c r="EQ632" s="5"/>
      <c r="ER632" s="5"/>
      <c r="ES632" s="5"/>
      <c r="ET632" s="5"/>
      <c r="EU632" s="5"/>
      <c r="EV632" s="5"/>
      <c r="EW632" s="5"/>
      <c r="EX632" s="5"/>
      <c r="EY632" s="5"/>
      <c r="EZ632" s="5"/>
      <c r="FA632" s="5"/>
      <c r="FB632" s="5"/>
      <c r="FC632" s="5"/>
      <c r="FD632" s="5"/>
      <c r="FE632" s="5"/>
      <c r="FF632" s="5"/>
      <c r="FG632" s="5"/>
      <c r="FH632" s="5"/>
      <c r="FI632" s="5"/>
      <c r="FJ632" s="5"/>
      <c r="FK632" s="5"/>
      <c r="FL632" s="5"/>
      <c r="FM632" s="5"/>
      <c r="FN632" s="5"/>
      <c r="FO632" s="5"/>
      <c r="FP632" s="5"/>
      <c r="FQ632" s="5"/>
      <c r="FR632" s="5"/>
      <c r="FS632" s="5"/>
      <c r="FT632" s="5"/>
      <c r="FU632" s="5"/>
      <c r="FV632" s="5"/>
      <c r="FW632" s="5"/>
      <c r="FX632" s="5"/>
      <c r="FY632" s="5"/>
      <c r="FZ632" s="5"/>
      <c r="GA632" s="5"/>
      <c r="GB632" s="5"/>
      <c r="GC632" s="5"/>
      <c r="GD632" s="5"/>
      <c r="GE632" s="5"/>
      <c r="GF632" s="5"/>
      <c r="GG632" s="5"/>
      <c r="GH632" s="4"/>
      <c r="GI632" s="4"/>
      <c r="GJ632" s="5"/>
      <c r="GK632" s="5"/>
      <c r="GL632" s="5"/>
      <c r="GM632" s="5"/>
      <c r="GN632" s="5"/>
      <c r="GO632" s="5"/>
      <c r="GP632" s="5"/>
      <c r="GQ632" s="5"/>
      <c r="GR632" s="5"/>
      <c r="GS632" s="5"/>
    </row>
    <row r="633" spans="1:201"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4"/>
      <c r="AR633" s="4"/>
      <c r="AS633" s="5"/>
      <c r="AT633" s="4"/>
      <c r="AU633" s="5"/>
      <c r="AV633" s="5"/>
      <c r="AW633" s="5"/>
      <c r="AX633" s="5"/>
      <c r="AY633" s="5"/>
      <c r="AZ633" s="5"/>
      <c r="BA633" s="5"/>
      <c r="BB633" s="5"/>
      <c r="BC633" s="4"/>
      <c r="BD633" s="4"/>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c r="CR633" s="5"/>
      <c r="CS633" s="5"/>
      <c r="CT633" s="5"/>
      <c r="CU633" s="5"/>
      <c r="CV633" s="5"/>
      <c r="CW633" s="5"/>
      <c r="CX633" s="5"/>
      <c r="CY633" s="5"/>
      <c r="CZ633" s="5"/>
      <c r="DA633" s="5"/>
      <c r="DB633" s="5"/>
      <c r="DC633" s="5"/>
      <c r="DD633" s="5"/>
      <c r="DE633" s="5"/>
      <c r="DF633" s="5"/>
      <c r="DG633" s="5"/>
      <c r="DH633" s="5"/>
      <c r="DI633" s="5"/>
      <c r="DJ633" s="5"/>
      <c r="DK633" s="5"/>
      <c r="DL633" s="5"/>
      <c r="DM633" s="5"/>
      <c r="DN633" s="5"/>
      <c r="DO633" s="5"/>
      <c r="DP633" s="5"/>
      <c r="DQ633" s="5"/>
      <c r="DR633" s="5"/>
      <c r="DS633" s="5"/>
      <c r="DT633" s="5"/>
      <c r="DU633" s="5"/>
      <c r="DV633" s="5"/>
      <c r="DW633" s="5"/>
      <c r="DX633" s="5"/>
      <c r="DY633" s="5"/>
      <c r="DZ633" s="5"/>
      <c r="EA633" s="5"/>
      <c r="EB633" s="5"/>
      <c r="EC633" s="5"/>
      <c r="ED633" s="5"/>
      <c r="EE633" s="5"/>
      <c r="EF633" s="5"/>
      <c r="EG633" s="5"/>
      <c r="EH633" s="5"/>
      <c r="EI633" s="5"/>
      <c r="EJ633" s="5"/>
      <c r="EK633" s="5"/>
      <c r="EL633" s="5"/>
      <c r="EM633" s="5"/>
      <c r="EN633" s="5"/>
      <c r="EO633" s="5"/>
      <c r="EP633" s="5"/>
      <c r="EQ633" s="5"/>
      <c r="ER633" s="5"/>
      <c r="ES633" s="5"/>
      <c r="ET633" s="5"/>
      <c r="EU633" s="5"/>
      <c r="EV633" s="5"/>
      <c r="EW633" s="5"/>
      <c r="EX633" s="5"/>
      <c r="EY633" s="5"/>
      <c r="EZ633" s="5"/>
      <c r="FA633" s="5"/>
      <c r="FB633" s="5"/>
      <c r="FC633" s="5"/>
      <c r="FD633" s="5"/>
      <c r="FE633" s="5"/>
      <c r="FF633" s="5"/>
      <c r="FG633" s="5"/>
      <c r="FH633" s="5"/>
      <c r="FI633" s="5"/>
      <c r="FJ633" s="5"/>
      <c r="FK633" s="5"/>
      <c r="FL633" s="5"/>
      <c r="FM633" s="5"/>
      <c r="FN633" s="5"/>
      <c r="FO633" s="5"/>
      <c r="FP633" s="5"/>
      <c r="FQ633" s="5"/>
      <c r="FR633" s="5"/>
      <c r="FS633" s="5"/>
      <c r="FT633" s="5"/>
      <c r="FU633" s="5"/>
      <c r="FV633" s="5"/>
      <c r="FW633" s="5"/>
      <c r="FX633" s="5"/>
      <c r="FY633" s="5"/>
      <c r="FZ633" s="5"/>
      <c r="GA633" s="5"/>
      <c r="GB633" s="5"/>
      <c r="GC633" s="5"/>
      <c r="GD633" s="5"/>
      <c r="GE633" s="5"/>
      <c r="GF633" s="5"/>
      <c r="GG633" s="5"/>
      <c r="GH633" s="4"/>
      <c r="GI633" s="4"/>
      <c r="GJ633" s="5"/>
      <c r="GK633" s="5"/>
      <c r="GL633" s="5"/>
      <c r="GM633" s="5"/>
      <c r="GN633" s="5"/>
      <c r="GO633" s="5"/>
      <c r="GP633" s="5"/>
      <c r="GQ633" s="5"/>
      <c r="GR633" s="5"/>
      <c r="GS633" s="5"/>
    </row>
    <row r="634" spans="1:201"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4"/>
      <c r="AR634" s="4"/>
      <c r="AS634" s="5"/>
      <c r="AT634" s="4"/>
      <c r="AU634" s="5"/>
      <c r="AV634" s="5"/>
      <c r="AW634" s="5"/>
      <c r="AX634" s="5"/>
      <c r="AY634" s="5"/>
      <c r="AZ634" s="5"/>
      <c r="BA634" s="5"/>
      <c r="BB634" s="5"/>
      <c r="BC634" s="4"/>
      <c r="BD634" s="4"/>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c r="CR634" s="5"/>
      <c r="CS634" s="5"/>
      <c r="CT634" s="5"/>
      <c r="CU634" s="5"/>
      <c r="CV634" s="5"/>
      <c r="CW634" s="5"/>
      <c r="CX634" s="5"/>
      <c r="CY634" s="5"/>
      <c r="CZ634" s="5"/>
      <c r="DA634" s="5"/>
      <c r="DB634" s="5"/>
      <c r="DC634" s="5"/>
      <c r="DD634" s="5"/>
      <c r="DE634" s="5"/>
      <c r="DF634" s="5"/>
      <c r="DG634" s="5"/>
      <c r="DH634" s="5"/>
      <c r="DI634" s="5"/>
      <c r="DJ634" s="5"/>
      <c r="DK634" s="5"/>
      <c r="DL634" s="5"/>
      <c r="DM634" s="5"/>
      <c r="DN634" s="5"/>
      <c r="DO634" s="5"/>
      <c r="DP634" s="5"/>
      <c r="DQ634" s="5"/>
      <c r="DR634" s="5"/>
      <c r="DS634" s="5"/>
      <c r="DT634" s="5"/>
      <c r="DU634" s="5"/>
      <c r="DV634" s="5"/>
      <c r="DW634" s="5"/>
      <c r="DX634" s="5"/>
      <c r="DY634" s="5"/>
      <c r="DZ634" s="5"/>
      <c r="EA634" s="5"/>
      <c r="EB634" s="5"/>
      <c r="EC634" s="5"/>
      <c r="ED634" s="5"/>
      <c r="EE634" s="5"/>
      <c r="EF634" s="5"/>
      <c r="EG634" s="5"/>
      <c r="EH634" s="5"/>
      <c r="EI634" s="5"/>
      <c r="EJ634" s="5"/>
      <c r="EK634" s="5"/>
      <c r="EL634" s="5"/>
      <c r="EM634" s="5"/>
      <c r="EN634" s="5"/>
      <c r="EO634" s="5"/>
      <c r="EP634" s="5"/>
      <c r="EQ634" s="5"/>
      <c r="ER634" s="5"/>
      <c r="ES634" s="5"/>
      <c r="ET634" s="5"/>
      <c r="EU634" s="5"/>
      <c r="EV634" s="5"/>
      <c r="EW634" s="5"/>
      <c r="EX634" s="5"/>
      <c r="EY634" s="5"/>
      <c r="EZ634" s="5"/>
      <c r="FA634" s="5"/>
      <c r="FB634" s="5"/>
      <c r="FC634" s="5"/>
      <c r="FD634" s="5"/>
      <c r="FE634" s="5"/>
      <c r="FF634" s="5"/>
      <c r="FG634" s="5"/>
      <c r="FH634" s="5"/>
      <c r="FI634" s="5"/>
      <c r="FJ634" s="5"/>
      <c r="FK634" s="5"/>
      <c r="FL634" s="5"/>
      <c r="FM634" s="5"/>
      <c r="FN634" s="5"/>
      <c r="FO634" s="5"/>
      <c r="FP634" s="5"/>
      <c r="FQ634" s="5"/>
      <c r="FR634" s="5"/>
      <c r="FS634" s="5"/>
      <c r="FT634" s="5"/>
      <c r="FU634" s="5"/>
      <c r="FV634" s="5"/>
      <c r="FW634" s="5"/>
      <c r="FX634" s="5"/>
      <c r="FY634" s="5"/>
      <c r="FZ634" s="5"/>
      <c r="GA634" s="5"/>
      <c r="GB634" s="5"/>
      <c r="GC634" s="5"/>
      <c r="GD634" s="5"/>
      <c r="GE634" s="5"/>
      <c r="GF634" s="5"/>
      <c r="GG634" s="5"/>
      <c r="GH634" s="4"/>
      <c r="GI634" s="4"/>
      <c r="GJ634" s="5"/>
      <c r="GK634" s="5"/>
      <c r="GL634" s="5"/>
      <c r="GM634" s="5"/>
      <c r="GN634" s="5"/>
      <c r="GO634" s="5"/>
      <c r="GP634" s="5"/>
      <c r="GQ634" s="5"/>
      <c r="GR634" s="5"/>
      <c r="GS634" s="5"/>
    </row>
    <row r="635" spans="1:201"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4"/>
      <c r="AR635" s="4"/>
      <c r="AS635" s="5"/>
      <c r="AT635" s="4"/>
      <c r="AU635" s="5"/>
      <c r="AV635" s="5"/>
      <c r="AW635" s="5"/>
      <c r="AX635" s="5"/>
      <c r="AY635" s="5"/>
      <c r="AZ635" s="5"/>
      <c r="BA635" s="5"/>
      <c r="BB635" s="5"/>
      <c r="BC635" s="4"/>
      <c r="BD635" s="4"/>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c r="CR635" s="5"/>
      <c r="CS635" s="5"/>
      <c r="CT635" s="5"/>
      <c r="CU635" s="5"/>
      <c r="CV635" s="5"/>
      <c r="CW635" s="5"/>
      <c r="CX635" s="5"/>
      <c r="CY635" s="5"/>
      <c r="CZ635" s="5"/>
      <c r="DA635" s="5"/>
      <c r="DB635" s="5"/>
      <c r="DC635" s="5"/>
      <c r="DD635" s="5"/>
      <c r="DE635" s="5"/>
      <c r="DF635" s="5"/>
      <c r="DG635" s="5"/>
      <c r="DH635" s="5"/>
      <c r="DI635" s="5"/>
      <c r="DJ635" s="5"/>
      <c r="DK635" s="5"/>
      <c r="DL635" s="5"/>
      <c r="DM635" s="5"/>
      <c r="DN635" s="5"/>
      <c r="DO635" s="5"/>
      <c r="DP635" s="5"/>
      <c r="DQ635" s="5"/>
      <c r="DR635" s="5"/>
      <c r="DS635" s="5"/>
      <c r="DT635" s="5"/>
      <c r="DU635" s="5"/>
      <c r="DV635" s="5"/>
      <c r="DW635" s="5"/>
      <c r="DX635" s="5"/>
      <c r="DY635" s="5"/>
      <c r="DZ635" s="5"/>
      <c r="EA635" s="5"/>
      <c r="EB635" s="5"/>
      <c r="EC635" s="5"/>
      <c r="ED635" s="5"/>
      <c r="EE635" s="5"/>
      <c r="EF635" s="5"/>
      <c r="EG635" s="5"/>
      <c r="EH635" s="5"/>
      <c r="EI635" s="5"/>
      <c r="EJ635" s="5"/>
      <c r="EK635" s="5"/>
      <c r="EL635" s="5"/>
      <c r="EM635" s="5"/>
      <c r="EN635" s="5"/>
      <c r="EO635" s="5"/>
      <c r="EP635" s="5"/>
      <c r="EQ635" s="5"/>
      <c r="ER635" s="5"/>
      <c r="ES635" s="5"/>
      <c r="ET635" s="5"/>
      <c r="EU635" s="5"/>
      <c r="EV635" s="5"/>
      <c r="EW635" s="5"/>
      <c r="EX635" s="5"/>
      <c r="EY635" s="5"/>
      <c r="EZ635" s="5"/>
      <c r="FA635" s="5"/>
      <c r="FB635" s="5"/>
      <c r="FC635" s="5"/>
      <c r="FD635" s="5"/>
      <c r="FE635" s="5"/>
      <c r="FF635" s="5"/>
      <c r="FG635" s="5"/>
      <c r="FH635" s="5"/>
      <c r="FI635" s="5"/>
      <c r="FJ635" s="5"/>
      <c r="FK635" s="5"/>
      <c r="FL635" s="5"/>
      <c r="FM635" s="5"/>
      <c r="FN635" s="5"/>
      <c r="FO635" s="5"/>
      <c r="FP635" s="5"/>
      <c r="FQ635" s="5"/>
      <c r="FR635" s="5"/>
      <c r="FS635" s="5"/>
      <c r="FT635" s="5"/>
      <c r="FU635" s="5"/>
      <c r="FV635" s="5"/>
      <c r="FW635" s="5"/>
      <c r="FX635" s="5"/>
      <c r="FY635" s="5"/>
      <c r="FZ635" s="5"/>
      <c r="GA635" s="5"/>
      <c r="GB635" s="5"/>
      <c r="GC635" s="5"/>
      <c r="GD635" s="5"/>
      <c r="GE635" s="5"/>
      <c r="GF635" s="5"/>
      <c r="GG635" s="5"/>
      <c r="GH635" s="4"/>
      <c r="GI635" s="4"/>
      <c r="GJ635" s="5"/>
      <c r="GK635" s="5"/>
      <c r="GL635" s="5"/>
      <c r="GM635" s="5"/>
      <c r="GN635" s="5"/>
      <c r="GO635" s="5"/>
      <c r="GP635" s="5"/>
      <c r="GQ635" s="5"/>
      <c r="GR635" s="5"/>
      <c r="GS635" s="5"/>
    </row>
    <row r="636" spans="1:201"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4"/>
      <c r="AR636" s="4"/>
      <c r="AS636" s="5"/>
      <c r="AT636" s="4"/>
      <c r="AU636" s="5"/>
      <c r="AV636" s="5"/>
      <c r="AW636" s="5"/>
      <c r="AX636" s="5"/>
      <c r="AY636" s="5"/>
      <c r="AZ636" s="5"/>
      <c r="BA636" s="5"/>
      <c r="BB636" s="5"/>
      <c r="BC636" s="4"/>
      <c r="BD636" s="4"/>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c r="CR636" s="5"/>
      <c r="CS636" s="5"/>
      <c r="CT636" s="5"/>
      <c r="CU636" s="5"/>
      <c r="CV636" s="5"/>
      <c r="CW636" s="5"/>
      <c r="CX636" s="5"/>
      <c r="CY636" s="5"/>
      <c r="CZ636" s="5"/>
      <c r="DA636" s="5"/>
      <c r="DB636" s="5"/>
      <c r="DC636" s="5"/>
      <c r="DD636" s="5"/>
      <c r="DE636" s="5"/>
      <c r="DF636" s="5"/>
      <c r="DG636" s="5"/>
      <c r="DH636" s="5"/>
      <c r="DI636" s="5"/>
      <c r="DJ636" s="5"/>
      <c r="DK636" s="5"/>
      <c r="DL636" s="5"/>
      <c r="DM636" s="5"/>
      <c r="DN636" s="5"/>
      <c r="DO636" s="5"/>
      <c r="DP636" s="5"/>
      <c r="DQ636" s="5"/>
      <c r="DR636" s="5"/>
      <c r="DS636" s="5"/>
      <c r="DT636" s="5"/>
      <c r="DU636" s="5"/>
      <c r="DV636" s="5"/>
      <c r="DW636" s="5"/>
      <c r="DX636" s="5"/>
      <c r="DY636" s="5"/>
      <c r="DZ636" s="5"/>
      <c r="EA636" s="5"/>
      <c r="EB636" s="5"/>
      <c r="EC636" s="5"/>
      <c r="ED636" s="5"/>
      <c r="EE636" s="5"/>
      <c r="EF636" s="5"/>
      <c r="EG636" s="5"/>
      <c r="EH636" s="5"/>
      <c r="EI636" s="5"/>
      <c r="EJ636" s="5"/>
      <c r="EK636" s="5"/>
      <c r="EL636" s="5"/>
      <c r="EM636" s="5"/>
      <c r="EN636" s="5"/>
      <c r="EO636" s="5"/>
      <c r="EP636" s="5"/>
      <c r="EQ636" s="5"/>
      <c r="ER636" s="5"/>
      <c r="ES636" s="5"/>
      <c r="ET636" s="5"/>
      <c r="EU636" s="5"/>
      <c r="EV636" s="5"/>
      <c r="EW636" s="5"/>
      <c r="EX636" s="5"/>
      <c r="EY636" s="5"/>
      <c r="EZ636" s="5"/>
      <c r="FA636" s="5"/>
      <c r="FB636" s="5"/>
      <c r="FC636" s="5"/>
      <c r="FD636" s="5"/>
      <c r="FE636" s="5"/>
      <c r="FF636" s="5"/>
      <c r="FG636" s="5"/>
      <c r="FH636" s="5"/>
      <c r="FI636" s="5"/>
      <c r="FJ636" s="5"/>
      <c r="FK636" s="5"/>
      <c r="FL636" s="5"/>
      <c r="FM636" s="5"/>
      <c r="FN636" s="5"/>
      <c r="FO636" s="5"/>
      <c r="FP636" s="5"/>
      <c r="FQ636" s="5"/>
      <c r="FR636" s="5"/>
      <c r="FS636" s="5"/>
      <c r="FT636" s="5"/>
      <c r="FU636" s="5"/>
      <c r="FV636" s="5"/>
      <c r="FW636" s="5"/>
      <c r="FX636" s="5"/>
      <c r="FY636" s="5"/>
      <c r="FZ636" s="5"/>
      <c r="GA636" s="5"/>
      <c r="GB636" s="5"/>
      <c r="GC636" s="5"/>
      <c r="GD636" s="5"/>
      <c r="GE636" s="5"/>
      <c r="GF636" s="5"/>
      <c r="GG636" s="5"/>
      <c r="GH636" s="4"/>
      <c r="GI636" s="4"/>
      <c r="GJ636" s="5"/>
      <c r="GK636" s="5"/>
      <c r="GL636" s="5"/>
      <c r="GM636" s="5"/>
      <c r="GN636" s="5"/>
      <c r="GO636" s="5"/>
      <c r="GP636" s="5"/>
      <c r="GQ636" s="5"/>
      <c r="GR636" s="5"/>
      <c r="GS636" s="5"/>
    </row>
    <row r="637" spans="1:201"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4"/>
      <c r="AR637" s="4"/>
      <c r="AS637" s="5"/>
      <c r="AT637" s="4"/>
      <c r="AU637" s="5"/>
      <c r="AV637" s="5"/>
      <c r="AW637" s="5"/>
      <c r="AX637" s="5"/>
      <c r="AY637" s="5"/>
      <c r="AZ637" s="5"/>
      <c r="BA637" s="5"/>
      <c r="BB637" s="5"/>
      <c r="BC637" s="4"/>
      <c r="BD637" s="4"/>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c r="CR637" s="5"/>
      <c r="CS637" s="5"/>
      <c r="CT637" s="5"/>
      <c r="CU637" s="5"/>
      <c r="CV637" s="5"/>
      <c r="CW637" s="5"/>
      <c r="CX637" s="5"/>
      <c r="CY637" s="5"/>
      <c r="CZ637" s="5"/>
      <c r="DA637" s="5"/>
      <c r="DB637" s="5"/>
      <c r="DC637" s="5"/>
      <c r="DD637" s="5"/>
      <c r="DE637" s="5"/>
      <c r="DF637" s="5"/>
      <c r="DG637" s="5"/>
      <c r="DH637" s="5"/>
      <c r="DI637" s="5"/>
      <c r="DJ637" s="5"/>
      <c r="DK637" s="5"/>
      <c r="DL637" s="5"/>
      <c r="DM637" s="5"/>
      <c r="DN637" s="5"/>
      <c r="DO637" s="5"/>
      <c r="DP637" s="5"/>
      <c r="DQ637" s="5"/>
      <c r="DR637" s="5"/>
      <c r="DS637" s="5"/>
      <c r="DT637" s="5"/>
      <c r="DU637" s="5"/>
      <c r="DV637" s="5"/>
      <c r="DW637" s="5"/>
      <c r="DX637" s="5"/>
      <c r="DY637" s="5"/>
      <c r="DZ637" s="5"/>
      <c r="EA637" s="5"/>
      <c r="EB637" s="5"/>
      <c r="EC637" s="5"/>
      <c r="ED637" s="5"/>
      <c r="EE637" s="5"/>
      <c r="EF637" s="5"/>
      <c r="EG637" s="5"/>
      <c r="EH637" s="5"/>
      <c r="EI637" s="5"/>
      <c r="EJ637" s="5"/>
      <c r="EK637" s="5"/>
      <c r="EL637" s="5"/>
      <c r="EM637" s="5"/>
      <c r="EN637" s="5"/>
      <c r="EO637" s="5"/>
      <c r="EP637" s="5"/>
      <c r="EQ637" s="5"/>
      <c r="ER637" s="5"/>
      <c r="ES637" s="5"/>
      <c r="ET637" s="5"/>
      <c r="EU637" s="5"/>
      <c r="EV637" s="5"/>
      <c r="EW637" s="5"/>
      <c r="EX637" s="5"/>
      <c r="EY637" s="5"/>
      <c r="EZ637" s="5"/>
      <c r="FA637" s="5"/>
      <c r="FB637" s="5"/>
      <c r="FC637" s="5"/>
      <c r="FD637" s="5"/>
      <c r="FE637" s="5"/>
      <c r="FF637" s="5"/>
      <c r="FG637" s="5"/>
      <c r="FH637" s="5"/>
      <c r="FI637" s="5"/>
      <c r="FJ637" s="5"/>
      <c r="FK637" s="5"/>
      <c r="FL637" s="5"/>
      <c r="FM637" s="5"/>
      <c r="FN637" s="5"/>
      <c r="FO637" s="5"/>
      <c r="FP637" s="5"/>
      <c r="FQ637" s="5"/>
      <c r="FR637" s="5"/>
      <c r="FS637" s="5"/>
      <c r="FT637" s="5"/>
      <c r="FU637" s="5"/>
      <c r="FV637" s="5"/>
      <c r="FW637" s="5"/>
      <c r="FX637" s="5"/>
      <c r="FY637" s="5"/>
      <c r="FZ637" s="5"/>
      <c r="GA637" s="5"/>
      <c r="GB637" s="5"/>
      <c r="GC637" s="5"/>
      <c r="GD637" s="5"/>
      <c r="GE637" s="5"/>
      <c r="GF637" s="5"/>
      <c r="GG637" s="5"/>
      <c r="GH637" s="4"/>
      <c r="GI637" s="4"/>
      <c r="GJ637" s="5"/>
      <c r="GK637" s="5"/>
      <c r="GL637" s="5"/>
      <c r="GM637" s="5"/>
      <c r="GN637" s="5"/>
      <c r="GO637" s="5"/>
      <c r="GP637" s="5"/>
      <c r="GQ637" s="5"/>
      <c r="GR637" s="5"/>
      <c r="GS637" s="5"/>
    </row>
    <row r="638" spans="1:201"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4"/>
      <c r="AR638" s="4"/>
      <c r="AS638" s="5"/>
      <c r="AT638" s="4"/>
      <c r="AU638" s="5"/>
      <c r="AV638" s="5"/>
      <c r="AW638" s="5"/>
      <c r="AX638" s="5"/>
      <c r="AY638" s="5"/>
      <c r="AZ638" s="5"/>
      <c r="BA638" s="5"/>
      <c r="BB638" s="5"/>
      <c r="BC638" s="4"/>
      <c r="BD638" s="4"/>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5"/>
      <c r="CL638" s="5"/>
      <c r="CM638" s="5"/>
      <c r="CN638" s="5"/>
      <c r="CO638" s="5"/>
      <c r="CP638" s="5"/>
      <c r="CQ638" s="5"/>
      <c r="CR638" s="5"/>
      <c r="CS638" s="5"/>
      <c r="CT638" s="5"/>
      <c r="CU638" s="5"/>
      <c r="CV638" s="5"/>
      <c r="CW638" s="5"/>
      <c r="CX638" s="5"/>
      <c r="CY638" s="5"/>
      <c r="CZ638" s="5"/>
      <c r="DA638" s="5"/>
      <c r="DB638" s="5"/>
      <c r="DC638" s="5"/>
      <c r="DD638" s="5"/>
      <c r="DE638" s="5"/>
      <c r="DF638" s="5"/>
      <c r="DG638" s="5"/>
      <c r="DH638" s="5"/>
      <c r="DI638" s="5"/>
      <c r="DJ638" s="5"/>
      <c r="DK638" s="5"/>
      <c r="DL638" s="5"/>
      <c r="DM638" s="5"/>
      <c r="DN638" s="5"/>
      <c r="DO638" s="5"/>
      <c r="DP638" s="5"/>
      <c r="DQ638" s="5"/>
      <c r="DR638" s="5"/>
      <c r="DS638" s="5"/>
      <c r="DT638" s="5"/>
      <c r="DU638" s="5"/>
      <c r="DV638" s="5"/>
      <c r="DW638" s="5"/>
      <c r="DX638" s="5"/>
      <c r="DY638" s="5"/>
      <c r="DZ638" s="5"/>
      <c r="EA638" s="5"/>
      <c r="EB638" s="5"/>
      <c r="EC638" s="5"/>
      <c r="ED638" s="5"/>
      <c r="EE638" s="5"/>
      <c r="EF638" s="5"/>
      <c r="EG638" s="5"/>
      <c r="EH638" s="5"/>
      <c r="EI638" s="5"/>
      <c r="EJ638" s="5"/>
      <c r="EK638" s="5"/>
      <c r="EL638" s="5"/>
      <c r="EM638" s="5"/>
      <c r="EN638" s="5"/>
      <c r="EO638" s="5"/>
      <c r="EP638" s="5"/>
      <c r="EQ638" s="5"/>
      <c r="ER638" s="5"/>
      <c r="ES638" s="5"/>
      <c r="ET638" s="5"/>
      <c r="EU638" s="5"/>
      <c r="EV638" s="5"/>
      <c r="EW638" s="5"/>
      <c r="EX638" s="5"/>
      <c r="EY638" s="5"/>
      <c r="EZ638" s="5"/>
      <c r="FA638" s="5"/>
      <c r="FB638" s="5"/>
      <c r="FC638" s="5"/>
      <c r="FD638" s="5"/>
      <c r="FE638" s="5"/>
      <c r="FF638" s="5"/>
      <c r="FG638" s="5"/>
      <c r="FH638" s="5"/>
      <c r="FI638" s="5"/>
      <c r="FJ638" s="5"/>
      <c r="FK638" s="5"/>
      <c r="FL638" s="5"/>
      <c r="FM638" s="5"/>
      <c r="FN638" s="5"/>
      <c r="FO638" s="5"/>
      <c r="FP638" s="5"/>
      <c r="FQ638" s="5"/>
      <c r="FR638" s="5"/>
      <c r="FS638" s="5"/>
      <c r="FT638" s="5"/>
      <c r="FU638" s="5"/>
      <c r="FV638" s="5"/>
      <c r="FW638" s="5"/>
      <c r="FX638" s="5"/>
      <c r="FY638" s="5"/>
      <c r="FZ638" s="5"/>
      <c r="GA638" s="5"/>
      <c r="GB638" s="5"/>
      <c r="GC638" s="5"/>
      <c r="GD638" s="5"/>
      <c r="GE638" s="5"/>
      <c r="GF638" s="5"/>
      <c r="GG638" s="5"/>
      <c r="GH638" s="4"/>
      <c r="GI638" s="4"/>
      <c r="GJ638" s="5"/>
      <c r="GK638" s="5"/>
      <c r="GL638" s="5"/>
      <c r="GM638" s="5"/>
      <c r="GN638" s="5"/>
      <c r="GO638" s="5"/>
      <c r="GP638" s="5"/>
      <c r="GQ638" s="5"/>
      <c r="GR638" s="5"/>
      <c r="GS638" s="5"/>
    </row>
    <row r="639" spans="1:201"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4"/>
      <c r="AR639" s="4"/>
      <c r="AS639" s="5"/>
      <c r="AT639" s="4"/>
      <c r="AU639" s="5"/>
      <c r="AV639" s="5"/>
      <c r="AW639" s="5"/>
      <c r="AX639" s="5"/>
      <c r="AY639" s="5"/>
      <c r="AZ639" s="5"/>
      <c r="BA639" s="5"/>
      <c r="BB639" s="5"/>
      <c r="BC639" s="4"/>
      <c r="BD639" s="4"/>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c r="CJ639" s="5"/>
      <c r="CK639" s="5"/>
      <c r="CL639" s="5"/>
      <c r="CM639" s="5"/>
      <c r="CN639" s="5"/>
      <c r="CO639" s="5"/>
      <c r="CP639" s="5"/>
      <c r="CQ639" s="5"/>
      <c r="CR639" s="5"/>
      <c r="CS639" s="5"/>
      <c r="CT639" s="5"/>
      <c r="CU639" s="5"/>
      <c r="CV639" s="5"/>
      <c r="CW639" s="5"/>
      <c r="CX639" s="5"/>
      <c r="CY639" s="5"/>
      <c r="CZ639" s="5"/>
      <c r="DA639" s="5"/>
      <c r="DB639" s="5"/>
      <c r="DC639" s="5"/>
      <c r="DD639" s="5"/>
      <c r="DE639" s="5"/>
      <c r="DF639" s="5"/>
      <c r="DG639" s="5"/>
      <c r="DH639" s="5"/>
      <c r="DI639" s="5"/>
      <c r="DJ639" s="5"/>
      <c r="DK639" s="5"/>
      <c r="DL639" s="5"/>
      <c r="DM639" s="5"/>
      <c r="DN639" s="5"/>
      <c r="DO639" s="5"/>
      <c r="DP639" s="5"/>
      <c r="DQ639" s="5"/>
      <c r="DR639" s="5"/>
      <c r="DS639" s="5"/>
      <c r="DT639" s="5"/>
      <c r="DU639" s="5"/>
      <c r="DV639" s="5"/>
      <c r="DW639" s="5"/>
      <c r="DX639" s="5"/>
      <c r="DY639" s="5"/>
      <c r="DZ639" s="5"/>
      <c r="EA639" s="5"/>
      <c r="EB639" s="5"/>
      <c r="EC639" s="5"/>
      <c r="ED639" s="5"/>
      <c r="EE639" s="5"/>
      <c r="EF639" s="5"/>
      <c r="EG639" s="5"/>
      <c r="EH639" s="5"/>
      <c r="EI639" s="5"/>
      <c r="EJ639" s="5"/>
      <c r="EK639" s="5"/>
      <c r="EL639" s="5"/>
      <c r="EM639" s="5"/>
      <c r="EN639" s="5"/>
      <c r="EO639" s="5"/>
      <c r="EP639" s="5"/>
      <c r="EQ639" s="5"/>
      <c r="ER639" s="5"/>
      <c r="ES639" s="5"/>
      <c r="ET639" s="5"/>
      <c r="EU639" s="5"/>
      <c r="EV639" s="5"/>
      <c r="EW639" s="5"/>
      <c r="EX639" s="5"/>
      <c r="EY639" s="5"/>
      <c r="EZ639" s="5"/>
      <c r="FA639" s="5"/>
      <c r="FB639" s="5"/>
      <c r="FC639" s="5"/>
      <c r="FD639" s="5"/>
      <c r="FE639" s="5"/>
      <c r="FF639" s="5"/>
      <c r="FG639" s="5"/>
      <c r="FH639" s="5"/>
      <c r="FI639" s="5"/>
      <c r="FJ639" s="5"/>
      <c r="FK639" s="5"/>
      <c r="FL639" s="5"/>
      <c r="FM639" s="5"/>
      <c r="FN639" s="5"/>
      <c r="FO639" s="5"/>
      <c r="FP639" s="5"/>
      <c r="FQ639" s="5"/>
      <c r="FR639" s="5"/>
      <c r="FS639" s="5"/>
      <c r="FT639" s="5"/>
      <c r="FU639" s="5"/>
      <c r="FV639" s="5"/>
      <c r="FW639" s="5"/>
      <c r="FX639" s="5"/>
      <c r="FY639" s="5"/>
      <c r="FZ639" s="5"/>
      <c r="GA639" s="5"/>
      <c r="GB639" s="5"/>
      <c r="GC639" s="5"/>
      <c r="GD639" s="5"/>
      <c r="GE639" s="5"/>
      <c r="GF639" s="5"/>
      <c r="GG639" s="5"/>
      <c r="GH639" s="4"/>
      <c r="GI639" s="4"/>
      <c r="GJ639" s="5"/>
      <c r="GK639" s="5"/>
      <c r="GL639" s="5"/>
      <c r="GM639" s="5"/>
      <c r="GN639" s="5"/>
      <c r="GO639" s="5"/>
      <c r="GP639" s="5"/>
      <c r="GQ639" s="5"/>
      <c r="GR639" s="5"/>
      <c r="GS639" s="5"/>
    </row>
    <row r="640" spans="1:201"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4"/>
      <c r="AR640" s="4"/>
      <c r="AS640" s="5"/>
      <c r="AT640" s="4"/>
      <c r="AU640" s="5"/>
      <c r="AV640" s="5"/>
      <c r="AW640" s="5"/>
      <c r="AX640" s="5"/>
      <c r="AY640" s="5"/>
      <c r="AZ640" s="5"/>
      <c r="BA640" s="5"/>
      <c r="BB640" s="5"/>
      <c r="BC640" s="4"/>
      <c r="BD640" s="4"/>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c r="DA640" s="5"/>
      <c r="DB640" s="5"/>
      <c r="DC640" s="5"/>
      <c r="DD640" s="5"/>
      <c r="DE640" s="5"/>
      <c r="DF640" s="5"/>
      <c r="DG640" s="5"/>
      <c r="DH640" s="5"/>
      <c r="DI640" s="5"/>
      <c r="DJ640" s="5"/>
      <c r="DK640" s="5"/>
      <c r="DL640" s="5"/>
      <c r="DM640" s="5"/>
      <c r="DN640" s="5"/>
      <c r="DO640" s="5"/>
      <c r="DP640" s="5"/>
      <c r="DQ640" s="5"/>
      <c r="DR640" s="5"/>
      <c r="DS640" s="5"/>
      <c r="DT640" s="5"/>
      <c r="DU640" s="5"/>
      <c r="DV640" s="5"/>
      <c r="DW640" s="5"/>
      <c r="DX640" s="5"/>
      <c r="DY640" s="5"/>
      <c r="DZ640" s="5"/>
      <c r="EA640" s="5"/>
      <c r="EB640" s="5"/>
      <c r="EC640" s="5"/>
      <c r="ED640" s="5"/>
      <c r="EE640" s="5"/>
      <c r="EF640" s="5"/>
      <c r="EG640" s="5"/>
      <c r="EH640" s="5"/>
      <c r="EI640" s="5"/>
      <c r="EJ640" s="5"/>
      <c r="EK640" s="5"/>
      <c r="EL640" s="5"/>
      <c r="EM640" s="5"/>
      <c r="EN640" s="5"/>
      <c r="EO640" s="5"/>
      <c r="EP640" s="5"/>
      <c r="EQ640" s="5"/>
      <c r="ER640" s="5"/>
      <c r="ES640" s="5"/>
      <c r="ET640" s="5"/>
      <c r="EU640" s="5"/>
      <c r="EV640" s="5"/>
      <c r="EW640" s="5"/>
      <c r="EX640" s="5"/>
      <c r="EY640" s="5"/>
      <c r="EZ640" s="5"/>
      <c r="FA640" s="5"/>
      <c r="FB640" s="5"/>
      <c r="FC640" s="5"/>
      <c r="FD640" s="5"/>
      <c r="FE640" s="5"/>
      <c r="FF640" s="5"/>
      <c r="FG640" s="5"/>
      <c r="FH640" s="5"/>
      <c r="FI640" s="5"/>
      <c r="FJ640" s="5"/>
      <c r="FK640" s="5"/>
      <c r="FL640" s="5"/>
      <c r="FM640" s="5"/>
      <c r="FN640" s="5"/>
      <c r="FO640" s="5"/>
      <c r="FP640" s="5"/>
      <c r="FQ640" s="5"/>
      <c r="FR640" s="5"/>
      <c r="FS640" s="5"/>
      <c r="FT640" s="5"/>
      <c r="FU640" s="5"/>
      <c r="FV640" s="5"/>
      <c r="FW640" s="5"/>
      <c r="FX640" s="5"/>
      <c r="FY640" s="5"/>
      <c r="FZ640" s="5"/>
      <c r="GA640" s="5"/>
      <c r="GB640" s="5"/>
      <c r="GC640" s="5"/>
      <c r="GD640" s="5"/>
      <c r="GE640" s="5"/>
      <c r="GF640" s="5"/>
      <c r="GG640" s="5"/>
      <c r="GH640" s="4"/>
      <c r="GI640" s="4"/>
      <c r="GJ640" s="5"/>
      <c r="GK640" s="5"/>
      <c r="GL640" s="5"/>
      <c r="GM640" s="5"/>
      <c r="GN640" s="5"/>
      <c r="GO640" s="5"/>
      <c r="GP640" s="5"/>
      <c r="GQ640" s="5"/>
      <c r="GR640" s="5"/>
      <c r="GS640" s="5"/>
    </row>
    <row r="641" spans="1:201"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4"/>
      <c r="AR641" s="4"/>
      <c r="AS641" s="5"/>
      <c r="AT641" s="4"/>
      <c r="AU641" s="5"/>
      <c r="AV641" s="5"/>
      <c r="AW641" s="5"/>
      <c r="AX641" s="5"/>
      <c r="AY641" s="5"/>
      <c r="AZ641" s="5"/>
      <c r="BA641" s="5"/>
      <c r="BB641" s="5"/>
      <c r="BC641" s="4"/>
      <c r="BD641" s="4"/>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c r="CR641" s="5"/>
      <c r="CS641" s="5"/>
      <c r="CT641" s="5"/>
      <c r="CU641" s="5"/>
      <c r="CV641" s="5"/>
      <c r="CW641" s="5"/>
      <c r="CX641" s="5"/>
      <c r="CY641" s="5"/>
      <c r="CZ641" s="5"/>
      <c r="DA641" s="5"/>
      <c r="DB641" s="5"/>
      <c r="DC641" s="5"/>
      <c r="DD641" s="5"/>
      <c r="DE641" s="5"/>
      <c r="DF641" s="5"/>
      <c r="DG641" s="5"/>
      <c r="DH641" s="5"/>
      <c r="DI641" s="5"/>
      <c r="DJ641" s="5"/>
      <c r="DK641" s="5"/>
      <c r="DL641" s="5"/>
      <c r="DM641" s="5"/>
      <c r="DN641" s="5"/>
      <c r="DO641" s="5"/>
      <c r="DP641" s="5"/>
      <c r="DQ641" s="5"/>
      <c r="DR641" s="5"/>
      <c r="DS641" s="5"/>
      <c r="DT641" s="5"/>
      <c r="DU641" s="5"/>
      <c r="DV641" s="5"/>
      <c r="DW641" s="5"/>
      <c r="DX641" s="5"/>
      <c r="DY641" s="5"/>
      <c r="DZ641" s="5"/>
      <c r="EA641" s="5"/>
      <c r="EB641" s="5"/>
      <c r="EC641" s="5"/>
      <c r="ED641" s="5"/>
      <c r="EE641" s="5"/>
      <c r="EF641" s="5"/>
      <c r="EG641" s="5"/>
      <c r="EH641" s="5"/>
      <c r="EI641" s="5"/>
      <c r="EJ641" s="5"/>
      <c r="EK641" s="5"/>
      <c r="EL641" s="5"/>
      <c r="EM641" s="5"/>
      <c r="EN641" s="5"/>
      <c r="EO641" s="5"/>
      <c r="EP641" s="5"/>
      <c r="EQ641" s="5"/>
      <c r="ER641" s="5"/>
      <c r="ES641" s="5"/>
      <c r="ET641" s="5"/>
      <c r="EU641" s="5"/>
      <c r="EV641" s="5"/>
      <c r="EW641" s="5"/>
      <c r="EX641" s="5"/>
      <c r="EY641" s="5"/>
      <c r="EZ641" s="5"/>
      <c r="FA641" s="5"/>
      <c r="FB641" s="5"/>
      <c r="FC641" s="5"/>
      <c r="FD641" s="5"/>
      <c r="FE641" s="5"/>
      <c r="FF641" s="5"/>
      <c r="FG641" s="5"/>
      <c r="FH641" s="5"/>
      <c r="FI641" s="5"/>
      <c r="FJ641" s="5"/>
      <c r="FK641" s="5"/>
      <c r="FL641" s="5"/>
      <c r="FM641" s="5"/>
      <c r="FN641" s="5"/>
      <c r="FO641" s="5"/>
      <c r="FP641" s="5"/>
      <c r="FQ641" s="5"/>
      <c r="FR641" s="5"/>
      <c r="FS641" s="5"/>
      <c r="FT641" s="5"/>
      <c r="FU641" s="5"/>
      <c r="FV641" s="5"/>
      <c r="FW641" s="5"/>
      <c r="FX641" s="5"/>
      <c r="FY641" s="5"/>
      <c r="FZ641" s="5"/>
      <c r="GA641" s="5"/>
      <c r="GB641" s="5"/>
      <c r="GC641" s="5"/>
      <c r="GD641" s="5"/>
      <c r="GE641" s="5"/>
      <c r="GF641" s="5"/>
      <c r="GG641" s="5"/>
      <c r="GH641" s="4"/>
      <c r="GI641" s="4"/>
      <c r="GJ641" s="5"/>
      <c r="GK641" s="5"/>
      <c r="GL641" s="5"/>
      <c r="GM641" s="5"/>
      <c r="GN641" s="5"/>
      <c r="GO641" s="5"/>
      <c r="GP641" s="5"/>
      <c r="GQ641" s="5"/>
      <c r="GR641" s="5"/>
      <c r="GS641" s="5"/>
    </row>
    <row r="642" spans="1:201"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4"/>
      <c r="AR642" s="4"/>
      <c r="AS642" s="5"/>
      <c r="AT642" s="4"/>
      <c r="AU642" s="5"/>
      <c r="AV642" s="5"/>
      <c r="AW642" s="5"/>
      <c r="AX642" s="5"/>
      <c r="AY642" s="5"/>
      <c r="AZ642" s="5"/>
      <c r="BA642" s="5"/>
      <c r="BB642" s="5"/>
      <c r="BC642" s="4"/>
      <c r="BD642" s="4"/>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c r="CR642" s="5"/>
      <c r="CS642" s="5"/>
      <c r="CT642" s="5"/>
      <c r="CU642" s="5"/>
      <c r="CV642" s="5"/>
      <c r="CW642" s="5"/>
      <c r="CX642" s="5"/>
      <c r="CY642" s="5"/>
      <c r="CZ642" s="5"/>
      <c r="DA642" s="5"/>
      <c r="DB642" s="5"/>
      <c r="DC642" s="5"/>
      <c r="DD642" s="5"/>
      <c r="DE642" s="5"/>
      <c r="DF642" s="5"/>
      <c r="DG642" s="5"/>
      <c r="DH642" s="5"/>
      <c r="DI642" s="5"/>
      <c r="DJ642" s="5"/>
      <c r="DK642" s="5"/>
      <c r="DL642" s="5"/>
      <c r="DM642" s="5"/>
      <c r="DN642" s="5"/>
      <c r="DO642" s="5"/>
      <c r="DP642" s="5"/>
      <c r="DQ642" s="5"/>
      <c r="DR642" s="5"/>
      <c r="DS642" s="5"/>
      <c r="DT642" s="5"/>
      <c r="DU642" s="5"/>
      <c r="DV642" s="5"/>
      <c r="DW642" s="5"/>
      <c r="DX642" s="5"/>
      <c r="DY642" s="5"/>
      <c r="DZ642" s="5"/>
      <c r="EA642" s="5"/>
      <c r="EB642" s="5"/>
      <c r="EC642" s="5"/>
      <c r="ED642" s="5"/>
      <c r="EE642" s="5"/>
      <c r="EF642" s="5"/>
      <c r="EG642" s="5"/>
      <c r="EH642" s="5"/>
      <c r="EI642" s="5"/>
      <c r="EJ642" s="5"/>
      <c r="EK642" s="5"/>
      <c r="EL642" s="5"/>
      <c r="EM642" s="5"/>
      <c r="EN642" s="5"/>
      <c r="EO642" s="5"/>
      <c r="EP642" s="5"/>
      <c r="EQ642" s="5"/>
      <c r="ER642" s="5"/>
      <c r="ES642" s="5"/>
      <c r="ET642" s="5"/>
      <c r="EU642" s="5"/>
      <c r="EV642" s="5"/>
      <c r="EW642" s="5"/>
      <c r="EX642" s="5"/>
      <c r="EY642" s="5"/>
      <c r="EZ642" s="5"/>
      <c r="FA642" s="5"/>
      <c r="FB642" s="5"/>
      <c r="FC642" s="5"/>
      <c r="FD642" s="5"/>
      <c r="FE642" s="5"/>
      <c r="FF642" s="5"/>
      <c r="FG642" s="5"/>
      <c r="FH642" s="5"/>
      <c r="FI642" s="5"/>
      <c r="FJ642" s="5"/>
      <c r="FK642" s="5"/>
      <c r="FL642" s="5"/>
      <c r="FM642" s="5"/>
      <c r="FN642" s="5"/>
      <c r="FO642" s="5"/>
      <c r="FP642" s="5"/>
      <c r="FQ642" s="5"/>
      <c r="FR642" s="5"/>
      <c r="FS642" s="5"/>
      <c r="FT642" s="5"/>
      <c r="FU642" s="5"/>
      <c r="FV642" s="5"/>
      <c r="FW642" s="5"/>
      <c r="FX642" s="5"/>
      <c r="FY642" s="5"/>
      <c r="FZ642" s="5"/>
      <c r="GA642" s="5"/>
      <c r="GB642" s="5"/>
      <c r="GC642" s="5"/>
      <c r="GD642" s="5"/>
      <c r="GE642" s="5"/>
      <c r="GF642" s="5"/>
      <c r="GG642" s="5"/>
      <c r="GH642" s="4"/>
      <c r="GI642" s="4"/>
      <c r="GJ642" s="5"/>
      <c r="GK642" s="5"/>
      <c r="GL642" s="5"/>
      <c r="GM642" s="5"/>
      <c r="GN642" s="5"/>
      <c r="GO642" s="5"/>
      <c r="GP642" s="5"/>
      <c r="GQ642" s="5"/>
      <c r="GR642" s="5"/>
      <c r="GS642" s="5"/>
    </row>
    <row r="643" spans="1:201"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4"/>
      <c r="AR643" s="4"/>
      <c r="AS643" s="5"/>
      <c r="AT643" s="4"/>
      <c r="AU643" s="5"/>
      <c r="AV643" s="5"/>
      <c r="AW643" s="5"/>
      <c r="AX643" s="5"/>
      <c r="AY643" s="5"/>
      <c r="AZ643" s="5"/>
      <c r="BA643" s="5"/>
      <c r="BB643" s="5"/>
      <c r="BC643" s="4"/>
      <c r="BD643" s="4"/>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c r="CR643" s="5"/>
      <c r="CS643" s="5"/>
      <c r="CT643" s="5"/>
      <c r="CU643" s="5"/>
      <c r="CV643" s="5"/>
      <c r="CW643" s="5"/>
      <c r="CX643" s="5"/>
      <c r="CY643" s="5"/>
      <c r="CZ643" s="5"/>
      <c r="DA643" s="5"/>
      <c r="DB643" s="5"/>
      <c r="DC643" s="5"/>
      <c r="DD643" s="5"/>
      <c r="DE643" s="5"/>
      <c r="DF643" s="5"/>
      <c r="DG643" s="5"/>
      <c r="DH643" s="5"/>
      <c r="DI643" s="5"/>
      <c r="DJ643" s="5"/>
      <c r="DK643" s="5"/>
      <c r="DL643" s="5"/>
      <c r="DM643" s="5"/>
      <c r="DN643" s="5"/>
      <c r="DO643" s="5"/>
      <c r="DP643" s="5"/>
      <c r="DQ643" s="5"/>
      <c r="DR643" s="5"/>
      <c r="DS643" s="5"/>
      <c r="DT643" s="5"/>
      <c r="DU643" s="5"/>
      <c r="DV643" s="5"/>
      <c r="DW643" s="5"/>
      <c r="DX643" s="5"/>
      <c r="DY643" s="5"/>
      <c r="DZ643" s="5"/>
      <c r="EA643" s="5"/>
      <c r="EB643" s="5"/>
      <c r="EC643" s="5"/>
      <c r="ED643" s="5"/>
      <c r="EE643" s="5"/>
      <c r="EF643" s="5"/>
      <c r="EG643" s="5"/>
      <c r="EH643" s="5"/>
      <c r="EI643" s="5"/>
      <c r="EJ643" s="5"/>
      <c r="EK643" s="5"/>
      <c r="EL643" s="5"/>
      <c r="EM643" s="5"/>
      <c r="EN643" s="5"/>
      <c r="EO643" s="5"/>
      <c r="EP643" s="5"/>
      <c r="EQ643" s="5"/>
      <c r="ER643" s="5"/>
      <c r="ES643" s="5"/>
      <c r="ET643" s="5"/>
      <c r="EU643" s="5"/>
      <c r="EV643" s="5"/>
      <c r="EW643" s="5"/>
      <c r="EX643" s="5"/>
      <c r="EY643" s="5"/>
      <c r="EZ643" s="5"/>
      <c r="FA643" s="5"/>
      <c r="FB643" s="5"/>
      <c r="FC643" s="5"/>
      <c r="FD643" s="5"/>
      <c r="FE643" s="5"/>
      <c r="FF643" s="5"/>
      <c r="FG643" s="5"/>
      <c r="FH643" s="5"/>
      <c r="FI643" s="5"/>
      <c r="FJ643" s="5"/>
      <c r="FK643" s="5"/>
      <c r="FL643" s="5"/>
      <c r="FM643" s="5"/>
      <c r="FN643" s="5"/>
      <c r="FO643" s="5"/>
      <c r="FP643" s="5"/>
      <c r="FQ643" s="5"/>
      <c r="FR643" s="5"/>
      <c r="FS643" s="5"/>
      <c r="FT643" s="5"/>
      <c r="FU643" s="5"/>
      <c r="FV643" s="5"/>
      <c r="FW643" s="5"/>
      <c r="FX643" s="5"/>
      <c r="FY643" s="5"/>
      <c r="FZ643" s="5"/>
      <c r="GA643" s="5"/>
      <c r="GB643" s="5"/>
      <c r="GC643" s="5"/>
      <c r="GD643" s="5"/>
      <c r="GE643" s="5"/>
      <c r="GF643" s="5"/>
      <c r="GG643" s="5"/>
      <c r="GH643" s="4"/>
      <c r="GI643" s="4"/>
      <c r="GJ643" s="5"/>
      <c r="GK643" s="5"/>
      <c r="GL643" s="5"/>
      <c r="GM643" s="5"/>
      <c r="GN643" s="5"/>
      <c r="GO643" s="5"/>
      <c r="GP643" s="5"/>
      <c r="GQ643" s="5"/>
      <c r="GR643" s="5"/>
      <c r="GS643" s="5"/>
    </row>
    <row r="644" spans="1:201"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4"/>
      <c r="AR644" s="4"/>
      <c r="AS644" s="5"/>
      <c r="AT644" s="4"/>
      <c r="AU644" s="5"/>
      <c r="AV644" s="5"/>
      <c r="AW644" s="5"/>
      <c r="AX644" s="5"/>
      <c r="AY644" s="5"/>
      <c r="AZ644" s="5"/>
      <c r="BA644" s="5"/>
      <c r="BB644" s="5"/>
      <c r="BC644" s="4"/>
      <c r="BD644" s="4"/>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c r="CR644" s="5"/>
      <c r="CS644" s="5"/>
      <c r="CT644" s="5"/>
      <c r="CU644" s="5"/>
      <c r="CV644" s="5"/>
      <c r="CW644" s="5"/>
      <c r="CX644" s="5"/>
      <c r="CY644" s="5"/>
      <c r="CZ644" s="5"/>
      <c r="DA644" s="5"/>
      <c r="DB644" s="5"/>
      <c r="DC644" s="5"/>
      <c r="DD644" s="5"/>
      <c r="DE644" s="5"/>
      <c r="DF644" s="5"/>
      <c r="DG644" s="5"/>
      <c r="DH644" s="5"/>
      <c r="DI644" s="5"/>
      <c r="DJ644" s="5"/>
      <c r="DK644" s="5"/>
      <c r="DL644" s="5"/>
      <c r="DM644" s="5"/>
      <c r="DN644" s="5"/>
      <c r="DO644" s="5"/>
      <c r="DP644" s="5"/>
      <c r="DQ644" s="5"/>
      <c r="DR644" s="5"/>
      <c r="DS644" s="5"/>
      <c r="DT644" s="5"/>
      <c r="DU644" s="5"/>
      <c r="DV644" s="5"/>
      <c r="DW644" s="5"/>
      <c r="DX644" s="5"/>
      <c r="DY644" s="5"/>
      <c r="DZ644" s="5"/>
      <c r="EA644" s="5"/>
      <c r="EB644" s="5"/>
      <c r="EC644" s="5"/>
      <c r="ED644" s="5"/>
      <c r="EE644" s="5"/>
      <c r="EF644" s="5"/>
      <c r="EG644" s="5"/>
      <c r="EH644" s="5"/>
      <c r="EI644" s="5"/>
      <c r="EJ644" s="5"/>
      <c r="EK644" s="5"/>
      <c r="EL644" s="5"/>
      <c r="EM644" s="5"/>
      <c r="EN644" s="5"/>
      <c r="EO644" s="5"/>
      <c r="EP644" s="5"/>
      <c r="EQ644" s="5"/>
      <c r="ER644" s="5"/>
      <c r="ES644" s="5"/>
      <c r="ET644" s="5"/>
      <c r="EU644" s="5"/>
      <c r="EV644" s="5"/>
      <c r="EW644" s="5"/>
      <c r="EX644" s="5"/>
      <c r="EY644" s="5"/>
      <c r="EZ644" s="5"/>
      <c r="FA644" s="5"/>
      <c r="FB644" s="5"/>
      <c r="FC644" s="5"/>
      <c r="FD644" s="5"/>
      <c r="FE644" s="5"/>
      <c r="FF644" s="5"/>
      <c r="FG644" s="5"/>
      <c r="FH644" s="5"/>
      <c r="FI644" s="5"/>
      <c r="FJ644" s="5"/>
      <c r="FK644" s="5"/>
      <c r="FL644" s="5"/>
      <c r="FM644" s="5"/>
      <c r="FN644" s="5"/>
      <c r="FO644" s="5"/>
      <c r="FP644" s="5"/>
      <c r="FQ644" s="5"/>
      <c r="FR644" s="5"/>
      <c r="FS644" s="5"/>
      <c r="FT644" s="5"/>
      <c r="FU644" s="5"/>
      <c r="FV644" s="5"/>
      <c r="FW644" s="5"/>
      <c r="FX644" s="5"/>
      <c r="FY644" s="5"/>
      <c r="FZ644" s="5"/>
      <c r="GA644" s="5"/>
      <c r="GB644" s="5"/>
      <c r="GC644" s="5"/>
      <c r="GD644" s="5"/>
      <c r="GE644" s="5"/>
      <c r="GF644" s="5"/>
      <c r="GG644" s="5"/>
      <c r="GH644" s="4"/>
      <c r="GI644" s="4"/>
      <c r="GJ644" s="5"/>
      <c r="GK644" s="5"/>
      <c r="GL644" s="5"/>
      <c r="GM644" s="5"/>
      <c r="GN644" s="5"/>
      <c r="GO644" s="5"/>
      <c r="GP644" s="5"/>
      <c r="GQ644" s="5"/>
      <c r="GR644" s="5"/>
      <c r="GS644" s="5"/>
    </row>
    <row r="645" spans="1:201"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4"/>
      <c r="AR645" s="4"/>
      <c r="AS645" s="5"/>
      <c r="AT645" s="4"/>
      <c r="AU645" s="5"/>
      <c r="AV645" s="5"/>
      <c r="AW645" s="5"/>
      <c r="AX645" s="5"/>
      <c r="AY645" s="5"/>
      <c r="AZ645" s="5"/>
      <c r="BA645" s="5"/>
      <c r="BB645" s="5"/>
      <c r="BC645" s="4"/>
      <c r="BD645" s="4"/>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c r="CR645" s="5"/>
      <c r="CS645" s="5"/>
      <c r="CT645" s="5"/>
      <c r="CU645" s="5"/>
      <c r="CV645" s="5"/>
      <c r="CW645" s="5"/>
      <c r="CX645" s="5"/>
      <c r="CY645" s="5"/>
      <c r="CZ645" s="5"/>
      <c r="DA645" s="5"/>
      <c r="DB645" s="5"/>
      <c r="DC645" s="5"/>
      <c r="DD645" s="5"/>
      <c r="DE645" s="5"/>
      <c r="DF645" s="5"/>
      <c r="DG645" s="5"/>
      <c r="DH645" s="5"/>
      <c r="DI645" s="5"/>
      <c r="DJ645" s="5"/>
      <c r="DK645" s="5"/>
      <c r="DL645" s="5"/>
      <c r="DM645" s="5"/>
      <c r="DN645" s="5"/>
      <c r="DO645" s="5"/>
      <c r="DP645" s="5"/>
      <c r="DQ645" s="5"/>
      <c r="DR645" s="5"/>
      <c r="DS645" s="5"/>
      <c r="DT645" s="5"/>
      <c r="DU645" s="5"/>
      <c r="DV645" s="5"/>
      <c r="DW645" s="5"/>
      <c r="DX645" s="5"/>
      <c r="DY645" s="5"/>
      <c r="DZ645" s="5"/>
      <c r="EA645" s="5"/>
      <c r="EB645" s="5"/>
      <c r="EC645" s="5"/>
      <c r="ED645" s="5"/>
      <c r="EE645" s="5"/>
      <c r="EF645" s="5"/>
      <c r="EG645" s="5"/>
      <c r="EH645" s="5"/>
      <c r="EI645" s="5"/>
      <c r="EJ645" s="5"/>
      <c r="EK645" s="5"/>
      <c r="EL645" s="5"/>
      <c r="EM645" s="5"/>
      <c r="EN645" s="5"/>
      <c r="EO645" s="5"/>
      <c r="EP645" s="5"/>
      <c r="EQ645" s="5"/>
      <c r="ER645" s="5"/>
      <c r="ES645" s="5"/>
      <c r="ET645" s="5"/>
      <c r="EU645" s="5"/>
      <c r="EV645" s="5"/>
      <c r="EW645" s="5"/>
      <c r="EX645" s="5"/>
      <c r="EY645" s="5"/>
      <c r="EZ645" s="5"/>
      <c r="FA645" s="5"/>
      <c r="FB645" s="5"/>
      <c r="FC645" s="5"/>
      <c r="FD645" s="5"/>
      <c r="FE645" s="5"/>
      <c r="FF645" s="5"/>
      <c r="FG645" s="5"/>
      <c r="FH645" s="5"/>
      <c r="FI645" s="5"/>
      <c r="FJ645" s="5"/>
      <c r="FK645" s="5"/>
      <c r="FL645" s="5"/>
      <c r="FM645" s="5"/>
      <c r="FN645" s="5"/>
      <c r="FO645" s="5"/>
      <c r="FP645" s="5"/>
      <c r="FQ645" s="5"/>
      <c r="FR645" s="5"/>
      <c r="FS645" s="5"/>
      <c r="FT645" s="5"/>
      <c r="FU645" s="5"/>
      <c r="FV645" s="5"/>
      <c r="FW645" s="5"/>
      <c r="FX645" s="5"/>
      <c r="FY645" s="5"/>
      <c r="FZ645" s="5"/>
      <c r="GA645" s="5"/>
      <c r="GB645" s="5"/>
      <c r="GC645" s="5"/>
      <c r="GD645" s="5"/>
      <c r="GE645" s="5"/>
      <c r="GF645" s="5"/>
      <c r="GG645" s="5"/>
      <c r="GH645" s="4"/>
      <c r="GI645" s="4"/>
      <c r="GJ645" s="5"/>
      <c r="GK645" s="5"/>
      <c r="GL645" s="5"/>
      <c r="GM645" s="5"/>
      <c r="GN645" s="5"/>
      <c r="GO645" s="5"/>
      <c r="GP645" s="5"/>
      <c r="GQ645" s="5"/>
      <c r="GR645" s="5"/>
      <c r="GS645" s="5"/>
    </row>
    <row r="646" spans="1:201"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4"/>
      <c r="AR646" s="4"/>
      <c r="AS646" s="5"/>
      <c r="AT646" s="4"/>
      <c r="AU646" s="5"/>
      <c r="AV646" s="5"/>
      <c r="AW646" s="5"/>
      <c r="AX646" s="5"/>
      <c r="AY646" s="5"/>
      <c r="AZ646" s="5"/>
      <c r="BA646" s="5"/>
      <c r="BB646" s="5"/>
      <c r="BC646" s="4"/>
      <c r="BD646" s="4"/>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c r="CR646" s="5"/>
      <c r="CS646" s="5"/>
      <c r="CT646" s="5"/>
      <c r="CU646" s="5"/>
      <c r="CV646" s="5"/>
      <c r="CW646" s="5"/>
      <c r="CX646" s="5"/>
      <c r="CY646" s="5"/>
      <c r="CZ646" s="5"/>
      <c r="DA646" s="5"/>
      <c r="DB646" s="5"/>
      <c r="DC646" s="5"/>
      <c r="DD646" s="5"/>
      <c r="DE646" s="5"/>
      <c r="DF646" s="5"/>
      <c r="DG646" s="5"/>
      <c r="DH646" s="5"/>
      <c r="DI646" s="5"/>
      <c r="DJ646" s="5"/>
      <c r="DK646" s="5"/>
      <c r="DL646" s="5"/>
      <c r="DM646" s="5"/>
      <c r="DN646" s="5"/>
      <c r="DO646" s="5"/>
      <c r="DP646" s="5"/>
      <c r="DQ646" s="5"/>
      <c r="DR646" s="5"/>
      <c r="DS646" s="5"/>
      <c r="DT646" s="5"/>
      <c r="DU646" s="5"/>
      <c r="DV646" s="5"/>
      <c r="DW646" s="5"/>
      <c r="DX646" s="5"/>
      <c r="DY646" s="5"/>
      <c r="DZ646" s="5"/>
      <c r="EA646" s="5"/>
      <c r="EB646" s="5"/>
      <c r="EC646" s="5"/>
      <c r="ED646" s="5"/>
      <c r="EE646" s="5"/>
      <c r="EF646" s="5"/>
      <c r="EG646" s="5"/>
      <c r="EH646" s="5"/>
      <c r="EI646" s="5"/>
      <c r="EJ646" s="5"/>
      <c r="EK646" s="5"/>
      <c r="EL646" s="5"/>
      <c r="EM646" s="5"/>
      <c r="EN646" s="5"/>
      <c r="EO646" s="5"/>
      <c r="EP646" s="5"/>
      <c r="EQ646" s="5"/>
      <c r="ER646" s="5"/>
      <c r="ES646" s="5"/>
      <c r="ET646" s="5"/>
      <c r="EU646" s="5"/>
      <c r="EV646" s="5"/>
      <c r="EW646" s="5"/>
      <c r="EX646" s="5"/>
      <c r="EY646" s="5"/>
      <c r="EZ646" s="5"/>
      <c r="FA646" s="5"/>
      <c r="FB646" s="5"/>
      <c r="FC646" s="5"/>
      <c r="FD646" s="5"/>
      <c r="FE646" s="5"/>
      <c r="FF646" s="5"/>
      <c r="FG646" s="5"/>
      <c r="FH646" s="5"/>
      <c r="FI646" s="5"/>
      <c r="FJ646" s="5"/>
      <c r="FK646" s="5"/>
      <c r="FL646" s="5"/>
      <c r="FM646" s="5"/>
      <c r="FN646" s="5"/>
      <c r="FO646" s="5"/>
      <c r="FP646" s="5"/>
      <c r="FQ646" s="5"/>
      <c r="FR646" s="5"/>
      <c r="FS646" s="5"/>
      <c r="FT646" s="5"/>
      <c r="FU646" s="5"/>
      <c r="FV646" s="5"/>
      <c r="FW646" s="5"/>
      <c r="FX646" s="5"/>
      <c r="FY646" s="5"/>
      <c r="FZ646" s="5"/>
      <c r="GA646" s="5"/>
      <c r="GB646" s="5"/>
      <c r="GC646" s="5"/>
      <c r="GD646" s="5"/>
      <c r="GE646" s="5"/>
      <c r="GF646" s="5"/>
      <c r="GG646" s="5"/>
      <c r="GH646" s="4"/>
      <c r="GI646" s="4"/>
      <c r="GJ646" s="5"/>
      <c r="GK646" s="5"/>
      <c r="GL646" s="5"/>
      <c r="GM646" s="5"/>
      <c r="GN646" s="5"/>
      <c r="GO646" s="5"/>
      <c r="GP646" s="5"/>
      <c r="GQ646" s="5"/>
      <c r="GR646" s="5"/>
      <c r="GS646" s="5"/>
    </row>
    <row r="647" spans="1:201"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4"/>
      <c r="AR647" s="4"/>
      <c r="AS647" s="5"/>
      <c r="AT647" s="4"/>
      <c r="AU647" s="5"/>
      <c r="AV647" s="5"/>
      <c r="AW647" s="5"/>
      <c r="AX647" s="5"/>
      <c r="AY647" s="5"/>
      <c r="AZ647" s="5"/>
      <c r="BA647" s="5"/>
      <c r="BB647" s="5"/>
      <c r="BC647" s="4"/>
      <c r="BD647" s="4"/>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c r="CR647" s="5"/>
      <c r="CS647" s="5"/>
      <c r="CT647" s="5"/>
      <c r="CU647" s="5"/>
      <c r="CV647" s="5"/>
      <c r="CW647" s="5"/>
      <c r="CX647" s="5"/>
      <c r="CY647" s="5"/>
      <c r="CZ647" s="5"/>
      <c r="DA647" s="5"/>
      <c r="DB647" s="5"/>
      <c r="DC647" s="5"/>
      <c r="DD647" s="5"/>
      <c r="DE647" s="5"/>
      <c r="DF647" s="5"/>
      <c r="DG647" s="5"/>
      <c r="DH647" s="5"/>
      <c r="DI647" s="5"/>
      <c r="DJ647" s="5"/>
      <c r="DK647" s="5"/>
      <c r="DL647" s="5"/>
      <c r="DM647" s="5"/>
      <c r="DN647" s="5"/>
      <c r="DO647" s="5"/>
      <c r="DP647" s="5"/>
      <c r="DQ647" s="5"/>
      <c r="DR647" s="5"/>
      <c r="DS647" s="5"/>
      <c r="DT647" s="5"/>
      <c r="DU647" s="5"/>
      <c r="DV647" s="5"/>
      <c r="DW647" s="5"/>
      <c r="DX647" s="5"/>
      <c r="DY647" s="5"/>
      <c r="DZ647" s="5"/>
      <c r="EA647" s="5"/>
      <c r="EB647" s="5"/>
      <c r="EC647" s="5"/>
      <c r="ED647" s="5"/>
      <c r="EE647" s="5"/>
      <c r="EF647" s="5"/>
      <c r="EG647" s="5"/>
      <c r="EH647" s="5"/>
      <c r="EI647" s="5"/>
      <c r="EJ647" s="5"/>
      <c r="EK647" s="5"/>
      <c r="EL647" s="5"/>
      <c r="EM647" s="5"/>
      <c r="EN647" s="5"/>
      <c r="EO647" s="5"/>
      <c r="EP647" s="5"/>
      <c r="EQ647" s="5"/>
      <c r="ER647" s="5"/>
      <c r="ES647" s="5"/>
      <c r="ET647" s="5"/>
      <c r="EU647" s="5"/>
      <c r="EV647" s="5"/>
      <c r="EW647" s="5"/>
      <c r="EX647" s="5"/>
      <c r="EY647" s="5"/>
      <c r="EZ647" s="5"/>
      <c r="FA647" s="5"/>
      <c r="FB647" s="5"/>
      <c r="FC647" s="5"/>
      <c r="FD647" s="5"/>
      <c r="FE647" s="5"/>
      <c r="FF647" s="5"/>
      <c r="FG647" s="5"/>
      <c r="FH647" s="5"/>
      <c r="FI647" s="5"/>
      <c r="FJ647" s="5"/>
      <c r="FK647" s="5"/>
      <c r="FL647" s="5"/>
      <c r="FM647" s="5"/>
      <c r="FN647" s="5"/>
      <c r="FO647" s="5"/>
      <c r="FP647" s="5"/>
      <c r="FQ647" s="5"/>
      <c r="FR647" s="5"/>
      <c r="FS647" s="5"/>
      <c r="FT647" s="5"/>
      <c r="FU647" s="5"/>
      <c r="FV647" s="5"/>
      <c r="FW647" s="5"/>
      <c r="FX647" s="5"/>
      <c r="FY647" s="5"/>
      <c r="FZ647" s="5"/>
      <c r="GA647" s="5"/>
      <c r="GB647" s="5"/>
      <c r="GC647" s="5"/>
      <c r="GD647" s="5"/>
      <c r="GE647" s="5"/>
      <c r="GF647" s="5"/>
      <c r="GG647" s="5"/>
      <c r="GH647" s="4"/>
      <c r="GI647" s="4"/>
      <c r="GJ647" s="5"/>
      <c r="GK647" s="5"/>
      <c r="GL647" s="5"/>
      <c r="GM647" s="5"/>
      <c r="GN647" s="5"/>
      <c r="GO647" s="5"/>
      <c r="GP647" s="5"/>
      <c r="GQ647" s="5"/>
      <c r="GR647" s="5"/>
      <c r="GS647" s="5"/>
    </row>
    <row r="648" spans="1:201"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4"/>
      <c r="AR648" s="4"/>
      <c r="AS648" s="5"/>
      <c r="AT648" s="4"/>
      <c r="AU648" s="5"/>
      <c r="AV648" s="5"/>
      <c r="AW648" s="5"/>
      <c r="AX648" s="5"/>
      <c r="AY648" s="5"/>
      <c r="AZ648" s="5"/>
      <c r="BA648" s="5"/>
      <c r="BB648" s="5"/>
      <c r="BC648" s="4"/>
      <c r="BD648" s="4"/>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c r="CR648" s="5"/>
      <c r="CS648" s="5"/>
      <c r="CT648" s="5"/>
      <c r="CU648" s="5"/>
      <c r="CV648" s="5"/>
      <c r="CW648" s="5"/>
      <c r="CX648" s="5"/>
      <c r="CY648" s="5"/>
      <c r="CZ648" s="5"/>
      <c r="DA648" s="5"/>
      <c r="DB648" s="5"/>
      <c r="DC648" s="5"/>
      <c r="DD648" s="5"/>
      <c r="DE648" s="5"/>
      <c r="DF648" s="5"/>
      <c r="DG648" s="5"/>
      <c r="DH648" s="5"/>
      <c r="DI648" s="5"/>
      <c r="DJ648" s="5"/>
      <c r="DK648" s="5"/>
      <c r="DL648" s="5"/>
      <c r="DM648" s="5"/>
      <c r="DN648" s="5"/>
      <c r="DO648" s="5"/>
      <c r="DP648" s="5"/>
      <c r="DQ648" s="5"/>
      <c r="DR648" s="5"/>
      <c r="DS648" s="5"/>
      <c r="DT648" s="5"/>
      <c r="DU648" s="5"/>
      <c r="DV648" s="5"/>
      <c r="DW648" s="5"/>
      <c r="DX648" s="5"/>
      <c r="DY648" s="5"/>
      <c r="DZ648" s="5"/>
      <c r="EA648" s="5"/>
      <c r="EB648" s="5"/>
      <c r="EC648" s="5"/>
      <c r="ED648" s="5"/>
      <c r="EE648" s="5"/>
      <c r="EF648" s="5"/>
      <c r="EG648" s="5"/>
      <c r="EH648" s="5"/>
      <c r="EI648" s="5"/>
      <c r="EJ648" s="5"/>
      <c r="EK648" s="5"/>
      <c r="EL648" s="5"/>
      <c r="EM648" s="5"/>
      <c r="EN648" s="5"/>
      <c r="EO648" s="5"/>
      <c r="EP648" s="5"/>
      <c r="EQ648" s="5"/>
      <c r="ER648" s="5"/>
      <c r="ES648" s="5"/>
      <c r="ET648" s="5"/>
      <c r="EU648" s="5"/>
      <c r="EV648" s="5"/>
      <c r="EW648" s="5"/>
      <c r="EX648" s="5"/>
      <c r="EY648" s="5"/>
      <c r="EZ648" s="5"/>
      <c r="FA648" s="5"/>
      <c r="FB648" s="5"/>
      <c r="FC648" s="5"/>
      <c r="FD648" s="5"/>
      <c r="FE648" s="5"/>
      <c r="FF648" s="5"/>
      <c r="FG648" s="5"/>
      <c r="FH648" s="5"/>
      <c r="FI648" s="5"/>
      <c r="FJ648" s="5"/>
      <c r="FK648" s="5"/>
      <c r="FL648" s="5"/>
      <c r="FM648" s="5"/>
      <c r="FN648" s="5"/>
      <c r="FO648" s="5"/>
      <c r="FP648" s="5"/>
      <c r="FQ648" s="5"/>
      <c r="FR648" s="5"/>
      <c r="FS648" s="5"/>
      <c r="FT648" s="5"/>
      <c r="FU648" s="5"/>
      <c r="FV648" s="5"/>
      <c r="FW648" s="5"/>
      <c r="FX648" s="5"/>
      <c r="FY648" s="5"/>
      <c r="FZ648" s="5"/>
      <c r="GA648" s="5"/>
      <c r="GB648" s="5"/>
      <c r="GC648" s="5"/>
      <c r="GD648" s="5"/>
      <c r="GE648" s="5"/>
      <c r="GF648" s="5"/>
      <c r="GG648" s="5"/>
      <c r="GH648" s="4"/>
      <c r="GI648" s="4"/>
      <c r="GJ648" s="5"/>
      <c r="GK648" s="5"/>
      <c r="GL648" s="5"/>
      <c r="GM648" s="5"/>
      <c r="GN648" s="5"/>
      <c r="GO648" s="5"/>
      <c r="GP648" s="5"/>
      <c r="GQ648" s="5"/>
      <c r="GR648" s="5"/>
      <c r="GS648" s="5"/>
    </row>
    <row r="649" spans="1:201"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4"/>
      <c r="AR649" s="4"/>
      <c r="AS649" s="5"/>
      <c r="AT649" s="4"/>
      <c r="AU649" s="5"/>
      <c r="AV649" s="5"/>
      <c r="AW649" s="5"/>
      <c r="AX649" s="5"/>
      <c r="AY649" s="5"/>
      <c r="AZ649" s="5"/>
      <c r="BA649" s="5"/>
      <c r="BB649" s="5"/>
      <c r="BC649" s="4"/>
      <c r="BD649" s="4"/>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c r="CR649" s="5"/>
      <c r="CS649" s="5"/>
      <c r="CT649" s="5"/>
      <c r="CU649" s="5"/>
      <c r="CV649" s="5"/>
      <c r="CW649" s="5"/>
      <c r="CX649" s="5"/>
      <c r="CY649" s="5"/>
      <c r="CZ649" s="5"/>
      <c r="DA649" s="5"/>
      <c r="DB649" s="5"/>
      <c r="DC649" s="5"/>
      <c r="DD649" s="5"/>
      <c r="DE649" s="5"/>
      <c r="DF649" s="5"/>
      <c r="DG649" s="5"/>
      <c r="DH649" s="5"/>
      <c r="DI649" s="5"/>
      <c r="DJ649" s="5"/>
      <c r="DK649" s="5"/>
      <c r="DL649" s="5"/>
      <c r="DM649" s="5"/>
      <c r="DN649" s="5"/>
      <c r="DO649" s="5"/>
      <c r="DP649" s="5"/>
      <c r="DQ649" s="5"/>
      <c r="DR649" s="5"/>
      <c r="DS649" s="5"/>
      <c r="DT649" s="5"/>
      <c r="DU649" s="5"/>
      <c r="DV649" s="5"/>
      <c r="DW649" s="5"/>
      <c r="DX649" s="5"/>
      <c r="DY649" s="5"/>
      <c r="DZ649" s="5"/>
      <c r="EA649" s="5"/>
      <c r="EB649" s="5"/>
      <c r="EC649" s="5"/>
      <c r="ED649" s="5"/>
      <c r="EE649" s="5"/>
      <c r="EF649" s="5"/>
      <c r="EG649" s="5"/>
      <c r="EH649" s="5"/>
      <c r="EI649" s="5"/>
      <c r="EJ649" s="5"/>
      <c r="EK649" s="5"/>
      <c r="EL649" s="5"/>
      <c r="EM649" s="5"/>
      <c r="EN649" s="5"/>
      <c r="EO649" s="5"/>
      <c r="EP649" s="5"/>
      <c r="EQ649" s="5"/>
      <c r="ER649" s="5"/>
      <c r="ES649" s="5"/>
      <c r="ET649" s="5"/>
      <c r="EU649" s="5"/>
      <c r="EV649" s="5"/>
      <c r="EW649" s="5"/>
      <c r="EX649" s="5"/>
      <c r="EY649" s="5"/>
      <c r="EZ649" s="5"/>
      <c r="FA649" s="5"/>
      <c r="FB649" s="5"/>
      <c r="FC649" s="5"/>
      <c r="FD649" s="5"/>
      <c r="FE649" s="5"/>
      <c r="FF649" s="5"/>
      <c r="FG649" s="5"/>
      <c r="FH649" s="5"/>
      <c r="FI649" s="5"/>
      <c r="FJ649" s="5"/>
      <c r="FK649" s="5"/>
      <c r="FL649" s="5"/>
      <c r="FM649" s="5"/>
      <c r="FN649" s="5"/>
      <c r="FO649" s="5"/>
      <c r="FP649" s="5"/>
      <c r="FQ649" s="5"/>
      <c r="FR649" s="5"/>
      <c r="FS649" s="5"/>
      <c r="FT649" s="5"/>
      <c r="FU649" s="5"/>
      <c r="FV649" s="5"/>
      <c r="FW649" s="5"/>
      <c r="FX649" s="5"/>
      <c r="FY649" s="5"/>
      <c r="FZ649" s="5"/>
      <c r="GA649" s="5"/>
      <c r="GB649" s="5"/>
      <c r="GC649" s="5"/>
      <c r="GD649" s="5"/>
      <c r="GE649" s="5"/>
      <c r="GF649" s="5"/>
      <c r="GG649" s="5"/>
      <c r="GH649" s="4"/>
      <c r="GI649" s="4"/>
      <c r="GJ649" s="5"/>
      <c r="GK649" s="5"/>
      <c r="GL649" s="5"/>
      <c r="GM649" s="5"/>
      <c r="GN649" s="5"/>
      <c r="GO649" s="5"/>
      <c r="GP649" s="5"/>
      <c r="GQ649" s="5"/>
      <c r="GR649" s="5"/>
      <c r="GS649" s="5"/>
    </row>
    <row r="650" spans="1:201"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4"/>
      <c r="AR650" s="4"/>
      <c r="AS650" s="5"/>
      <c r="AT650" s="4"/>
      <c r="AU650" s="5"/>
      <c r="AV650" s="5"/>
      <c r="AW650" s="5"/>
      <c r="AX650" s="5"/>
      <c r="AY650" s="5"/>
      <c r="AZ650" s="5"/>
      <c r="BA650" s="5"/>
      <c r="BB650" s="5"/>
      <c r="BC650" s="4"/>
      <c r="BD650" s="4"/>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c r="CR650" s="5"/>
      <c r="CS650" s="5"/>
      <c r="CT650" s="5"/>
      <c r="CU650" s="5"/>
      <c r="CV650" s="5"/>
      <c r="CW650" s="5"/>
      <c r="CX650" s="5"/>
      <c r="CY650" s="5"/>
      <c r="CZ650" s="5"/>
      <c r="DA650" s="5"/>
      <c r="DB650" s="5"/>
      <c r="DC650" s="5"/>
      <c r="DD650" s="5"/>
      <c r="DE650" s="5"/>
      <c r="DF650" s="5"/>
      <c r="DG650" s="5"/>
      <c r="DH650" s="5"/>
      <c r="DI650" s="5"/>
      <c r="DJ650" s="5"/>
      <c r="DK650" s="5"/>
      <c r="DL650" s="5"/>
      <c r="DM650" s="5"/>
      <c r="DN650" s="5"/>
      <c r="DO650" s="5"/>
      <c r="DP650" s="5"/>
      <c r="DQ650" s="5"/>
      <c r="DR650" s="5"/>
      <c r="DS650" s="5"/>
      <c r="DT650" s="5"/>
      <c r="DU650" s="5"/>
      <c r="DV650" s="5"/>
      <c r="DW650" s="5"/>
      <c r="DX650" s="5"/>
      <c r="DY650" s="5"/>
      <c r="DZ650" s="5"/>
      <c r="EA650" s="5"/>
      <c r="EB650" s="5"/>
      <c r="EC650" s="5"/>
      <c r="ED650" s="5"/>
      <c r="EE650" s="5"/>
      <c r="EF650" s="5"/>
      <c r="EG650" s="5"/>
      <c r="EH650" s="5"/>
      <c r="EI650" s="5"/>
      <c r="EJ650" s="5"/>
      <c r="EK650" s="5"/>
      <c r="EL650" s="5"/>
      <c r="EM650" s="5"/>
      <c r="EN650" s="5"/>
      <c r="EO650" s="5"/>
      <c r="EP650" s="5"/>
      <c r="EQ650" s="5"/>
      <c r="ER650" s="5"/>
      <c r="ES650" s="5"/>
      <c r="ET650" s="5"/>
      <c r="EU650" s="5"/>
      <c r="EV650" s="5"/>
      <c r="EW650" s="5"/>
      <c r="EX650" s="5"/>
      <c r="EY650" s="5"/>
      <c r="EZ650" s="5"/>
      <c r="FA650" s="5"/>
      <c r="FB650" s="5"/>
      <c r="FC650" s="5"/>
      <c r="FD650" s="5"/>
      <c r="FE650" s="5"/>
      <c r="FF650" s="5"/>
      <c r="FG650" s="5"/>
      <c r="FH650" s="5"/>
      <c r="FI650" s="5"/>
      <c r="FJ650" s="5"/>
      <c r="FK650" s="5"/>
      <c r="FL650" s="5"/>
      <c r="FM650" s="5"/>
      <c r="FN650" s="5"/>
      <c r="FO650" s="5"/>
      <c r="FP650" s="5"/>
      <c r="FQ650" s="5"/>
      <c r="FR650" s="5"/>
      <c r="FS650" s="5"/>
      <c r="FT650" s="5"/>
      <c r="FU650" s="5"/>
      <c r="FV650" s="5"/>
      <c r="FW650" s="5"/>
      <c r="FX650" s="5"/>
      <c r="FY650" s="5"/>
      <c r="FZ650" s="5"/>
      <c r="GA650" s="5"/>
      <c r="GB650" s="5"/>
      <c r="GC650" s="5"/>
      <c r="GD650" s="5"/>
      <c r="GE650" s="5"/>
      <c r="GF650" s="5"/>
      <c r="GG650" s="5"/>
      <c r="GH650" s="4"/>
      <c r="GI650" s="4"/>
      <c r="GJ650" s="5"/>
      <c r="GK650" s="5"/>
      <c r="GL650" s="5"/>
      <c r="GM650" s="5"/>
      <c r="GN650" s="5"/>
      <c r="GO650" s="5"/>
      <c r="GP650" s="5"/>
      <c r="GQ650" s="5"/>
      <c r="GR650" s="5"/>
      <c r="GS650" s="5"/>
    </row>
    <row r="651" spans="1:201"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4"/>
      <c r="AR651" s="4"/>
      <c r="AS651" s="5"/>
      <c r="AT651" s="4"/>
      <c r="AU651" s="5"/>
      <c r="AV651" s="5"/>
      <c r="AW651" s="5"/>
      <c r="AX651" s="5"/>
      <c r="AY651" s="5"/>
      <c r="AZ651" s="5"/>
      <c r="BA651" s="5"/>
      <c r="BB651" s="5"/>
      <c r="BC651" s="4"/>
      <c r="BD651" s="4"/>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c r="CR651" s="5"/>
      <c r="CS651" s="5"/>
      <c r="CT651" s="5"/>
      <c r="CU651" s="5"/>
      <c r="CV651" s="5"/>
      <c r="CW651" s="5"/>
      <c r="CX651" s="5"/>
      <c r="CY651" s="5"/>
      <c r="CZ651" s="5"/>
      <c r="DA651" s="5"/>
      <c r="DB651" s="5"/>
      <c r="DC651" s="5"/>
      <c r="DD651" s="5"/>
      <c r="DE651" s="5"/>
      <c r="DF651" s="5"/>
      <c r="DG651" s="5"/>
      <c r="DH651" s="5"/>
      <c r="DI651" s="5"/>
      <c r="DJ651" s="5"/>
      <c r="DK651" s="5"/>
      <c r="DL651" s="5"/>
      <c r="DM651" s="5"/>
      <c r="DN651" s="5"/>
      <c r="DO651" s="5"/>
      <c r="DP651" s="5"/>
      <c r="DQ651" s="5"/>
      <c r="DR651" s="5"/>
      <c r="DS651" s="5"/>
      <c r="DT651" s="5"/>
      <c r="DU651" s="5"/>
      <c r="DV651" s="5"/>
      <c r="DW651" s="5"/>
      <c r="DX651" s="5"/>
      <c r="DY651" s="5"/>
      <c r="DZ651" s="5"/>
      <c r="EA651" s="5"/>
      <c r="EB651" s="5"/>
      <c r="EC651" s="5"/>
      <c r="ED651" s="5"/>
      <c r="EE651" s="5"/>
      <c r="EF651" s="5"/>
      <c r="EG651" s="5"/>
      <c r="EH651" s="5"/>
      <c r="EI651" s="5"/>
      <c r="EJ651" s="5"/>
      <c r="EK651" s="5"/>
      <c r="EL651" s="5"/>
      <c r="EM651" s="5"/>
      <c r="EN651" s="5"/>
      <c r="EO651" s="5"/>
      <c r="EP651" s="5"/>
      <c r="EQ651" s="5"/>
      <c r="ER651" s="5"/>
      <c r="ES651" s="5"/>
      <c r="ET651" s="5"/>
      <c r="EU651" s="5"/>
      <c r="EV651" s="5"/>
      <c r="EW651" s="5"/>
      <c r="EX651" s="5"/>
      <c r="EY651" s="5"/>
      <c r="EZ651" s="5"/>
      <c r="FA651" s="5"/>
      <c r="FB651" s="5"/>
      <c r="FC651" s="5"/>
      <c r="FD651" s="5"/>
      <c r="FE651" s="5"/>
      <c r="FF651" s="5"/>
      <c r="FG651" s="5"/>
      <c r="FH651" s="5"/>
      <c r="FI651" s="5"/>
      <c r="FJ651" s="5"/>
      <c r="FK651" s="5"/>
      <c r="FL651" s="5"/>
      <c r="FM651" s="5"/>
      <c r="FN651" s="5"/>
      <c r="FO651" s="5"/>
      <c r="FP651" s="5"/>
      <c r="FQ651" s="5"/>
      <c r="FR651" s="5"/>
      <c r="FS651" s="5"/>
      <c r="FT651" s="5"/>
      <c r="FU651" s="5"/>
      <c r="FV651" s="5"/>
      <c r="FW651" s="5"/>
      <c r="FX651" s="5"/>
      <c r="FY651" s="5"/>
      <c r="FZ651" s="5"/>
      <c r="GA651" s="5"/>
      <c r="GB651" s="5"/>
      <c r="GC651" s="5"/>
      <c r="GD651" s="5"/>
      <c r="GE651" s="5"/>
      <c r="GF651" s="5"/>
      <c r="GG651" s="5"/>
      <c r="GH651" s="4"/>
      <c r="GI651" s="4"/>
      <c r="GJ651" s="5"/>
      <c r="GK651" s="5"/>
      <c r="GL651" s="5"/>
      <c r="GM651" s="5"/>
      <c r="GN651" s="5"/>
      <c r="GO651" s="5"/>
      <c r="GP651" s="5"/>
      <c r="GQ651" s="5"/>
      <c r="GR651" s="5"/>
      <c r="GS651" s="5"/>
    </row>
    <row r="652" spans="1:201"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4"/>
      <c r="AR652" s="4"/>
      <c r="AS652" s="5"/>
      <c r="AT652" s="4"/>
      <c r="AU652" s="5"/>
      <c r="AV652" s="5"/>
      <c r="AW652" s="5"/>
      <c r="AX652" s="5"/>
      <c r="AY652" s="5"/>
      <c r="AZ652" s="5"/>
      <c r="BA652" s="5"/>
      <c r="BB652" s="5"/>
      <c r="BC652" s="4"/>
      <c r="BD652" s="4"/>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c r="CR652" s="5"/>
      <c r="CS652" s="5"/>
      <c r="CT652" s="5"/>
      <c r="CU652" s="5"/>
      <c r="CV652" s="5"/>
      <c r="CW652" s="5"/>
      <c r="CX652" s="5"/>
      <c r="CY652" s="5"/>
      <c r="CZ652" s="5"/>
      <c r="DA652" s="5"/>
      <c r="DB652" s="5"/>
      <c r="DC652" s="5"/>
      <c r="DD652" s="5"/>
      <c r="DE652" s="5"/>
      <c r="DF652" s="5"/>
      <c r="DG652" s="5"/>
      <c r="DH652" s="5"/>
      <c r="DI652" s="5"/>
      <c r="DJ652" s="5"/>
      <c r="DK652" s="5"/>
      <c r="DL652" s="5"/>
      <c r="DM652" s="5"/>
      <c r="DN652" s="5"/>
      <c r="DO652" s="5"/>
      <c r="DP652" s="5"/>
      <c r="DQ652" s="5"/>
      <c r="DR652" s="5"/>
      <c r="DS652" s="5"/>
      <c r="DT652" s="5"/>
      <c r="DU652" s="5"/>
      <c r="DV652" s="5"/>
      <c r="DW652" s="5"/>
      <c r="DX652" s="5"/>
      <c r="DY652" s="5"/>
      <c r="DZ652" s="5"/>
      <c r="EA652" s="5"/>
      <c r="EB652" s="5"/>
      <c r="EC652" s="5"/>
      <c r="ED652" s="5"/>
      <c r="EE652" s="5"/>
      <c r="EF652" s="5"/>
      <c r="EG652" s="5"/>
      <c r="EH652" s="5"/>
      <c r="EI652" s="5"/>
      <c r="EJ652" s="5"/>
      <c r="EK652" s="5"/>
      <c r="EL652" s="5"/>
      <c r="EM652" s="5"/>
      <c r="EN652" s="5"/>
      <c r="EO652" s="5"/>
      <c r="EP652" s="5"/>
      <c r="EQ652" s="5"/>
      <c r="ER652" s="5"/>
      <c r="ES652" s="5"/>
      <c r="ET652" s="5"/>
      <c r="EU652" s="5"/>
      <c r="EV652" s="5"/>
      <c r="EW652" s="5"/>
      <c r="EX652" s="5"/>
      <c r="EY652" s="5"/>
      <c r="EZ652" s="5"/>
      <c r="FA652" s="5"/>
      <c r="FB652" s="5"/>
      <c r="FC652" s="5"/>
      <c r="FD652" s="5"/>
      <c r="FE652" s="5"/>
      <c r="FF652" s="5"/>
      <c r="FG652" s="5"/>
      <c r="FH652" s="5"/>
      <c r="FI652" s="5"/>
      <c r="FJ652" s="5"/>
      <c r="FK652" s="5"/>
      <c r="FL652" s="5"/>
      <c r="FM652" s="5"/>
      <c r="FN652" s="5"/>
      <c r="FO652" s="5"/>
      <c r="FP652" s="5"/>
      <c r="FQ652" s="5"/>
      <c r="FR652" s="5"/>
      <c r="FS652" s="5"/>
      <c r="FT652" s="5"/>
      <c r="FU652" s="5"/>
      <c r="FV652" s="5"/>
      <c r="FW652" s="5"/>
      <c r="FX652" s="5"/>
      <c r="FY652" s="5"/>
      <c r="FZ652" s="5"/>
      <c r="GA652" s="5"/>
      <c r="GB652" s="5"/>
      <c r="GC652" s="5"/>
      <c r="GD652" s="5"/>
      <c r="GE652" s="5"/>
      <c r="GF652" s="5"/>
      <c r="GG652" s="5"/>
      <c r="GH652" s="4"/>
      <c r="GI652" s="4"/>
      <c r="GJ652" s="5"/>
      <c r="GK652" s="5"/>
      <c r="GL652" s="5"/>
      <c r="GM652" s="5"/>
      <c r="GN652" s="5"/>
      <c r="GO652" s="5"/>
      <c r="GP652" s="5"/>
      <c r="GQ652" s="5"/>
      <c r="GR652" s="5"/>
      <c r="GS652" s="5"/>
    </row>
    <row r="653" spans="1:201"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4"/>
      <c r="AR653" s="4"/>
      <c r="AS653" s="5"/>
      <c r="AT653" s="4"/>
      <c r="AU653" s="5"/>
      <c r="AV653" s="5"/>
      <c r="AW653" s="5"/>
      <c r="AX653" s="5"/>
      <c r="AY653" s="5"/>
      <c r="AZ653" s="5"/>
      <c r="BA653" s="5"/>
      <c r="BB653" s="5"/>
      <c r="BC653" s="4"/>
      <c r="BD653" s="4"/>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c r="CR653" s="5"/>
      <c r="CS653" s="5"/>
      <c r="CT653" s="5"/>
      <c r="CU653" s="5"/>
      <c r="CV653" s="5"/>
      <c r="CW653" s="5"/>
      <c r="CX653" s="5"/>
      <c r="CY653" s="5"/>
      <c r="CZ653" s="5"/>
      <c r="DA653" s="5"/>
      <c r="DB653" s="5"/>
      <c r="DC653" s="5"/>
      <c r="DD653" s="5"/>
      <c r="DE653" s="5"/>
      <c r="DF653" s="5"/>
      <c r="DG653" s="5"/>
      <c r="DH653" s="5"/>
      <c r="DI653" s="5"/>
      <c r="DJ653" s="5"/>
      <c r="DK653" s="5"/>
      <c r="DL653" s="5"/>
      <c r="DM653" s="5"/>
      <c r="DN653" s="5"/>
      <c r="DO653" s="5"/>
      <c r="DP653" s="5"/>
      <c r="DQ653" s="5"/>
      <c r="DR653" s="5"/>
      <c r="DS653" s="5"/>
      <c r="DT653" s="5"/>
      <c r="DU653" s="5"/>
      <c r="DV653" s="5"/>
      <c r="DW653" s="5"/>
      <c r="DX653" s="5"/>
      <c r="DY653" s="5"/>
      <c r="DZ653" s="5"/>
      <c r="EA653" s="5"/>
      <c r="EB653" s="5"/>
      <c r="EC653" s="5"/>
      <c r="ED653" s="5"/>
      <c r="EE653" s="5"/>
      <c r="EF653" s="5"/>
      <c r="EG653" s="5"/>
      <c r="EH653" s="5"/>
      <c r="EI653" s="5"/>
      <c r="EJ653" s="5"/>
      <c r="EK653" s="5"/>
      <c r="EL653" s="5"/>
      <c r="EM653" s="5"/>
      <c r="EN653" s="5"/>
      <c r="EO653" s="5"/>
      <c r="EP653" s="5"/>
      <c r="EQ653" s="5"/>
      <c r="ER653" s="5"/>
      <c r="ES653" s="5"/>
      <c r="ET653" s="5"/>
      <c r="EU653" s="5"/>
      <c r="EV653" s="5"/>
      <c r="EW653" s="5"/>
      <c r="EX653" s="5"/>
      <c r="EY653" s="5"/>
      <c r="EZ653" s="5"/>
      <c r="FA653" s="5"/>
      <c r="FB653" s="5"/>
      <c r="FC653" s="5"/>
      <c r="FD653" s="5"/>
      <c r="FE653" s="5"/>
      <c r="FF653" s="5"/>
      <c r="FG653" s="5"/>
      <c r="FH653" s="5"/>
      <c r="FI653" s="5"/>
      <c r="FJ653" s="5"/>
      <c r="FK653" s="5"/>
      <c r="FL653" s="5"/>
      <c r="FM653" s="5"/>
      <c r="FN653" s="5"/>
      <c r="FO653" s="5"/>
      <c r="FP653" s="5"/>
      <c r="FQ653" s="5"/>
      <c r="FR653" s="5"/>
      <c r="FS653" s="5"/>
      <c r="FT653" s="5"/>
      <c r="FU653" s="5"/>
      <c r="FV653" s="5"/>
      <c r="FW653" s="5"/>
      <c r="FX653" s="5"/>
      <c r="FY653" s="5"/>
      <c r="FZ653" s="5"/>
      <c r="GA653" s="5"/>
      <c r="GB653" s="5"/>
      <c r="GC653" s="5"/>
      <c r="GD653" s="5"/>
      <c r="GE653" s="5"/>
      <c r="GF653" s="5"/>
      <c r="GG653" s="5"/>
      <c r="GH653" s="4"/>
      <c r="GI653" s="4"/>
      <c r="GJ653" s="5"/>
      <c r="GK653" s="5"/>
      <c r="GL653" s="5"/>
      <c r="GM653" s="5"/>
      <c r="GN653" s="5"/>
      <c r="GO653" s="5"/>
      <c r="GP653" s="5"/>
      <c r="GQ653" s="5"/>
      <c r="GR653" s="5"/>
      <c r="GS653" s="5"/>
    </row>
    <row r="654" spans="1:201"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4"/>
      <c r="AR654" s="4"/>
      <c r="AS654" s="5"/>
      <c r="AT654" s="4"/>
      <c r="AU654" s="5"/>
      <c r="AV654" s="5"/>
      <c r="AW654" s="5"/>
      <c r="AX654" s="5"/>
      <c r="AY654" s="5"/>
      <c r="AZ654" s="5"/>
      <c r="BA654" s="5"/>
      <c r="BB654" s="5"/>
      <c r="BC654" s="4"/>
      <c r="BD654" s="4"/>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c r="CR654" s="5"/>
      <c r="CS654" s="5"/>
      <c r="CT654" s="5"/>
      <c r="CU654" s="5"/>
      <c r="CV654" s="5"/>
      <c r="CW654" s="5"/>
      <c r="CX654" s="5"/>
      <c r="CY654" s="5"/>
      <c r="CZ654" s="5"/>
      <c r="DA654" s="5"/>
      <c r="DB654" s="5"/>
      <c r="DC654" s="5"/>
      <c r="DD654" s="5"/>
      <c r="DE654" s="5"/>
      <c r="DF654" s="5"/>
      <c r="DG654" s="5"/>
      <c r="DH654" s="5"/>
      <c r="DI654" s="5"/>
      <c r="DJ654" s="5"/>
      <c r="DK654" s="5"/>
      <c r="DL654" s="5"/>
      <c r="DM654" s="5"/>
      <c r="DN654" s="5"/>
      <c r="DO654" s="5"/>
      <c r="DP654" s="5"/>
      <c r="DQ654" s="5"/>
      <c r="DR654" s="5"/>
      <c r="DS654" s="5"/>
      <c r="DT654" s="5"/>
      <c r="DU654" s="5"/>
      <c r="DV654" s="5"/>
      <c r="DW654" s="5"/>
      <c r="DX654" s="5"/>
      <c r="DY654" s="5"/>
      <c r="DZ654" s="5"/>
      <c r="EA654" s="5"/>
      <c r="EB654" s="5"/>
      <c r="EC654" s="5"/>
      <c r="ED654" s="5"/>
      <c r="EE654" s="5"/>
      <c r="EF654" s="5"/>
      <c r="EG654" s="5"/>
      <c r="EH654" s="5"/>
      <c r="EI654" s="5"/>
      <c r="EJ654" s="5"/>
      <c r="EK654" s="5"/>
      <c r="EL654" s="5"/>
      <c r="EM654" s="5"/>
      <c r="EN654" s="5"/>
      <c r="EO654" s="5"/>
      <c r="EP654" s="5"/>
      <c r="EQ654" s="5"/>
      <c r="ER654" s="5"/>
      <c r="ES654" s="5"/>
      <c r="ET654" s="5"/>
      <c r="EU654" s="5"/>
      <c r="EV654" s="5"/>
      <c r="EW654" s="5"/>
      <c r="EX654" s="5"/>
      <c r="EY654" s="5"/>
      <c r="EZ654" s="5"/>
      <c r="FA654" s="5"/>
      <c r="FB654" s="5"/>
      <c r="FC654" s="5"/>
      <c r="FD654" s="5"/>
      <c r="FE654" s="5"/>
      <c r="FF654" s="5"/>
      <c r="FG654" s="5"/>
      <c r="FH654" s="5"/>
      <c r="FI654" s="5"/>
      <c r="FJ654" s="5"/>
      <c r="FK654" s="5"/>
      <c r="FL654" s="5"/>
      <c r="FM654" s="5"/>
      <c r="FN654" s="5"/>
      <c r="FO654" s="5"/>
      <c r="FP654" s="5"/>
      <c r="FQ654" s="5"/>
      <c r="FR654" s="5"/>
      <c r="FS654" s="5"/>
      <c r="FT654" s="5"/>
      <c r="FU654" s="5"/>
      <c r="FV654" s="5"/>
      <c r="FW654" s="5"/>
      <c r="FX654" s="5"/>
      <c r="FY654" s="5"/>
      <c r="FZ654" s="5"/>
      <c r="GA654" s="5"/>
      <c r="GB654" s="5"/>
      <c r="GC654" s="5"/>
      <c r="GD654" s="5"/>
      <c r="GE654" s="5"/>
      <c r="GF654" s="5"/>
      <c r="GG654" s="5"/>
      <c r="GH654" s="4"/>
      <c r="GI654" s="4"/>
      <c r="GJ654" s="5"/>
      <c r="GK654" s="5"/>
      <c r="GL654" s="5"/>
      <c r="GM654" s="5"/>
      <c r="GN654" s="5"/>
      <c r="GO654" s="5"/>
      <c r="GP654" s="5"/>
      <c r="GQ654" s="5"/>
      <c r="GR654" s="5"/>
      <c r="GS654" s="5"/>
    </row>
    <row r="655" spans="1:201"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4"/>
      <c r="AR655" s="4"/>
      <c r="AS655" s="5"/>
      <c r="AT655" s="4"/>
      <c r="AU655" s="5"/>
      <c r="AV655" s="5"/>
      <c r="AW655" s="5"/>
      <c r="AX655" s="5"/>
      <c r="AY655" s="5"/>
      <c r="AZ655" s="5"/>
      <c r="BA655" s="5"/>
      <c r="BB655" s="5"/>
      <c r="BC655" s="4"/>
      <c r="BD655" s="4"/>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c r="CR655" s="5"/>
      <c r="CS655" s="5"/>
      <c r="CT655" s="5"/>
      <c r="CU655" s="5"/>
      <c r="CV655" s="5"/>
      <c r="CW655" s="5"/>
      <c r="CX655" s="5"/>
      <c r="CY655" s="5"/>
      <c r="CZ655" s="5"/>
      <c r="DA655" s="5"/>
      <c r="DB655" s="5"/>
      <c r="DC655" s="5"/>
      <c r="DD655" s="5"/>
      <c r="DE655" s="5"/>
      <c r="DF655" s="5"/>
      <c r="DG655" s="5"/>
      <c r="DH655" s="5"/>
      <c r="DI655" s="5"/>
      <c r="DJ655" s="5"/>
      <c r="DK655" s="5"/>
      <c r="DL655" s="5"/>
      <c r="DM655" s="5"/>
      <c r="DN655" s="5"/>
      <c r="DO655" s="5"/>
      <c r="DP655" s="5"/>
      <c r="DQ655" s="5"/>
      <c r="DR655" s="5"/>
      <c r="DS655" s="5"/>
      <c r="DT655" s="5"/>
      <c r="DU655" s="5"/>
      <c r="DV655" s="5"/>
      <c r="DW655" s="5"/>
      <c r="DX655" s="5"/>
      <c r="DY655" s="5"/>
      <c r="DZ655" s="5"/>
      <c r="EA655" s="5"/>
      <c r="EB655" s="5"/>
      <c r="EC655" s="5"/>
      <c r="ED655" s="5"/>
      <c r="EE655" s="5"/>
      <c r="EF655" s="5"/>
      <c r="EG655" s="5"/>
      <c r="EH655" s="5"/>
      <c r="EI655" s="5"/>
      <c r="EJ655" s="5"/>
      <c r="EK655" s="5"/>
      <c r="EL655" s="5"/>
      <c r="EM655" s="5"/>
      <c r="EN655" s="5"/>
      <c r="EO655" s="5"/>
      <c r="EP655" s="5"/>
      <c r="EQ655" s="5"/>
      <c r="ER655" s="5"/>
      <c r="ES655" s="5"/>
      <c r="ET655" s="5"/>
      <c r="EU655" s="5"/>
      <c r="EV655" s="5"/>
      <c r="EW655" s="5"/>
      <c r="EX655" s="5"/>
      <c r="EY655" s="5"/>
      <c r="EZ655" s="5"/>
      <c r="FA655" s="5"/>
      <c r="FB655" s="5"/>
      <c r="FC655" s="5"/>
      <c r="FD655" s="5"/>
      <c r="FE655" s="5"/>
      <c r="FF655" s="5"/>
      <c r="FG655" s="5"/>
      <c r="FH655" s="5"/>
      <c r="FI655" s="5"/>
      <c r="FJ655" s="5"/>
      <c r="FK655" s="5"/>
      <c r="FL655" s="5"/>
      <c r="FM655" s="5"/>
      <c r="FN655" s="5"/>
      <c r="FO655" s="5"/>
      <c r="FP655" s="5"/>
      <c r="FQ655" s="5"/>
      <c r="FR655" s="5"/>
      <c r="FS655" s="5"/>
      <c r="FT655" s="5"/>
      <c r="FU655" s="5"/>
      <c r="FV655" s="5"/>
      <c r="FW655" s="5"/>
      <c r="FX655" s="5"/>
      <c r="FY655" s="5"/>
      <c r="FZ655" s="5"/>
      <c r="GA655" s="5"/>
      <c r="GB655" s="5"/>
      <c r="GC655" s="5"/>
      <c r="GD655" s="5"/>
      <c r="GE655" s="5"/>
      <c r="GF655" s="5"/>
      <c r="GG655" s="5"/>
      <c r="GH655" s="4"/>
      <c r="GI655" s="4"/>
      <c r="GJ655" s="5"/>
      <c r="GK655" s="5"/>
      <c r="GL655" s="5"/>
      <c r="GM655" s="5"/>
      <c r="GN655" s="5"/>
      <c r="GO655" s="5"/>
      <c r="GP655" s="5"/>
      <c r="GQ655" s="5"/>
      <c r="GR655" s="5"/>
      <c r="GS655" s="5"/>
    </row>
    <row r="656" spans="1:201"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4"/>
      <c r="AR656" s="4"/>
      <c r="AS656" s="5"/>
      <c r="AT656" s="4"/>
      <c r="AU656" s="5"/>
      <c r="AV656" s="5"/>
      <c r="AW656" s="5"/>
      <c r="AX656" s="5"/>
      <c r="AY656" s="5"/>
      <c r="AZ656" s="5"/>
      <c r="BA656" s="5"/>
      <c r="BB656" s="5"/>
      <c r="BC656" s="4"/>
      <c r="BD656" s="4"/>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c r="CR656" s="5"/>
      <c r="CS656" s="5"/>
      <c r="CT656" s="5"/>
      <c r="CU656" s="5"/>
      <c r="CV656" s="5"/>
      <c r="CW656" s="5"/>
      <c r="CX656" s="5"/>
      <c r="CY656" s="5"/>
      <c r="CZ656" s="5"/>
      <c r="DA656" s="5"/>
      <c r="DB656" s="5"/>
      <c r="DC656" s="5"/>
      <c r="DD656" s="5"/>
      <c r="DE656" s="5"/>
      <c r="DF656" s="5"/>
      <c r="DG656" s="5"/>
      <c r="DH656" s="5"/>
      <c r="DI656" s="5"/>
      <c r="DJ656" s="5"/>
      <c r="DK656" s="5"/>
      <c r="DL656" s="5"/>
      <c r="DM656" s="5"/>
      <c r="DN656" s="5"/>
      <c r="DO656" s="5"/>
      <c r="DP656" s="5"/>
      <c r="DQ656" s="5"/>
      <c r="DR656" s="5"/>
      <c r="DS656" s="5"/>
      <c r="DT656" s="5"/>
      <c r="DU656" s="5"/>
      <c r="DV656" s="5"/>
      <c r="DW656" s="5"/>
      <c r="DX656" s="5"/>
      <c r="DY656" s="5"/>
      <c r="DZ656" s="5"/>
      <c r="EA656" s="5"/>
      <c r="EB656" s="5"/>
      <c r="EC656" s="5"/>
      <c r="ED656" s="5"/>
      <c r="EE656" s="5"/>
      <c r="EF656" s="5"/>
      <c r="EG656" s="5"/>
      <c r="EH656" s="5"/>
      <c r="EI656" s="5"/>
      <c r="EJ656" s="5"/>
      <c r="EK656" s="5"/>
      <c r="EL656" s="5"/>
      <c r="EM656" s="5"/>
      <c r="EN656" s="5"/>
      <c r="EO656" s="5"/>
      <c r="EP656" s="5"/>
      <c r="EQ656" s="5"/>
      <c r="ER656" s="5"/>
      <c r="ES656" s="5"/>
      <c r="ET656" s="5"/>
      <c r="EU656" s="5"/>
      <c r="EV656" s="5"/>
      <c r="EW656" s="5"/>
      <c r="EX656" s="5"/>
      <c r="EY656" s="5"/>
      <c r="EZ656" s="5"/>
      <c r="FA656" s="5"/>
      <c r="FB656" s="5"/>
      <c r="FC656" s="5"/>
      <c r="FD656" s="5"/>
      <c r="FE656" s="5"/>
      <c r="FF656" s="5"/>
      <c r="FG656" s="5"/>
      <c r="FH656" s="5"/>
      <c r="FI656" s="5"/>
      <c r="FJ656" s="5"/>
      <c r="FK656" s="5"/>
      <c r="FL656" s="5"/>
      <c r="FM656" s="5"/>
      <c r="FN656" s="5"/>
      <c r="FO656" s="5"/>
      <c r="FP656" s="5"/>
      <c r="FQ656" s="5"/>
      <c r="FR656" s="5"/>
      <c r="FS656" s="5"/>
      <c r="FT656" s="5"/>
      <c r="FU656" s="5"/>
      <c r="FV656" s="5"/>
      <c r="FW656" s="5"/>
      <c r="FX656" s="5"/>
      <c r="FY656" s="5"/>
      <c r="FZ656" s="5"/>
      <c r="GA656" s="5"/>
      <c r="GB656" s="5"/>
      <c r="GC656" s="5"/>
      <c r="GD656" s="5"/>
      <c r="GE656" s="5"/>
      <c r="GF656" s="5"/>
      <c r="GG656" s="5"/>
      <c r="GH656" s="4"/>
      <c r="GI656" s="4"/>
      <c r="GJ656" s="5"/>
      <c r="GK656" s="5"/>
      <c r="GL656" s="5"/>
      <c r="GM656" s="5"/>
      <c r="GN656" s="5"/>
      <c r="GO656" s="5"/>
      <c r="GP656" s="5"/>
      <c r="GQ656" s="5"/>
      <c r="GR656" s="5"/>
      <c r="GS656" s="5"/>
    </row>
    <row r="657" spans="1:201"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4"/>
      <c r="AR657" s="4"/>
      <c r="AS657" s="5"/>
      <c r="AT657" s="4"/>
      <c r="AU657" s="5"/>
      <c r="AV657" s="5"/>
      <c r="AW657" s="5"/>
      <c r="AX657" s="5"/>
      <c r="AY657" s="5"/>
      <c r="AZ657" s="5"/>
      <c r="BA657" s="5"/>
      <c r="BB657" s="5"/>
      <c r="BC657" s="4"/>
      <c r="BD657" s="4"/>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c r="CR657" s="5"/>
      <c r="CS657" s="5"/>
      <c r="CT657" s="5"/>
      <c r="CU657" s="5"/>
      <c r="CV657" s="5"/>
      <c r="CW657" s="5"/>
      <c r="CX657" s="5"/>
      <c r="CY657" s="5"/>
      <c r="CZ657" s="5"/>
      <c r="DA657" s="5"/>
      <c r="DB657" s="5"/>
      <c r="DC657" s="5"/>
      <c r="DD657" s="5"/>
      <c r="DE657" s="5"/>
      <c r="DF657" s="5"/>
      <c r="DG657" s="5"/>
      <c r="DH657" s="5"/>
      <c r="DI657" s="5"/>
      <c r="DJ657" s="5"/>
      <c r="DK657" s="5"/>
      <c r="DL657" s="5"/>
      <c r="DM657" s="5"/>
      <c r="DN657" s="5"/>
      <c r="DO657" s="5"/>
      <c r="DP657" s="5"/>
      <c r="DQ657" s="5"/>
      <c r="DR657" s="5"/>
      <c r="DS657" s="5"/>
      <c r="DT657" s="5"/>
      <c r="DU657" s="5"/>
      <c r="DV657" s="5"/>
      <c r="DW657" s="5"/>
      <c r="DX657" s="5"/>
      <c r="DY657" s="5"/>
      <c r="DZ657" s="5"/>
      <c r="EA657" s="5"/>
      <c r="EB657" s="5"/>
      <c r="EC657" s="5"/>
      <c r="ED657" s="5"/>
      <c r="EE657" s="5"/>
      <c r="EF657" s="5"/>
      <c r="EG657" s="5"/>
      <c r="EH657" s="5"/>
      <c r="EI657" s="5"/>
      <c r="EJ657" s="5"/>
      <c r="EK657" s="5"/>
      <c r="EL657" s="5"/>
      <c r="EM657" s="5"/>
      <c r="EN657" s="5"/>
      <c r="EO657" s="5"/>
      <c r="EP657" s="5"/>
      <c r="EQ657" s="5"/>
      <c r="ER657" s="5"/>
      <c r="ES657" s="5"/>
      <c r="ET657" s="5"/>
      <c r="EU657" s="5"/>
      <c r="EV657" s="5"/>
      <c r="EW657" s="5"/>
      <c r="EX657" s="5"/>
      <c r="EY657" s="5"/>
      <c r="EZ657" s="5"/>
      <c r="FA657" s="5"/>
      <c r="FB657" s="5"/>
      <c r="FC657" s="5"/>
      <c r="FD657" s="5"/>
      <c r="FE657" s="5"/>
      <c r="FF657" s="5"/>
      <c r="FG657" s="5"/>
      <c r="FH657" s="5"/>
      <c r="FI657" s="5"/>
      <c r="FJ657" s="5"/>
      <c r="FK657" s="5"/>
      <c r="FL657" s="5"/>
      <c r="FM657" s="5"/>
      <c r="FN657" s="5"/>
      <c r="FO657" s="5"/>
      <c r="FP657" s="5"/>
      <c r="FQ657" s="5"/>
      <c r="FR657" s="5"/>
      <c r="FS657" s="5"/>
      <c r="FT657" s="5"/>
      <c r="FU657" s="5"/>
      <c r="FV657" s="5"/>
      <c r="FW657" s="5"/>
      <c r="FX657" s="5"/>
      <c r="FY657" s="5"/>
      <c r="FZ657" s="5"/>
      <c r="GA657" s="5"/>
      <c r="GB657" s="5"/>
      <c r="GC657" s="5"/>
      <c r="GD657" s="5"/>
      <c r="GE657" s="5"/>
      <c r="GF657" s="5"/>
      <c r="GG657" s="5"/>
      <c r="GH657" s="4"/>
      <c r="GI657" s="4"/>
      <c r="GJ657" s="5"/>
      <c r="GK657" s="5"/>
      <c r="GL657" s="5"/>
      <c r="GM657" s="5"/>
      <c r="GN657" s="5"/>
      <c r="GO657" s="5"/>
      <c r="GP657" s="5"/>
      <c r="GQ657" s="5"/>
      <c r="GR657" s="5"/>
      <c r="GS657" s="5"/>
    </row>
    <row r="658" spans="1:201"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4"/>
      <c r="AR658" s="4"/>
      <c r="AS658" s="5"/>
      <c r="AT658" s="4"/>
      <c r="AU658" s="5"/>
      <c r="AV658" s="5"/>
      <c r="AW658" s="5"/>
      <c r="AX658" s="5"/>
      <c r="AY658" s="5"/>
      <c r="AZ658" s="5"/>
      <c r="BA658" s="5"/>
      <c r="BB658" s="5"/>
      <c r="BC658" s="4"/>
      <c r="BD658" s="4"/>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c r="CR658" s="5"/>
      <c r="CS658" s="5"/>
      <c r="CT658" s="5"/>
      <c r="CU658" s="5"/>
      <c r="CV658" s="5"/>
      <c r="CW658" s="5"/>
      <c r="CX658" s="5"/>
      <c r="CY658" s="5"/>
      <c r="CZ658" s="5"/>
      <c r="DA658" s="5"/>
      <c r="DB658" s="5"/>
      <c r="DC658" s="5"/>
      <c r="DD658" s="5"/>
      <c r="DE658" s="5"/>
      <c r="DF658" s="5"/>
      <c r="DG658" s="5"/>
      <c r="DH658" s="5"/>
      <c r="DI658" s="5"/>
      <c r="DJ658" s="5"/>
      <c r="DK658" s="5"/>
      <c r="DL658" s="5"/>
      <c r="DM658" s="5"/>
      <c r="DN658" s="5"/>
      <c r="DO658" s="5"/>
      <c r="DP658" s="5"/>
      <c r="DQ658" s="5"/>
      <c r="DR658" s="5"/>
      <c r="DS658" s="5"/>
      <c r="DT658" s="5"/>
      <c r="DU658" s="5"/>
      <c r="DV658" s="5"/>
      <c r="DW658" s="5"/>
      <c r="DX658" s="5"/>
      <c r="DY658" s="5"/>
      <c r="DZ658" s="5"/>
      <c r="EA658" s="5"/>
      <c r="EB658" s="5"/>
      <c r="EC658" s="5"/>
      <c r="ED658" s="5"/>
      <c r="EE658" s="5"/>
      <c r="EF658" s="5"/>
      <c r="EG658" s="5"/>
      <c r="EH658" s="5"/>
      <c r="EI658" s="5"/>
      <c r="EJ658" s="5"/>
      <c r="EK658" s="5"/>
      <c r="EL658" s="5"/>
      <c r="EM658" s="5"/>
      <c r="EN658" s="5"/>
      <c r="EO658" s="5"/>
      <c r="EP658" s="5"/>
      <c r="EQ658" s="5"/>
      <c r="ER658" s="5"/>
      <c r="ES658" s="5"/>
      <c r="ET658" s="5"/>
      <c r="EU658" s="5"/>
      <c r="EV658" s="5"/>
      <c r="EW658" s="5"/>
      <c r="EX658" s="5"/>
      <c r="EY658" s="5"/>
      <c r="EZ658" s="5"/>
      <c r="FA658" s="5"/>
      <c r="FB658" s="5"/>
      <c r="FC658" s="5"/>
      <c r="FD658" s="5"/>
      <c r="FE658" s="5"/>
      <c r="FF658" s="5"/>
      <c r="FG658" s="5"/>
      <c r="FH658" s="5"/>
      <c r="FI658" s="5"/>
      <c r="FJ658" s="5"/>
      <c r="FK658" s="5"/>
      <c r="FL658" s="5"/>
      <c r="FM658" s="5"/>
      <c r="FN658" s="5"/>
      <c r="FO658" s="5"/>
      <c r="FP658" s="5"/>
      <c r="FQ658" s="5"/>
      <c r="FR658" s="5"/>
      <c r="FS658" s="5"/>
      <c r="FT658" s="5"/>
      <c r="FU658" s="5"/>
      <c r="FV658" s="5"/>
      <c r="FW658" s="5"/>
      <c r="FX658" s="5"/>
      <c r="FY658" s="5"/>
      <c r="FZ658" s="5"/>
      <c r="GA658" s="5"/>
      <c r="GB658" s="5"/>
      <c r="GC658" s="5"/>
      <c r="GD658" s="5"/>
      <c r="GE658" s="5"/>
      <c r="GF658" s="5"/>
      <c r="GG658" s="5"/>
      <c r="GH658" s="4"/>
      <c r="GI658" s="4"/>
      <c r="GJ658" s="5"/>
      <c r="GK658" s="5"/>
      <c r="GL658" s="5"/>
      <c r="GM658" s="5"/>
      <c r="GN658" s="5"/>
      <c r="GO658" s="5"/>
      <c r="GP658" s="5"/>
      <c r="GQ658" s="5"/>
      <c r="GR658" s="5"/>
      <c r="GS658" s="5"/>
    </row>
    <row r="659" spans="1:201"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4"/>
      <c r="AR659" s="4"/>
      <c r="AS659" s="5"/>
      <c r="AT659" s="4"/>
      <c r="AU659" s="5"/>
      <c r="AV659" s="5"/>
      <c r="AW659" s="5"/>
      <c r="AX659" s="5"/>
      <c r="AY659" s="5"/>
      <c r="AZ659" s="5"/>
      <c r="BA659" s="5"/>
      <c r="BB659" s="5"/>
      <c r="BC659" s="4"/>
      <c r="BD659" s="4"/>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c r="CR659" s="5"/>
      <c r="CS659" s="5"/>
      <c r="CT659" s="5"/>
      <c r="CU659" s="5"/>
      <c r="CV659" s="5"/>
      <c r="CW659" s="5"/>
      <c r="CX659" s="5"/>
      <c r="CY659" s="5"/>
      <c r="CZ659" s="5"/>
      <c r="DA659" s="5"/>
      <c r="DB659" s="5"/>
      <c r="DC659" s="5"/>
      <c r="DD659" s="5"/>
      <c r="DE659" s="5"/>
      <c r="DF659" s="5"/>
      <c r="DG659" s="5"/>
      <c r="DH659" s="5"/>
      <c r="DI659" s="5"/>
      <c r="DJ659" s="5"/>
      <c r="DK659" s="5"/>
      <c r="DL659" s="5"/>
      <c r="DM659" s="5"/>
      <c r="DN659" s="5"/>
      <c r="DO659" s="5"/>
      <c r="DP659" s="5"/>
      <c r="DQ659" s="5"/>
      <c r="DR659" s="5"/>
      <c r="DS659" s="5"/>
      <c r="DT659" s="5"/>
      <c r="DU659" s="5"/>
      <c r="DV659" s="5"/>
      <c r="DW659" s="5"/>
      <c r="DX659" s="5"/>
      <c r="DY659" s="5"/>
      <c r="DZ659" s="5"/>
      <c r="EA659" s="5"/>
      <c r="EB659" s="5"/>
      <c r="EC659" s="5"/>
      <c r="ED659" s="5"/>
      <c r="EE659" s="5"/>
      <c r="EF659" s="5"/>
      <c r="EG659" s="5"/>
      <c r="EH659" s="5"/>
      <c r="EI659" s="5"/>
      <c r="EJ659" s="5"/>
      <c r="EK659" s="5"/>
      <c r="EL659" s="5"/>
      <c r="EM659" s="5"/>
      <c r="EN659" s="5"/>
      <c r="EO659" s="5"/>
      <c r="EP659" s="5"/>
      <c r="EQ659" s="5"/>
      <c r="ER659" s="5"/>
      <c r="ES659" s="5"/>
      <c r="ET659" s="5"/>
      <c r="EU659" s="5"/>
      <c r="EV659" s="5"/>
      <c r="EW659" s="5"/>
      <c r="EX659" s="5"/>
      <c r="EY659" s="5"/>
      <c r="EZ659" s="5"/>
      <c r="FA659" s="5"/>
      <c r="FB659" s="5"/>
      <c r="FC659" s="5"/>
      <c r="FD659" s="5"/>
      <c r="FE659" s="5"/>
      <c r="FF659" s="5"/>
      <c r="FG659" s="5"/>
      <c r="FH659" s="5"/>
      <c r="FI659" s="5"/>
      <c r="FJ659" s="5"/>
      <c r="FK659" s="5"/>
      <c r="FL659" s="5"/>
      <c r="FM659" s="5"/>
      <c r="FN659" s="5"/>
      <c r="FO659" s="5"/>
      <c r="FP659" s="5"/>
      <c r="FQ659" s="5"/>
      <c r="FR659" s="5"/>
      <c r="FS659" s="5"/>
      <c r="FT659" s="5"/>
      <c r="FU659" s="5"/>
      <c r="FV659" s="5"/>
      <c r="FW659" s="5"/>
      <c r="FX659" s="5"/>
      <c r="FY659" s="5"/>
      <c r="FZ659" s="5"/>
      <c r="GA659" s="5"/>
      <c r="GB659" s="5"/>
      <c r="GC659" s="5"/>
      <c r="GD659" s="5"/>
      <c r="GE659" s="5"/>
      <c r="GF659" s="5"/>
      <c r="GG659" s="5"/>
      <c r="GH659" s="4"/>
      <c r="GI659" s="4"/>
      <c r="GJ659" s="5"/>
      <c r="GK659" s="5"/>
      <c r="GL659" s="5"/>
      <c r="GM659" s="5"/>
      <c r="GN659" s="5"/>
      <c r="GO659" s="5"/>
      <c r="GP659" s="5"/>
      <c r="GQ659" s="5"/>
      <c r="GR659" s="5"/>
      <c r="GS659" s="5"/>
    </row>
    <row r="660" spans="1:201"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4"/>
      <c r="AR660" s="4"/>
      <c r="AS660" s="5"/>
      <c r="AT660" s="4"/>
      <c r="AU660" s="5"/>
      <c r="AV660" s="5"/>
      <c r="AW660" s="5"/>
      <c r="AX660" s="5"/>
      <c r="AY660" s="5"/>
      <c r="AZ660" s="5"/>
      <c r="BA660" s="5"/>
      <c r="BB660" s="5"/>
      <c r="BC660" s="4"/>
      <c r="BD660" s="4"/>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c r="CR660" s="5"/>
      <c r="CS660" s="5"/>
      <c r="CT660" s="5"/>
      <c r="CU660" s="5"/>
      <c r="CV660" s="5"/>
      <c r="CW660" s="5"/>
      <c r="CX660" s="5"/>
      <c r="CY660" s="5"/>
      <c r="CZ660" s="5"/>
      <c r="DA660" s="5"/>
      <c r="DB660" s="5"/>
      <c r="DC660" s="5"/>
      <c r="DD660" s="5"/>
      <c r="DE660" s="5"/>
      <c r="DF660" s="5"/>
      <c r="DG660" s="5"/>
      <c r="DH660" s="5"/>
      <c r="DI660" s="5"/>
      <c r="DJ660" s="5"/>
      <c r="DK660" s="5"/>
      <c r="DL660" s="5"/>
      <c r="DM660" s="5"/>
      <c r="DN660" s="5"/>
      <c r="DO660" s="5"/>
      <c r="DP660" s="5"/>
      <c r="DQ660" s="5"/>
      <c r="DR660" s="5"/>
      <c r="DS660" s="5"/>
      <c r="DT660" s="5"/>
      <c r="DU660" s="5"/>
      <c r="DV660" s="5"/>
      <c r="DW660" s="5"/>
      <c r="DX660" s="5"/>
      <c r="DY660" s="5"/>
      <c r="DZ660" s="5"/>
      <c r="EA660" s="5"/>
      <c r="EB660" s="5"/>
      <c r="EC660" s="5"/>
      <c r="ED660" s="5"/>
      <c r="EE660" s="5"/>
      <c r="EF660" s="5"/>
      <c r="EG660" s="5"/>
      <c r="EH660" s="5"/>
      <c r="EI660" s="5"/>
      <c r="EJ660" s="5"/>
      <c r="EK660" s="5"/>
      <c r="EL660" s="5"/>
      <c r="EM660" s="5"/>
      <c r="EN660" s="5"/>
      <c r="EO660" s="5"/>
      <c r="EP660" s="5"/>
      <c r="EQ660" s="5"/>
      <c r="ER660" s="5"/>
      <c r="ES660" s="5"/>
      <c r="ET660" s="5"/>
      <c r="EU660" s="5"/>
      <c r="EV660" s="5"/>
      <c r="EW660" s="5"/>
      <c r="EX660" s="5"/>
      <c r="EY660" s="5"/>
      <c r="EZ660" s="5"/>
      <c r="FA660" s="5"/>
      <c r="FB660" s="5"/>
      <c r="FC660" s="5"/>
      <c r="FD660" s="5"/>
      <c r="FE660" s="5"/>
      <c r="FF660" s="5"/>
      <c r="FG660" s="5"/>
      <c r="FH660" s="5"/>
      <c r="FI660" s="5"/>
      <c r="FJ660" s="5"/>
      <c r="FK660" s="5"/>
      <c r="FL660" s="5"/>
      <c r="FM660" s="5"/>
      <c r="FN660" s="5"/>
      <c r="FO660" s="5"/>
      <c r="FP660" s="5"/>
      <c r="FQ660" s="5"/>
      <c r="FR660" s="5"/>
      <c r="FS660" s="5"/>
      <c r="FT660" s="5"/>
      <c r="FU660" s="5"/>
      <c r="FV660" s="5"/>
      <c r="FW660" s="5"/>
      <c r="FX660" s="5"/>
      <c r="FY660" s="5"/>
      <c r="FZ660" s="5"/>
      <c r="GA660" s="5"/>
      <c r="GB660" s="5"/>
      <c r="GC660" s="5"/>
      <c r="GD660" s="5"/>
      <c r="GE660" s="5"/>
      <c r="GF660" s="5"/>
      <c r="GG660" s="5"/>
      <c r="GH660" s="4"/>
      <c r="GI660" s="4"/>
      <c r="GJ660" s="5"/>
      <c r="GK660" s="5"/>
      <c r="GL660" s="5"/>
      <c r="GM660" s="5"/>
      <c r="GN660" s="5"/>
      <c r="GO660" s="5"/>
      <c r="GP660" s="5"/>
      <c r="GQ660" s="5"/>
      <c r="GR660" s="5"/>
      <c r="GS660" s="5"/>
    </row>
    <row r="661" spans="1:201"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4"/>
      <c r="AR661" s="4"/>
      <c r="AS661" s="5"/>
      <c r="AT661" s="4"/>
      <c r="AU661" s="5"/>
      <c r="AV661" s="5"/>
      <c r="AW661" s="5"/>
      <c r="AX661" s="5"/>
      <c r="AY661" s="5"/>
      <c r="AZ661" s="5"/>
      <c r="BA661" s="5"/>
      <c r="BB661" s="5"/>
      <c r="BC661" s="4"/>
      <c r="BD661" s="4"/>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c r="CR661" s="5"/>
      <c r="CS661" s="5"/>
      <c r="CT661" s="5"/>
      <c r="CU661" s="5"/>
      <c r="CV661" s="5"/>
      <c r="CW661" s="5"/>
      <c r="CX661" s="5"/>
      <c r="CY661" s="5"/>
      <c r="CZ661" s="5"/>
      <c r="DA661" s="5"/>
      <c r="DB661" s="5"/>
      <c r="DC661" s="5"/>
      <c r="DD661" s="5"/>
      <c r="DE661" s="5"/>
      <c r="DF661" s="5"/>
      <c r="DG661" s="5"/>
      <c r="DH661" s="5"/>
      <c r="DI661" s="5"/>
      <c r="DJ661" s="5"/>
      <c r="DK661" s="5"/>
      <c r="DL661" s="5"/>
      <c r="DM661" s="5"/>
      <c r="DN661" s="5"/>
      <c r="DO661" s="5"/>
      <c r="DP661" s="5"/>
      <c r="DQ661" s="5"/>
      <c r="DR661" s="5"/>
      <c r="DS661" s="5"/>
      <c r="DT661" s="5"/>
      <c r="DU661" s="5"/>
      <c r="DV661" s="5"/>
      <c r="DW661" s="5"/>
      <c r="DX661" s="5"/>
      <c r="DY661" s="5"/>
      <c r="DZ661" s="5"/>
      <c r="EA661" s="5"/>
      <c r="EB661" s="5"/>
      <c r="EC661" s="5"/>
      <c r="ED661" s="5"/>
      <c r="EE661" s="5"/>
      <c r="EF661" s="5"/>
      <c r="EG661" s="5"/>
      <c r="EH661" s="5"/>
      <c r="EI661" s="5"/>
      <c r="EJ661" s="5"/>
      <c r="EK661" s="5"/>
      <c r="EL661" s="5"/>
      <c r="EM661" s="5"/>
      <c r="EN661" s="5"/>
      <c r="EO661" s="5"/>
      <c r="EP661" s="5"/>
      <c r="EQ661" s="5"/>
      <c r="ER661" s="5"/>
      <c r="ES661" s="5"/>
      <c r="ET661" s="5"/>
      <c r="EU661" s="5"/>
      <c r="EV661" s="5"/>
      <c r="EW661" s="5"/>
      <c r="EX661" s="5"/>
      <c r="EY661" s="5"/>
      <c r="EZ661" s="5"/>
      <c r="FA661" s="5"/>
      <c r="FB661" s="5"/>
      <c r="FC661" s="5"/>
      <c r="FD661" s="5"/>
      <c r="FE661" s="5"/>
      <c r="FF661" s="5"/>
      <c r="FG661" s="5"/>
      <c r="FH661" s="5"/>
      <c r="FI661" s="5"/>
      <c r="FJ661" s="5"/>
      <c r="FK661" s="5"/>
      <c r="FL661" s="5"/>
      <c r="FM661" s="5"/>
      <c r="FN661" s="5"/>
      <c r="FO661" s="5"/>
      <c r="FP661" s="5"/>
      <c r="FQ661" s="5"/>
      <c r="FR661" s="5"/>
      <c r="FS661" s="5"/>
      <c r="FT661" s="5"/>
      <c r="FU661" s="5"/>
      <c r="FV661" s="5"/>
      <c r="FW661" s="5"/>
      <c r="FX661" s="5"/>
      <c r="FY661" s="5"/>
      <c r="FZ661" s="5"/>
      <c r="GA661" s="5"/>
      <c r="GB661" s="5"/>
      <c r="GC661" s="5"/>
      <c r="GD661" s="5"/>
      <c r="GE661" s="5"/>
      <c r="GF661" s="5"/>
      <c r="GG661" s="5"/>
      <c r="GH661" s="4"/>
      <c r="GI661" s="4"/>
      <c r="GJ661" s="5"/>
      <c r="GK661" s="5"/>
      <c r="GL661" s="5"/>
      <c r="GM661" s="5"/>
      <c r="GN661" s="5"/>
      <c r="GO661" s="5"/>
      <c r="GP661" s="5"/>
      <c r="GQ661" s="5"/>
      <c r="GR661" s="5"/>
      <c r="GS661" s="5"/>
    </row>
    <row r="662" spans="1:201"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4"/>
      <c r="AR662" s="4"/>
      <c r="AS662" s="5"/>
      <c r="AT662" s="4"/>
      <c r="AU662" s="5"/>
      <c r="AV662" s="5"/>
      <c r="AW662" s="5"/>
      <c r="AX662" s="5"/>
      <c r="AY662" s="5"/>
      <c r="AZ662" s="5"/>
      <c r="BA662" s="5"/>
      <c r="BB662" s="5"/>
      <c r="BC662" s="4"/>
      <c r="BD662" s="4"/>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c r="CR662" s="5"/>
      <c r="CS662" s="5"/>
      <c r="CT662" s="5"/>
      <c r="CU662" s="5"/>
      <c r="CV662" s="5"/>
      <c r="CW662" s="5"/>
      <c r="CX662" s="5"/>
      <c r="CY662" s="5"/>
      <c r="CZ662" s="5"/>
      <c r="DA662" s="5"/>
      <c r="DB662" s="5"/>
      <c r="DC662" s="5"/>
      <c r="DD662" s="5"/>
      <c r="DE662" s="5"/>
      <c r="DF662" s="5"/>
      <c r="DG662" s="5"/>
      <c r="DH662" s="5"/>
      <c r="DI662" s="5"/>
      <c r="DJ662" s="5"/>
      <c r="DK662" s="5"/>
      <c r="DL662" s="5"/>
      <c r="DM662" s="5"/>
      <c r="DN662" s="5"/>
      <c r="DO662" s="5"/>
      <c r="DP662" s="5"/>
      <c r="DQ662" s="5"/>
      <c r="DR662" s="5"/>
      <c r="DS662" s="5"/>
      <c r="DT662" s="5"/>
      <c r="DU662" s="5"/>
      <c r="DV662" s="5"/>
      <c r="DW662" s="5"/>
      <c r="DX662" s="5"/>
      <c r="DY662" s="5"/>
      <c r="DZ662" s="5"/>
      <c r="EA662" s="5"/>
      <c r="EB662" s="5"/>
      <c r="EC662" s="5"/>
      <c r="ED662" s="5"/>
      <c r="EE662" s="5"/>
      <c r="EF662" s="5"/>
      <c r="EG662" s="5"/>
      <c r="EH662" s="5"/>
      <c r="EI662" s="5"/>
      <c r="EJ662" s="5"/>
      <c r="EK662" s="5"/>
      <c r="EL662" s="5"/>
      <c r="EM662" s="5"/>
      <c r="EN662" s="5"/>
      <c r="EO662" s="5"/>
      <c r="EP662" s="5"/>
      <c r="EQ662" s="5"/>
      <c r="ER662" s="5"/>
      <c r="ES662" s="5"/>
      <c r="ET662" s="5"/>
      <c r="EU662" s="5"/>
      <c r="EV662" s="5"/>
      <c r="EW662" s="5"/>
      <c r="EX662" s="5"/>
      <c r="EY662" s="5"/>
      <c r="EZ662" s="5"/>
      <c r="FA662" s="5"/>
      <c r="FB662" s="5"/>
      <c r="FC662" s="5"/>
      <c r="FD662" s="5"/>
      <c r="FE662" s="5"/>
      <c r="FF662" s="5"/>
      <c r="FG662" s="5"/>
      <c r="FH662" s="5"/>
      <c r="FI662" s="5"/>
      <c r="FJ662" s="5"/>
      <c r="FK662" s="5"/>
      <c r="FL662" s="5"/>
      <c r="FM662" s="5"/>
      <c r="FN662" s="5"/>
      <c r="FO662" s="5"/>
      <c r="FP662" s="5"/>
      <c r="FQ662" s="5"/>
      <c r="FR662" s="5"/>
      <c r="FS662" s="5"/>
      <c r="FT662" s="5"/>
      <c r="FU662" s="5"/>
      <c r="FV662" s="5"/>
      <c r="FW662" s="5"/>
      <c r="FX662" s="5"/>
      <c r="FY662" s="5"/>
      <c r="FZ662" s="5"/>
      <c r="GA662" s="5"/>
      <c r="GB662" s="5"/>
      <c r="GC662" s="5"/>
      <c r="GD662" s="5"/>
      <c r="GE662" s="5"/>
      <c r="GF662" s="5"/>
      <c r="GG662" s="5"/>
      <c r="GH662" s="4"/>
      <c r="GI662" s="4"/>
      <c r="GJ662" s="5"/>
      <c r="GK662" s="5"/>
      <c r="GL662" s="5"/>
      <c r="GM662" s="5"/>
      <c r="GN662" s="5"/>
      <c r="GO662" s="5"/>
      <c r="GP662" s="5"/>
      <c r="GQ662" s="5"/>
      <c r="GR662" s="5"/>
      <c r="GS662" s="5"/>
    </row>
    <row r="663" spans="1:201"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4"/>
      <c r="AR663" s="4"/>
      <c r="AS663" s="5"/>
      <c r="AT663" s="4"/>
      <c r="AU663" s="5"/>
      <c r="AV663" s="5"/>
      <c r="AW663" s="5"/>
      <c r="AX663" s="5"/>
      <c r="AY663" s="5"/>
      <c r="AZ663" s="5"/>
      <c r="BA663" s="5"/>
      <c r="BB663" s="5"/>
      <c r="BC663" s="4"/>
      <c r="BD663" s="4"/>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c r="CR663" s="5"/>
      <c r="CS663" s="5"/>
      <c r="CT663" s="5"/>
      <c r="CU663" s="5"/>
      <c r="CV663" s="5"/>
      <c r="CW663" s="5"/>
      <c r="CX663" s="5"/>
      <c r="CY663" s="5"/>
      <c r="CZ663" s="5"/>
      <c r="DA663" s="5"/>
      <c r="DB663" s="5"/>
      <c r="DC663" s="5"/>
      <c r="DD663" s="5"/>
      <c r="DE663" s="5"/>
      <c r="DF663" s="5"/>
      <c r="DG663" s="5"/>
      <c r="DH663" s="5"/>
      <c r="DI663" s="5"/>
      <c r="DJ663" s="5"/>
      <c r="DK663" s="5"/>
      <c r="DL663" s="5"/>
      <c r="DM663" s="5"/>
      <c r="DN663" s="5"/>
      <c r="DO663" s="5"/>
      <c r="DP663" s="5"/>
      <c r="DQ663" s="5"/>
      <c r="DR663" s="5"/>
      <c r="DS663" s="5"/>
      <c r="DT663" s="5"/>
      <c r="DU663" s="5"/>
      <c r="DV663" s="5"/>
      <c r="DW663" s="5"/>
      <c r="DX663" s="5"/>
      <c r="DY663" s="5"/>
      <c r="DZ663" s="5"/>
      <c r="EA663" s="5"/>
      <c r="EB663" s="5"/>
      <c r="EC663" s="5"/>
      <c r="ED663" s="5"/>
      <c r="EE663" s="5"/>
      <c r="EF663" s="5"/>
      <c r="EG663" s="5"/>
      <c r="EH663" s="5"/>
      <c r="EI663" s="5"/>
      <c r="EJ663" s="5"/>
      <c r="EK663" s="5"/>
      <c r="EL663" s="5"/>
      <c r="EM663" s="5"/>
      <c r="EN663" s="5"/>
      <c r="EO663" s="5"/>
      <c r="EP663" s="5"/>
      <c r="EQ663" s="5"/>
      <c r="ER663" s="5"/>
      <c r="ES663" s="5"/>
      <c r="ET663" s="5"/>
      <c r="EU663" s="5"/>
      <c r="EV663" s="5"/>
      <c r="EW663" s="5"/>
      <c r="EX663" s="5"/>
      <c r="EY663" s="5"/>
      <c r="EZ663" s="5"/>
      <c r="FA663" s="5"/>
      <c r="FB663" s="5"/>
      <c r="FC663" s="5"/>
      <c r="FD663" s="5"/>
      <c r="FE663" s="5"/>
      <c r="FF663" s="5"/>
      <c r="FG663" s="5"/>
      <c r="FH663" s="5"/>
      <c r="FI663" s="5"/>
      <c r="FJ663" s="5"/>
      <c r="FK663" s="5"/>
      <c r="FL663" s="5"/>
      <c r="FM663" s="5"/>
      <c r="FN663" s="5"/>
      <c r="FO663" s="5"/>
      <c r="FP663" s="5"/>
      <c r="FQ663" s="5"/>
      <c r="FR663" s="5"/>
      <c r="FS663" s="5"/>
      <c r="FT663" s="5"/>
      <c r="FU663" s="5"/>
      <c r="FV663" s="5"/>
      <c r="FW663" s="5"/>
      <c r="FX663" s="5"/>
      <c r="FY663" s="5"/>
      <c r="FZ663" s="5"/>
      <c r="GA663" s="5"/>
      <c r="GB663" s="5"/>
      <c r="GC663" s="5"/>
      <c r="GD663" s="5"/>
      <c r="GE663" s="5"/>
      <c r="GF663" s="5"/>
      <c r="GG663" s="5"/>
      <c r="GH663" s="4"/>
      <c r="GI663" s="4"/>
      <c r="GJ663" s="5"/>
      <c r="GK663" s="5"/>
      <c r="GL663" s="5"/>
      <c r="GM663" s="5"/>
      <c r="GN663" s="5"/>
      <c r="GO663" s="5"/>
      <c r="GP663" s="5"/>
      <c r="GQ663" s="5"/>
      <c r="GR663" s="5"/>
      <c r="GS663" s="5"/>
    </row>
    <row r="664" spans="1:201"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4"/>
      <c r="AR664" s="4"/>
      <c r="AS664" s="5"/>
      <c r="AT664" s="4"/>
      <c r="AU664" s="5"/>
      <c r="AV664" s="5"/>
      <c r="AW664" s="5"/>
      <c r="AX664" s="5"/>
      <c r="AY664" s="5"/>
      <c r="AZ664" s="5"/>
      <c r="BA664" s="5"/>
      <c r="BB664" s="5"/>
      <c r="BC664" s="4"/>
      <c r="BD664" s="4"/>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c r="CR664" s="5"/>
      <c r="CS664" s="5"/>
      <c r="CT664" s="5"/>
      <c r="CU664" s="5"/>
      <c r="CV664" s="5"/>
      <c r="CW664" s="5"/>
      <c r="CX664" s="5"/>
      <c r="CY664" s="5"/>
      <c r="CZ664" s="5"/>
      <c r="DA664" s="5"/>
      <c r="DB664" s="5"/>
      <c r="DC664" s="5"/>
      <c r="DD664" s="5"/>
      <c r="DE664" s="5"/>
      <c r="DF664" s="5"/>
      <c r="DG664" s="5"/>
      <c r="DH664" s="5"/>
      <c r="DI664" s="5"/>
      <c r="DJ664" s="5"/>
      <c r="DK664" s="5"/>
      <c r="DL664" s="5"/>
      <c r="DM664" s="5"/>
      <c r="DN664" s="5"/>
      <c r="DO664" s="5"/>
      <c r="DP664" s="5"/>
      <c r="DQ664" s="5"/>
      <c r="DR664" s="5"/>
      <c r="DS664" s="5"/>
      <c r="DT664" s="5"/>
      <c r="DU664" s="5"/>
      <c r="DV664" s="5"/>
      <c r="DW664" s="5"/>
      <c r="DX664" s="5"/>
      <c r="DY664" s="5"/>
      <c r="DZ664" s="5"/>
      <c r="EA664" s="5"/>
      <c r="EB664" s="5"/>
      <c r="EC664" s="5"/>
      <c r="ED664" s="5"/>
      <c r="EE664" s="5"/>
      <c r="EF664" s="5"/>
      <c r="EG664" s="5"/>
      <c r="EH664" s="5"/>
      <c r="EI664" s="5"/>
      <c r="EJ664" s="5"/>
      <c r="EK664" s="5"/>
      <c r="EL664" s="5"/>
      <c r="EM664" s="5"/>
      <c r="EN664" s="5"/>
      <c r="EO664" s="5"/>
      <c r="EP664" s="5"/>
      <c r="EQ664" s="5"/>
      <c r="ER664" s="5"/>
      <c r="ES664" s="5"/>
      <c r="ET664" s="5"/>
      <c r="EU664" s="5"/>
      <c r="EV664" s="5"/>
      <c r="EW664" s="5"/>
      <c r="EX664" s="5"/>
      <c r="EY664" s="5"/>
      <c r="EZ664" s="5"/>
      <c r="FA664" s="5"/>
      <c r="FB664" s="5"/>
      <c r="FC664" s="5"/>
      <c r="FD664" s="5"/>
      <c r="FE664" s="5"/>
      <c r="FF664" s="5"/>
      <c r="FG664" s="5"/>
      <c r="FH664" s="5"/>
      <c r="FI664" s="5"/>
      <c r="FJ664" s="5"/>
      <c r="FK664" s="5"/>
      <c r="FL664" s="5"/>
      <c r="FM664" s="5"/>
      <c r="FN664" s="5"/>
      <c r="FO664" s="5"/>
      <c r="FP664" s="5"/>
      <c r="FQ664" s="5"/>
      <c r="FR664" s="5"/>
      <c r="FS664" s="5"/>
      <c r="FT664" s="5"/>
      <c r="FU664" s="5"/>
      <c r="FV664" s="5"/>
      <c r="FW664" s="5"/>
      <c r="FX664" s="5"/>
      <c r="FY664" s="5"/>
      <c r="FZ664" s="5"/>
      <c r="GA664" s="5"/>
      <c r="GB664" s="5"/>
      <c r="GC664" s="5"/>
      <c r="GD664" s="5"/>
      <c r="GE664" s="5"/>
      <c r="GF664" s="5"/>
      <c r="GG664" s="5"/>
      <c r="GH664" s="4"/>
      <c r="GI664" s="4"/>
      <c r="GJ664" s="5"/>
      <c r="GK664" s="5"/>
      <c r="GL664" s="5"/>
      <c r="GM664" s="5"/>
      <c r="GN664" s="5"/>
      <c r="GO664" s="5"/>
      <c r="GP664" s="5"/>
      <c r="GQ664" s="5"/>
      <c r="GR664" s="5"/>
      <c r="GS664" s="5"/>
    </row>
    <row r="665" spans="1:201"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4"/>
      <c r="AR665" s="4"/>
      <c r="AS665" s="5"/>
      <c r="AT665" s="4"/>
      <c r="AU665" s="5"/>
      <c r="AV665" s="5"/>
      <c r="AW665" s="5"/>
      <c r="AX665" s="5"/>
      <c r="AY665" s="5"/>
      <c r="AZ665" s="5"/>
      <c r="BA665" s="5"/>
      <c r="BB665" s="5"/>
      <c r="BC665" s="4"/>
      <c r="BD665" s="4"/>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c r="DA665" s="5"/>
      <c r="DB665" s="5"/>
      <c r="DC665" s="5"/>
      <c r="DD665" s="5"/>
      <c r="DE665" s="5"/>
      <c r="DF665" s="5"/>
      <c r="DG665" s="5"/>
      <c r="DH665" s="5"/>
      <c r="DI665" s="5"/>
      <c r="DJ665" s="5"/>
      <c r="DK665" s="5"/>
      <c r="DL665" s="5"/>
      <c r="DM665" s="5"/>
      <c r="DN665" s="5"/>
      <c r="DO665" s="5"/>
      <c r="DP665" s="5"/>
      <c r="DQ665" s="5"/>
      <c r="DR665" s="5"/>
      <c r="DS665" s="5"/>
      <c r="DT665" s="5"/>
      <c r="DU665" s="5"/>
      <c r="DV665" s="5"/>
      <c r="DW665" s="5"/>
      <c r="DX665" s="5"/>
      <c r="DY665" s="5"/>
      <c r="DZ665" s="5"/>
      <c r="EA665" s="5"/>
      <c r="EB665" s="5"/>
      <c r="EC665" s="5"/>
      <c r="ED665" s="5"/>
      <c r="EE665" s="5"/>
      <c r="EF665" s="5"/>
      <c r="EG665" s="5"/>
      <c r="EH665" s="5"/>
      <c r="EI665" s="5"/>
      <c r="EJ665" s="5"/>
      <c r="EK665" s="5"/>
      <c r="EL665" s="5"/>
      <c r="EM665" s="5"/>
      <c r="EN665" s="5"/>
      <c r="EO665" s="5"/>
      <c r="EP665" s="5"/>
      <c r="EQ665" s="5"/>
      <c r="ER665" s="5"/>
      <c r="ES665" s="5"/>
      <c r="ET665" s="5"/>
      <c r="EU665" s="5"/>
      <c r="EV665" s="5"/>
      <c r="EW665" s="5"/>
      <c r="EX665" s="5"/>
      <c r="EY665" s="5"/>
      <c r="EZ665" s="5"/>
      <c r="FA665" s="5"/>
      <c r="FB665" s="5"/>
      <c r="FC665" s="5"/>
      <c r="FD665" s="5"/>
      <c r="FE665" s="5"/>
      <c r="FF665" s="5"/>
      <c r="FG665" s="5"/>
      <c r="FH665" s="5"/>
      <c r="FI665" s="5"/>
      <c r="FJ665" s="5"/>
      <c r="FK665" s="5"/>
      <c r="FL665" s="5"/>
      <c r="FM665" s="5"/>
      <c r="FN665" s="5"/>
      <c r="FO665" s="5"/>
      <c r="FP665" s="5"/>
      <c r="FQ665" s="5"/>
      <c r="FR665" s="5"/>
      <c r="FS665" s="5"/>
      <c r="FT665" s="5"/>
      <c r="FU665" s="5"/>
      <c r="FV665" s="5"/>
      <c r="FW665" s="5"/>
      <c r="FX665" s="5"/>
      <c r="FY665" s="5"/>
      <c r="FZ665" s="5"/>
      <c r="GA665" s="5"/>
      <c r="GB665" s="5"/>
      <c r="GC665" s="5"/>
      <c r="GD665" s="5"/>
      <c r="GE665" s="5"/>
      <c r="GF665" s="5"/>
      <c r="GG665" s="5"/>
      <c r="GH665" s="4"/>
      <c r="GI665" s="4"/>
      <c r="GJ665" s="5"/>
      <c r="GK665" s="5"/>
      <c r="GL665" s="5"/>
      <c r="GM665" s="5"/>
      <c r="GN665" s="5"/>
      <c r="GO665" s="5"/>
      <c r="GP665" s="5"/>
      <c r="GQ665" s="5"/>
      <c r="GR665" s="5"/>
      <c r="GS665" s="5"/>
    </row>
    <row r="666" spans="1:201"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4"/>
      <c r="AR666" s="4"/>
      <c r="AS666" s="5"/>
      <c r="AT666" s="4"/>
      <c r="AU666" s="5"/>
      <c r="AV666" s="5"/>
      <c r="AW666" s="5"/>
      <c r="AX666" s="5"/>
      <c r="AY666" s="5"/>
      <c r="AZ666" s="5"/>
      <c r="BA666" s="5"/>
      <c r="BB666" s="5"/>
      <c r="BC666" s="4"/>
      <c r="BD666" s="4"/>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c r="DA666" s="5"/>
      <c r="DB666" s="5"/>
      <c r="DC666" s="5"/>
      <c r="DD666" s="5"/>
      <c r="DE666" s="5"/>
      <c r="DF666" s="5"/>
      <c r="DG666" s="5"/>
      <c r="DH666" s="5"/>
      <c r="DI666" s="5"/>
      <c r="DJ666" s="5"/>
      <c r="DK666" s="5"/>
      <c r="DL666" s="5"/>
      <c r="DM666" s="5"/>
      <c r="DN666" s="5"/>
      <c r="DO666" s="5"/>
      <c r="DP666" s="5"/>
      <c r="DQ666" s="5"/>
      <c r="DR666" s="5"/>
      <c r="DS666" s="5"/>
      <c r="DT666" s="5"/>
      <c r="DU666" s="5"/>
      <c r="DV666" s="5"/>
      <c r="DW666" s="5"/>
      <c r="DX666" s="5"/>
      <c r="DY666" s="5"/>
      <c r="DZ666" s="5"/>
      <c r="EA666" s="5"/>
      <c r="EB666" s="5"/>
      <c r="EC666" s="5"/>
      <c r="ED666" s="5"/>
      <c r="EE666" s="5"/>
      <c r="EF666" s="5"/>
      <c r="EG666" s="5"/>
      <c r="EH666" s="5"/>
      <c r="EI666" s="5"/>
      <c r="EJ666" s="5"/>
      <c r="EK666" s="5"/>
      <c r="EL666" s="5"/>
      <c r="EM666" s="5"/>
      <c r="EN666" s="5"/>
      <c r="EO666" s="5"/>
      <c r="EP666" s="5"/>
      <c r="EQ666" s="5"/>
      <c r="ER666" s="5"/>
      <c r="ES666" s="5"/>
      <c r="ET666" s="5"/>
      <c r="EU666" s="5"/>
      <c r="EV666" s="5"/>
      <c r="EW666" s="5"/>
      <c r="EX666" s="5"/>
      <c r="EY666" s="5"/>
      <c r="EZ666" s="5"/>
      <c r="FA666" s="5"/>
      <c r="FB666" s="5"/>
      <c r="FC666" s="5"/>
      <c r="FD666" s="5"/>
      <c r="FE666" s="5"/>
      <c r="FF666" s="5"/>
      <c r="FG666" s="5"/>
      <c r="FH666" s="5"/>
      <c r="FI666" s="5"/>
      <c r="FJ666" s="5"/>
      <c r="FK666" s="5"/>
      <c r="FL666" s="5"/>
      <c r="FM666" s="5"/>
      <c r="FN666" s="5"/>
      <c r="FO666" s="5"/>
      <c r="FP666" s="5"/>
      <c r="FQ666" s="5"/>
      <c r="FR666" s="5"/>
      <c r="FS666" s="5"/>
      <c r="FT666" s="5"/>
      <c r="FU666" s="5"/>
      <c r="FV666" s="5"/>
      <c r="FW666" s="5"/>
      <c r="FX666" s="5"/>
      <c r="FY666" s="5"/>
      <c r="FZ666" s="5"/>
      <c r="GA666" s="5"/>
      <c r="GB666" s="5"/>
      <c r="GC666" s="5"/>
      <c r="GD666" s="5"/>
      <c r="GE666" s="5"/>
      <c r="GF666" s="5"/>
      <c r="GG666" s="5"/>
      <c r="GH666" s="4"/>
      <c r="GI666" s="4"/>
      <c r="GJ666" s="5"/>
      <c r="GK666" s="5"/>
      <c r="GL666" s="5"/>
      <c r="GM666" s="5"/>
      <c r="GN666" s="5"/>
      <c r="GO666" s="5"/>
      <c r="GP666" s="5"/>
      <c r="GQ666" s="5"/>
      <c r="GR666" s="5"/>
      <c r="GS666" s="5"/>
    </row>
    <row r="667" spans="1:201"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4"/>
      <c r="AR667" s="4"/>
      <c r="AS667" s="5"/>
      <c r="AT667" s="4"/>
      <c r="AU667" s="5"/>
      <c r="AV667" s="5"/>
      <c r="AW667" s="5"/>
      <c r="AX667" s="5"/>
      <c r="AY667" s="5"/>
      <c r="AZ667" s="5"/>
      <c r="BA667" s="5"/>
      <c r="BB667" s="5"/>
      <c r="BC667" s="4"/>
      <c r="BD667" s="4"/>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c r="CR667" s="5"/>
      <c r="CS667" s="5"/>
      <c r="CT667" s="5"/>
      <c r="CU667" s="5"/>
      <c r="CV667" s="5"/>
      <c r="CW667" s="5"/>
      <c r="CX667" s="5"/>
      <c r="CY667" s="5"/>
      <c r="CZ667" s="5"/>
      <c r="DA667" s="5"/>
      <c r="DB667" s="5"/>
      <c r="DC667" s="5"/>
      <c r="DD667" s="5"/>
      <c r="DE667" s="5"/>
      <c r="DF667" s="5"/>
      <c r="DG667" s="5"/>
      <c r="DH667" s="5"/>
      <c r="DI667" s="5"/>
      <c r="DJ667" s="5"/>
      <c r="DK667" s="5"/>
      <c r="DL667" s="5"/>
      <c r="DM667" s="5"/>
      <c r="DN667" s="5"/>
      <c r="DO667" s="5"/>
      <c r="DP667" s="5"/>
      <c r="DQ667" s="5"/>
      <c r="DR667" s="5"/>
      <c r="DS667" s="5"/>
      <c r="DT667" s="5"/>
      <c r="DU667" s="5"/>
      <c r="DV667" s="5"/>
      <c r="DW667" s="5"/>
      <c r="DX667" s="5"/>
      <c r="DY667" s="5"/>
      <c r="DZ667" s="5"/>
      <c r="EA667" s="5"/>
      <c r="EB667" s="5"/>
      <c r="EC667" s="5"/>
      <c r="ED667" s="5"/>
      <c r="EE667" s="5"/>
      <c r="EF667" s="5"/>
      <c r="EG667" s="5"/>
      <c r="EH667" s="5"/>
      <c r="EI667" s="5"/>
      <c r="EJ667" s="5"/>
      <c r="EK667" s="5"/>
      <c r="EL667" s="5"/>
      <c r="EM667" s="5"/>
      <c r="EN667" s="5"/>
      <c r="EO667" s="5"/>
      <c r="EP667" s="5"/>
      <c r="EQ667" s="5"/>
      <c r="ER667" s="5"/>
      <c r="ES667" s="5"/>
      <c r="ET667" s="5"/>
      <c r="EU667" s="5"/>
      <c r="EV667" s="5"/>
      <c r="EW667" s="5"/>
      <c r="EX667" s="5"/>
      <c r="EY667" s="5"/>
      <c r="EZ667" s="5"/>
      <c r="FA667" s="5"/>
      <c r="FB667" s="5"/>
      <c r="FC667" s="5"/>
      <c r="FD667" s="5"/>
      <c r="FE667" s="5"/>
      <c r="FF667" s="5"/>
      <c r="FG667" s="5"/>
      <c r="FH667" s="5"/>
      <c r="FI667" s="5"/>
      <c r="FJ667" s="5"/>
      <c r="FK667" s="5"/>
      <c r="FL667" s="5"/>
      <c r="FM667" s="5"/>
      <c r="FN667" s="5"/>
      <c r="FO667" s="5"/>
      <c r="FP667" s="5"/>
      <c r="FQ667" s="5"/>
      <c r="FR667" s="5"/>
      <c r="FS667" s="5"/>
      <c r="FT667" s="5"/>
      <c r="FU667" s="5"/>
      <c r="FV667" s="5"/>
      <c r="FW667" s="5"/>
      <c r="FX667" s="5"/>
      <c r="FY667" s="5"/>
      <c r="FZ667" s="5"/>
      <c r="GA667" s="5"/>
      <c r="GB667" s="5"/>
      <c r="GC667" s="5"/>
      <c r="GD667" s="5"/>
      <c r="GE667" s="5"/>
      <c r="GF667" s="5"/>
      <c r="GG667" s="5"/>
      <c r="GH667" s="4"/>
      <c r="GI667" s="4"/>
      <c r="GJ667" s="5"/>
      <c r="GK667" s="5"/>
      <c r="GL667" s="5"/>
      <c r="GM667" s="5"/>
      <c r="GN667" s="5"/>
      <c r="GO667" s="5"/>
      <c r="GP667" s="5"/>
      <c r="GQ667" s="5"/>
      <c r="GR667" s="5"/>
      <c r="GS667" s="5"/>
    </row>
    <row r="668" spans="1:201"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4"/>
      <c r="AR668" s="4"/>
      <c r="AS668" s="5"/>
      <c r="AT668" s="4"/>
      <c r="AU668" s="5"/>
      <c r="AV668" s="5"/>
      <c r="AW668" s="5"/>
      <c r="AX668" s="5"/>
      <c r="AY668" s="5"/>
      <c r="AZ668" s="5"/>
      <c r="BA668" s="5"/>
      <c r="BB668" s="5"/>
      <c r="BC668" s="4"/>
      <c r="BD668" s="4"/>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c r="CR668" s="5"/>
      <c r="CS668" s="5"/>
      <c r="CT668" s="5"/>
      <c r="CU668" s="5"/>
      <c r="CV668" s="5"/>
      <c r="CW668" s="5"/>
      <c r="CX668" s="5"/>
      <c r="CY668" s="5"/>
      <c r="CZ668" s="5"/>
      <c r="DA668" s="5"/>
      <c r="DB668" s="5"/>
      <c r="DC668" s="5"/>
      <c r="DD668" s="5"/>
      <c r="DE668" s="5"/>
      <c r="DF668" s="5"/>
      <c r="DG668" s="5"/>
      <c r="DH668" s="5"/>
      <c r="DI668" s="5"/>
      <c r="DJ668" s="5"/>
      <c r="DK668" s="5"/>
      <c r="DL668" s="5"/>
      <c r="DM668" s="5"/>
      <c r="DN668" s="5"/>
      <c r="DO668" s="5"/>
      <c r="DP668" s="5"/>
      <c r="DQ668" s="5"/>
      <c r="DR668" s="5"/>
      <c r="DS668" s="5"/>
      <c r="DT668" s="5"/>
      <c r="DU668" s="5"/>
      <c r="DV668" s="5"/>
      <c r="DW668" s="5"/>
      <c r="DX668" s="5"/>
      <c r="DY668" s="5"/>
      <c r="DZ668" s="5"/>
      <c r="EA668" s="5"/>
      <c r="EB668" s="5"/>
      <c r="EC668" s="5"/>
      <c r="ED668" s="5"/>
      <c r="EE668" s="5"/>
      <c r="EF668" s="5"/>
      <c r="EG668" s="5"/>
      <c r="EH668" s="5"/>
      <c r="EI668" s="5"/>
      <c r="EJ668" s="5"/>
      <c r="EK668" s="5"/>
      <c r="EL668" s="5"/>
      <c r="EM668" s="5"/>
      <c r="EN668" s="5"/>
      <c r="EO668" s="5"/>
      <c r="EP668" s="5"/>
      <c r="EQ668" s="5"/>
      <c r="ER668" s="5"/>
      <c r="ES668" s="5"/>
      <c r="ET668" s="5"/>
      <c r="EU668" s="5"/>
      <c r="EV668" s="5"/>
      <c r="EW668" s="5"/>
      <c r="EX668" s="5"/>
      <c r="EY668" s="5"/>
      <c r="EZ668" s="5"/>
      <c r="FA668" s="5"/>
      <c r="FB668" s="5"/>
      <c r="FC668" s="5"/>
      <c r="FD668" s="5"/>
      <c r="FE668" s="5"/>
      <c r="FF668" s="5"/>
      <c r="FG668" s="5"/>
      <c r="FH668" s="5"/>
      <c r="FI668" s="5"/>
      <c r="FJ668" s="5"/>
      <c r="FK668" s="5"/>
      <c r="FL668" s="5"/>
      <c r="FM668" s="5"/>
      <c r="FN668" s="5"/>
      <c r="FO668" s="5"/>
      <c r="FP668" s="5"/>
      <c r="FQ668" s="5"/>
      <c r="FR668" s="5"/>
      <c r="FS668" s="5"/>
      <c r="FT668" s="5"/>
      <c r="FU668" s="5"/>
      <c r="FV668" s="5"/>
      <c r="FW668" s="5"/>
      <c r="FX668" s="5"/>
      <c r="FY668" s="5"/>
      <c r="FZ668" s="5"/>
      <c r="GA668" s="5"/>
      <c r="GB668" s="5"/>
      <c r="GC668" s="5"/>
      <c r="GD668" s="5"/>
      <c r="GE668" s="5"/>
      <c r="GF668" s="5"/>
      <c r="GG668" s="5"/>
      <c r="GH668" s="4"/>
      <c r="GI668" s="4"/>
      <c r="GJ668" s="5"/>
      <c r="GK668" s="5"/>
      <c r="GL668" s="5"/>
      <c r="GM668" s="5"/>
      <c r="GN668" s="5"/>
      <c r="GO668" s="5"/>
      <c r="GP668" s="5"/>
      <c r="GQ668" s="5"/>
      <c r="GR668" s="5"/>
      <c r="GS668" s="5"/>
    </row>
    <row r="669" spans="1:201"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4"/>
      <c r="AR669" s="4"/>
      <c r="AS669" s="5"/>
      <c r="AT669" s="4"/>
      <c r="AU669" s="5"/>
      <c r="AV669" s="5"/>
      <c r="AW669" s="5"/>
      <c r="AX669" s="5"/>
      <c r="AY669" s="5"/>
      <c r="AZ669" s="5"/>
      <c r="BA669" s="5"/>
      <c r="BB669" s="5"/>
      <c r="BC669" s="4"/>
      <c r="BD669" s="4"/>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c r="CR669" s="5"/>
      <c r="CS669" s="5"/>
      <c r="CT669" s="5"/>
      <c r="CU669" s="5"/>
      <c r="CV669" s="5"/>
      <c r="CW669" s="5"/>
      <c r="CX669" s="5"/>
      <c r="CY669" s="5"/>
      <c r="CZ669" s="5"/>
      <c r="DA669" s="5"/>
      <c r="DB669" s="5"/>
      <c r="DC669" s="5"/>
      <c r="DD669" s="5"/>
      <c r="DE669" s="5"/>
      <c r="DF669" s="5"/>
      <c r="DG669" s="5"/>
      <c r="DH669" s="5"/>
      <c r="DI669" s="5"/>
      <c r="DJ669" s="5"/>
      <c r="DK669" s="5"/>
      <c r="DL669" s="5"/>
      <c r="DM669" s="5"/>
      <c r="DN669" s="5"/>
      <c r="DO669" s="5"/>
      <c r="DP669" s="5"/>
      <c r="DQ669" s="5"/>
      <c r="DR669" s="5"/>
      <c r="DS669" s="5"/>
      <c r="DT669" s="5"/>
      <c r="DU669" s="5"/>
      <c r="DV669" s="5"/>
      <c r="DW669" s="5"/>
      <c r="DX669" s="5"/>
      <c r="DY669" s="5"/>
      <c r="DZ669" s="5"/>
      <c r="EA669" s="5"/>
      <c r="EB669" s="5"/>
      <c r="EC669" s="5"/>
      <c r="ED669" s="5"/>
      <c r="EE669" s="5"/>
      <c r="EF669" s="5"/>
      <c r="EG669" s="5"/>
      <c r="EH669" s="5"/>
      <c r="EI669" s="5"/>
      <c r="EJ669" s="5"/>
      <c r="EK669" s="5"/>
      <c r="EL669" s="5"/>
      <c r="EM669" s="5"/>
      <c r="EN669" s="5"/>
      <c r="EO669" s="5"/>
      <c r="EP669" s="5"/>
      <c r="EQ669" s="5"/>
      <c r="ER669" s="5"/>
      <c r="ES669" s="5"/>
      <c r="ET669" s="5"/>
      <c r="EU669" s="5"/>
      <c r="EV669" s="5"/>
      <c r="EW669" s="5"/>
      <c r="EX669" s="5"/>
      <c r="EY669" s="5"/>
      <c r="EZ669" s="5"/>
      <c r="FA669" s="5"/>
      <c r="FB669" s="5"/>
      <c r="FC669" s="5"/>
      <c r="FD669" s="5"/>
      <c r="FE669" s="5"/>
      <c r="FF669" s="5"/>
      <c r="FG669" s="5"/>
      <c r="FH669" s="5"/>
      <c r="FI669" s="5"/>
      <c r="FJ669" s="5"/>
      <c r="FK669" s="5"/>
      <c r="FL669" s="5"/>
      <c r="FM669" s="5"/>
      <c r="FN669" s="5"/>
      <c r="FO669" s="5"/>
      <c r="FP669" s="5"/>
      <c r="FQ669" s="5"/>
      <c r="FR669" s="5"/>
      <c r="FS669" s="5"/>
      <c r="FT669" s="5"/>
      <c r="FU669" s="5"/>
      <c r="FV669" s="5"/>
      <c r="FW669" s="5"/>
      <c r="FX669" s="5"/>
      <c r="FY669" s="5"/>
      <c r="FZ669" s="5"/>
      <c r="GA669" s="5"/>
      <c r="GB669" s="5"/>
      <c r="GC669" s="5"/>
      <c r="GD669" s="5"/>
      <c r="GE669" s="5"/>
      <c r="GF669" s="5"/>
      <c r="GG669" s="5"/>
      <c r="GH669" s="4"/>
      <c r="GI669" s="4"/>
      <c r="GJ669" s="5"/>
      <c r="GK669" s="5"/>
      <c r="GL669" s="5"/>
      <c r="GM669" s="5"/>
      <c r="GN669" s="5"/>
      <c r="GO669" s="5"/>
      <c r="GP669" s="5"/>
      <c r="GQ669" s="5"/>
      <c r="GR669" s="5"/>
      <c r="GS669" s="5"/>
    </row>
    <row r="670" spans="1:201"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4"/>
      <c r="AR670" s="4"/>
      <c r="AS670" s="5"/>
      <c r="AT670" s="4"/>
      <c r="AU670" s="5"/>
      <c r="AV670" s="5"/>
      <c r="AW670" s="5"/>
      <c r="AX670" s="5"/>
      <c r="AY670" s="5"/>
      <c r="AZ670" s="5"/>
      <c r="BA670" s="5"/>
      <c r="BB670" s="5"/>
      <c r="BC670" s="4"/>
      <c r="BD670" s="4"/>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c r="CR670" s="5"/>
      <c r="CS670" s="5"/>
      <c r="CT670" s="5"/>
      <c r="CU670" s="5"/>
      <c r="CV670" s="5"/>
      <c r="CW670" s="5"/>
      <c r="CX670" s="5"/>
      <c r="CY670" s="5"/>
      <c r="CZ670" s="5"/>
      <c r="DA670" s="5"/>
      <c r="DB670" s="5"/>
      <c r="DC670" s="5"/>
      <c r="DD670" s="5"/>
      <c r="DE670" s="5"/>
      <c r="DF670" s="5"/>
      <c r="DG670" s="5"/>
      <c r="DH670" s="5"/>
      <c r="DI670" s="5"/>
      <c r="DJ670" s="5"/>
      <c r="DK670" s="5"/>
      <c r="DL670" s="5"/>
      <c r="DM670" s="5"/>
      <c r="DN670" s="5"/>
      <c r="DO670" s="5"/>
      <c r="DP670" s="5"/>
      <c r="DQ670" s="5"/>
      <c r="DR670" s="5"/>
      <c r="DS670" s="5"/>
      <c r="DT670" s="5"/>
      <c r="DU670" s="5"/>
      <c r="DV670" s="5"/>
      <c r="DW670" s="5"/>
      <c r="DX670" s="5"/>
      <c r="DY670" s="5"/>
      <c r="DZ670" s="5"/>
      <c r="EA670" s="5"/>
      <c r="EB670" s="5"/>
      <c r="EC670" s="5"/>
      <c r="ED670" s="5"/>
      <c r="EE670" s="5"/>
      <c r="EF670" s="5"/>
      <c r="EG670" s="5"/>
      <c r="EH670" s="5"/>
      <c r="EI670" s="5"/>
      <c r="EJ670" s="5"/>
      <c r="EK670" s="5"/>
      <c r="EL670" s="5"/>
      <c r="EM670" s="5"/>
      <c r="EN670" s="5"/>
      <c r="EO670" s="5"/>
      <c r="EP670" s="5"/>
      <c r="EQ670" s="5"/>
      <c r="ER670" s="5"/>
      <c r="ES670" s="5"/>
      <c r="ET670" s="5"/>
      <c r="EU670" s="5"/>
      <c r="EV670" s="5"/>
      <c r="EW670" s="5"/>
      <c r="EX670" s="5"/>
      <c r="EY670" s="5"/>
      <c r="EZ670" s="5"/>
      <c r="FA670" s="5"/>
      <c r="FB670" s="5"/>
      <c r="FC670" s="5"/>
      <c r="FD670" s="5"/>
      <c r="FE670" s="5"/>
      <c r="FF670" s="5"/>
      <c r="FG670" s="5"/>
      <c r="FH670" s="5"/>
      <c r="FI670" s="5"/>
      <c r="FJ670" s="5"/>
      <c r="FK670" s="5"/>
      <c r="FL670" s="5"/>
      <c r="FM670" s="5"/>
      <c r="FN670" s="5"/>
      <c r="FO670" s="5"/>
      <c r="FP670" s="5"/>
      <c r="FQ670" s="5"/>
      <c r="FR670" s="5"/>
      <c r="FS670" s="5"/>
      <c r="FT670" s="5"/>
      <c r="FU670" s="5"/>
      <c r="FV670" s="5"/>
      <c r="FW670" s="5"/>
      <c r="FX670" s="5"/>
      <c r="FY670" s="5"/>
      <c r="FZ670" s="5"/>
      <c r="GA670" s="5"/>
      <c r="GB670" s="5"/>
      <c r="GC670" s="5"/>
      <c r="GD670" s="5"/>
      <c r="GE670" s="5"/>
      <c r="GF670" s="5"/>
      <c r="GG670" s="5"/>
      <c r="GH670" s="4"/>
      <c r="GI670" s="4"/>
      <c r="GJ670" s="5"/>
      <c r="GK670" s="5"/>
      <c r="GL670" s="5"/>
      <c r="GM670" s="5"/>
      <c r="GN670" s="5"/>
      <c r="GO670" s="5"/>
      <c r="GP670" s="5"/>
      <c r="GQ670" s="5"/>
      <c r="GR670" s="5"/>
      <c r="GS670" s="5"/>
    </row>
    <row r="671" spans="1:201"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4"/>
      <c r="AR671" s="4"/>
      <c r="AS671" s="5"/>
      <c r="AT671" s="4"/>
      <c r="AU671" s="5"/>
      <c r="AV671" s="5"/>
      <c r="AW671" s="5"/>
      <c r="AX671" s="5"/>
      <c r="AY671" s="5"/>
      <c r="AZ671" s="5"/>
      <c r="BA671" s="5"/>
      <c r="BB671" s="5"/>
      <c r="BC671" s="4"/>
      <c r="BD671" s="4"/>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5"/>
      <c r="CL671" s="5"/>
      <c r="CM671" s="5"/>
      <c r="CN671" s="5"/>
      <c r="CO671" s="5"/>
      <c r="CP671" s="5"/>
      <c r="CQ671" s="5"/>
      <c r="CR671" s="5"/>
      <c r="CS671" s="5"/>
      <c r="CT671" s="5"/>
      <c r="CU671" s="5"/>
      <c r="CV671" s="5"/>
      <c r="CW671" s="5"/>
      <c r="CX671" s="5"/>
      <c r="CY671" s="5"/>
      <c r="CZ671" s="5"/>
      <c r="DA671" s="5"/>
      <c r="DB671" s="5"/>
      <c r="DC671" s="5"/>
      <c r="DD671" s="5"/>
      <c r="DE671" s="5"/>
      <c r="DF671" s="5"/>
      <c r="DG671" s="5"/>
      <c r="DH671" s="5"/>
      <c r="DI671" s="5"/>
      <c r="DJ671" s="5"/>
      <c r="DK671" s="5"/>
      <c r="DL671" s="5"/>
      <c r="DM671" s="5"/>
      <c r="DN671" s="5"/>
      <c r="DO671" s="5"/>
      <c r="DP671" s="5"/>
      <c r="DQ671" s="5"/>
      <c r="DR671" s="5"/>
      <c r="DS671" s="5"/>
      <c r="DT671" s="5"/>
      <c r="DU671" s="5"/>
      <c r="DV671" s="5"/>
      <c r="DW671" s="5"/>
      <c r="DX671" s="5"/>
      <c r="DY671" s="5"/>
      <c r="DZ671" s="5"/>
      <c r="EA671" s="5"/>
      <c r="EB671" s="5"/>
      <c r="EC671" s="5"/>
      <c r="ED671" s="5"/>
      <c r="EE671" s="5"/>
      <c r="EF671" s="5"/>
      <c r="EG671" s="5"/>
      <c r="EH671" s="5"/>
      <c r="EI671" s="5"/>
      <c r="EJ671" s="5"/>
      <c r="EK671" s="5"/>
      <c r="EL671" s="5"/>
      <c r="EM671" s="5"/>
      <c r="EN671" s="5"/>
      <c r="EO671" s="5"/>
      <c r="EP671" s="5"/>
      <c r="EQ671" s="5"/>
      <c r="ER671" s="5"/>
      <c r="ES671" s="5"/>
      <c r="ET671" s="5"/>
      <c r="EU671" s="5"/>
      <c r="EV671" s="5"/>
      <c r="EW671" s="5"/>
      <c r="EX671" s="5"/>
      <c r="EY671" s="5"/>
      <c r="EZ671" s="5"/>
      <c r="FA671" s="5"/>
      <c r="FB671" s="5"/>
      <c r="FC671" s="5"/>
      <c r="FD671" s="5"/>
      <c r="FE671" s="5"/>
      <c r="FF671" s="5"/>
      <c r="FG671" s="5"/>
      <c r="FH671" s="5"/>
      <c r="FI671" s="5"/>
      <c r="FJ671" s="5"/>
      <c r="FK671" s="5"/>
      <c r="FL671" s="5"/>
      <c r="FM671" s="5"/>
      <c r="FN671" s="5"/>
      <c r="FO671" s="5"/>
      <c r="FP671" s="5"/>
      <c r="FQ671" s="5"/>
      <c r="FR671" s="5"/>
      <c r="FS671" s="5"/>
      <c r="FT671" s="5"/>
      <c r="FU671" s="5"/>
      <c r="FV671" s="5"/>
      <c r="FW671" s="5"/>
      <c r="FX671" s="5"/>
      <c r="FY671" s="5"/>
      <c r="FZ671" s="5"/>
      <c r="GA671" s="5"/>
      <c r="GB671" s="5"/>
      <c r="GC671" s="5"/>
      <c r="GD671" s="5"/>
      <c r="GE671" s="5"/>
      <c r="GF671" s="5"/>
      <c r="GG671" s="5"/>
      <c r="GH671" s="4"/>
      <c r="GI671" s="4"/>
      <c r="GJ671" s="5"/>
      <c r="GK671" s="5"/>
      <c r="GL671" s="5"/>
      <c r="GM671" s="5"/>
      <c r="GN671" s="5"/>
      <c r="GO671" s="5"/>
      <c r="GP671" s="5"/>
      <c r="GQ671" s="5"/>
      <c r="GR671" s="5"/>
      <c r="GS671" s="5"/>
    </row>
    <row r="672" spans="1:201"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4"/>
      <c r="AR672" s="4"/>
      <c r="AS672" s="5"/>
      <c r="AT672" s="4"/>
      <c r="AU672" s="5"/>
      <c r="AV672" s="5"/>
      <c r="AW672" s="5"/>
      <c r="AX672" s="5"/>
      <c r="AY672" s="5"/>
      <c r="AZ672" s="5"/>
      <c r="BA672" s="5"/>
      <c r="BB672" s="5"/>
      <c r="BC672" s="4"/>
      <c r="BD672" s="4"/>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c r="CJ672" s="5"/>
      <c r="CK672" s="5"/>
      <c r="CL672" s="5"/>
      <c r="CM672" s="5"/>
      <c r="CN672" s="5"/>
      <c r="CO672" s="5"/>
      <c r="CP672" s="5"/>
      <c r="CQ672" s="5"/>
      <c r="CR672" s="5"/>
      <c r="CS672" s="5"/>
      <c r="CT672" s="5"/>
      <c r="CU672" s="5"/>
      <c r="CV672" s="5"/>
      <c r="CW672" s="5"/>
      <c r="CX672" s="5"/>
      <c r="CY672" s="5"/>
      <c r="CZ672" s="5"/>
      <c r="DA672" s="5"/>
      <c r="DB672" s="5"/>
      <c r="DC672" s="5"/>
      <c r="DD672" s="5"/>
      <c r="DE672" s="5"/>
      <c r="DF672" s="5"/>
      <c r="DG672" s="5"/>
      <c r="DH672" s="5"/>
      <c r="DI672" s="5"/>
      <c r="DJ672" s="5"/>
      <c r="DK672" s="5"/>
      <c r="DL672" s="5"/>
      <c r="DM672" s="5"/>
      <c r="DN672" s="5"/>
      <c r="DO672" s="5"/>
      <c r="DP672" s="5"/>
      <c r="DQ672" s="5"/>
      <c r="DR672" s="5"/>
      <c r="DS672" s="5"/>
      <c r="DT672" s="5"/>
      <c r="DU672" s="5"/>
      <c r="DV672" s="5"/>
      <c r="DW672" s="5"/>
      <c r="DX672" s="5"/>
      <c r="DY672" s="5"/>
      <c r="DZ672" s="5"/>
      <c r="EA672" s="5"/>
      <c r="EB672" s="5"/>
      <c r="EC672" s="5"/>
      <c r="ED672" s="5"/>
      <c r="EE672" s="5"/>
      <c r="EF672" s="5"/>
      <c r="EG672" s="5"/>
      <c r="EH672" s="5"/>
      <c r="EI672" s="5"/>
      <c r="EJ672" s="5"/>
      <c r="EK672" s="5"/>
      <c r="EL672" s="5"/>
      <c r="EM672" s="5"/>
      <c r="EN672" s="5"/>
      <c r="EO672" s="5"/>
      <c r="EP672" s="5"/>
      <c r="EQ672" s="5"/>
      <c r="ER672" s="5"/>
      <c r="ES672" s="5"/>
      <c r="ET672" s="5"/>
      <c r="EU672" s="5"/>
      <c r="EV672" s="5"/>
      <c r="EW672" s="5"/>
      <c r="EX672" s="5"/>
      <c r="EY672" s="5"/>
      <c r="EZ672" s="5"/>
      <c r="FA672" s="5"/>
      <c r="FB672" s="5"/>
      <c r="FC672" s="5"/>
      <c r="FD672" s="5"/>
      <c r="FE672" s="5"/>
      <c r="FF672" s="5"/>
      <c r="FG672" s="5"/>
      <c r="FH672" s="5"/>
      <c r="FI672" s="5"/>
      <c r="FJ672" s="5"/>
      <c r="FK672" s="5"/>
      <c r="FL672" s="5"/>
      <c r="FM672" s="5"/>
      <c r="FN672" s="5"/>
      <c r="FO672" s="5"/>
      <c r="FP672" s="5"/>
      <c r="FQ672" s="5"/>
      <c r="FR672" s="5"/>
      <c r="FS672" s="5"/>
      <c r="FT672" s="5"/>
      <c r="FU672" s="5"/>
      <c r="FV672" s="5"/>
      <c r="FW672" s="5"/>
      <c r="FX672" s="5"/>
      <c r="FY672" s="5"/>
      <c r="FZ672" s="5"/>
      <c r="GA672" s="5"/>
      <c r="GB672" s="5"/>
      <c r="GC672" s="5"/>
      <c r="GD672" s="5"/>
      <c r="GE672" s="5"/>
      <c r="GF672" s="5"/>
      <c r="GG672" s="5"/>
      <c r="GH672" s="4"/>
      <c r="GI672" s="4"/>
      <c r="GJ672" s="5"/>
      <c r="GK672" s="5"/>
      <c r="GL672" s="5"/>
      <c r="GM672" s="5"/>
      <c r="GN672" s="5"/>
      <c r="GO672" s="5"/>
      <c r="GP672" s="5"/>
      <c r="GQ672" s="5"/>
      <c r="GR672" s="5"/>
      <c r="GS672" s="5"/>
    </row>
    <row r="673" spans="1:201"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4"/>
      <c r="AR673" s="4"/>
      <c r="AS673" s="5"/>
      <c r="AT673" s="4"/>
      <c r="AU673" s="5"/>
      <c r="AV673" s="5"/>
      <c r="AW673" s="5"/>
      <c r="AX673" s="5"/>
      <c r="AY673" s="5"/>
      <c r="AZ673" s="5"/>
      <c r="BA673" s="5"/>
      <c r="BB673" s="5"/>
      <c r="BC673" s="4"/>
      <c r="BD673" s="4"/>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c r="CR673" s="5"/>
      <c r="CS673" s="5"/>
      <c r="CT673" s="5"/>
      <c r="CU673" s="5"/>
      <c r="CV673" s="5"/>
      <c r="CW673" s="5"/>
      <c r="CX673" s="5"/>
      <c r="CY673" s="5"/>
      <c r="CZ673" s="5"/>
      <c r="DA673" s="5"/>
      <c r="DB673" s="5"/>
      <c r="DC673" s="5"/>
      <c r="DD673" s="5"/>
      <c r="DE673" s="5"/>
      <c r="DF673" s="5"/>
      <c r="DG673" s="5"/>
      <c r="DH673" s="5"/>
      <c r="DI673" s="5"/>
      <c r="DJ673" s="5"/>
      <c r="DK673" s="5"/>
      <c r="DL673" s="5"/>
      <c r="DM673" s="5"/>
      <c r="DN673" s="5"/>
      <c r="DO673" s="5"/>
      <c r="DP673" s="5"/>
      <c r="DQ673" s="5"/>
      <c r="DR673" s="5"/>
      <c r="DS673" s="5"/>
      <c r="DT673" s="5"/>
      <c r="DU673" s="5"/>
      <c r="DV673" s="5"/>
      <c r="DW673" s="5"/>
      <c r="DX673" s="5"/>
      <c r="DY673" s="5"/>
      <c r="DZ673" s="5"/>
      <c r="EA673" s="5"/>
      <c r="EB673" s="5"/>
      <c r="EC673" s="5"/>
      <c r="ED673" s="5"/>
      <c r="EE673" s="5"/>
      <c r="EF673" s="5"/>
      <c r="EG673" s="5"/>
      <c r="EH673" s="5"/>
      <c r="EI673" s="5"/>
      <c r="EJ673" s="5"/>
      <c r="EK673" s="5"/>
      <c r="EL673" s="5"/>
      <c r="EM673" s="5"/>
      <c r="EN673" s="5"/>
      <c r="EO673" s="5"/>
      <c r="EP673" s="5"/>
      <c r="EQ673" s="5"/>
      <c r="ER673" s="5"/>
      <c r="ES673" s="5"/>
      <c r="ET673" s="5"/>
      <c r="EU673" s="5"/>
      <c r="EV673" s="5"/>
      <c r="EW673" s="5"/>
      <c r="EX673" s="5"/>
      <c r="EY673" s="5"/>
      <c r="EZ673" s="5"/>
      <c r="FA673" s="5"/>
      <c r="FB673" s="5"/>
      <c r="FC673" s="5"/>
      <c r="FD673" s="5"/>
      <c r="FE673" s="5"/>
      <c r="FF673" s="5"/>
      <c r="FG673" s="5"/>
      <c r="FH673" s="5"/>
      <c r="FI673" s="5"/>
      <c r="FJ673" s="5"/>
      <c r="FK673" s="5"/>
      <c r="FL673" s="5"/>
      <c r="FM673" s="5"/>
      <c r="FN673" s="5"/>
      <c r="FO673" s="5"/>
      <c r="FP673" s="5"/>
      <c r="FQ673" s="5"/>
      <c r="FR673" s="5"/>
      <c r="FS673" s="5"/>
      <c r="FT673" s="5"/>
      <c r="FU673" s="5"/>
      <c r="FV673" s="5"/>
      <c r="FW673" s="5"/>
      <c r="FX673" s="5"/>
      <c r="FY673" s="5"/>
      <c r="FZ673" s="5"/>
      <c r="GA673" s="5"/>
      <c r="GB673" s="5"/>
      <c r="GC673" s="5"/>
      <c r="GD673" s="5"/>
      <c r="GE673" s="5"/>
      <c r="GF673" s="5"/>
      <c r="GG673" s="5"/>
      <c r="GH673" s="4"/>
      <c r="GI673" s="4"/>
      <c r="GJ673" s="5"/>
      <c r="GK673" s="5"/>
      <c r="GL673" s="5"/>
      <c r="GM673" s="5"/>
      <c r="GN673" s="5"/>
      <c r="GO673" s="5"/>
      <c r="GP673" s="5"/>
      <c r="GQ673" s="5"/>
      <c r="GR673" s="5"/>
      <c r="GS673" s="5"/>
    </row>
    <row r="674" spans="1:201"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4"/>
      <c r="AR674" s="4"/>
      <c r="AS674" s="5"/>
      <c r="AT674" s="4"/>
      <c r="AU674" s="5"/>
      <c r="AV674" s="5"/>
      <c r="AW674" s="5"/>
      <c r="AX674" s="5"/>
      <c r="AY674" s="5"/>
      <c r="AZ674" s="5"/>
      <c r="BA674" s="5"/>
      <c r="BB674" s="5"/>
      <c r="BC674" s="4"/>
      <c r="BD674" s="4"/>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c r="CR674" s="5"/>
      <c r="CS674" s="5"/>
      <c r="CT674" s="5"/>
      <c r="CU674" s="5"/>
      <c r="CV674" s="5"/>
      <c r="CW674" s="5"/>
      <c r="CX674" s="5"/>
      <c r="CY674" s="5"/>
      <c r="CZ674" s="5"/>
      <c r="DA674" s="5"/>
      <c r="DB674" s="5"/>
      <c r="DC674" s="5"/>
      <c r="DD674" s="5"/>
      <c r="DE674" s="5"/>
      <c r="DF674" s="5"/>
      <c r="DG674" s="5"/>
      <c r="DH674" s="5"/>
      <c r="DI674" s="5"/>
      <c r="DJ674" s="5"/>
      <c r="DK674" s="5"/>
      <c r="DL674" s="5"/>
      <c r="DM674" s="5"/>
      <c r="DN674" s="5"/>
      <c r="DO674" s="5"/>
      <c r="DP674" s="5"/>
      <c r="DQ674" s="5"/>
      <c r="DR674" s="5"/>
      <c r="DS674" s="5"/>
      <c r="DT674" s="5"/>
      <c r="DU674" s="5"/>
      <c r="DV674" s="5"/>
      <c r="DW674" s="5"/>
      <c r="DX674" s="5"/>
      <c r="DY674" s="5"/>
      <c r="DZ674" s="5"/>
      <c r="EA674" s="5"/>
      <c r="EB674" s="5"/>
      <c r="EC674" s="5"/>
      <c r="ED674" s="5"/>
      <c r="EE674" s="5"/>
      <c r="EF674" s="5"/>
      <c r="EG674" s="5"/>
      <c r="EH674" s="5"/>
      <c r="EI674" s="5"/>
      <c r="EJ674" s="5"/>
      <c r="EK674" s="5"/>
      <c r="EL674" s="5"/>
      <c r="EM674" s="5"/>
      <c r="EN674" s="5"/>
      <c r="EO674" s="5"/>
      <c r="EP674" s="5"/>
      <c r="EQ674" s="5"/>
      <c r="ER674" s="5"/>
      <c r="ES674" s="5"/>
      <c r="ET674" s="5"/>
      <c r="EU674" s="5"/>
      <c r="EV674" s="5"/>
      <c r="EW674" s="5"/>
      <c r="EX674" s="5"/>
      <c r="EY674" s="5"/>
      <c r="EZ674" s="5"/>
      <c r="FA674" s="5"/>
      <c r="FB674" s="5"/>
      <c r="FC674" s="5"/>
      <c r="FD674" s="5"/>
      <c r="FE674" s="5"/>
      <c r="FF674" s="5"/>
      <c r="FG674" s="5"/>
      <c r="FH674" s="5"/>
      <c r="FI674" s="5"/>
      <c r="FJ674" s="5"/>
      <c r="FK674" s="5"/>
      <c r="FL674" s="5"/>
      <c r="FM674" s="5"/>
      <c r="FN674" s="5"/>
      <c r="FO674" s="5"/>
      <c r="FP674" s="5"/>
      <c r="FQ674" s="5"/>
      <c r="FR674" s="5"/>
      <c r="FS674" s="5"/>
      <c r="FT674" s="5"/>
      <c r="FU674" s="5"/>
      <c r="FV674" s="5"/>
      <c r="FW674" s="5"/>
      <c r="FX674" s="5"/>
      <c r="FY674" s="5"/>
      <c r="FZ674" s="5"/>
      <c r="GA674" s="5"/>
      <c r="GB674" s="5"/>
      <c r="GC674" s="5"/>
      <c r="GD674" s="5"/>
      <c r="GE674" s="5"/>
      <c r="GF674" s="5"/>
      <c r="GG674" s="5"/>
      <c r="GH674" s="4"/>
      <c r="GI674" s="4"/>
      <c r="GJ674" s="5"/>
      <c r="GK674" s="5"/>
      <c r="GL674" s="5"/>
      <c r="GM674" s="5"/>
      <c r="GN674" s="5"/>
      <c r="GO674" s="5"/>
      <c r="GP674" s="5"/>
      <c r="GQ674" s="5"/>
      <c r="GR674" s="5"/>
      <c r="GS674" s="5"/>
    </row>
    <row r="675" spans="1:201"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4"/>
      <c r="AR675" s="4"/>
      <c r="AS675" s="5"/>
      <c r="AT675" s="4"/>
      <c r="AU675" s="5"/>
      <c r="AV675" s="5"/>
      <c r="AW675" s="5"/>
      <c r="AX675" s="5"/>
      <c r="AY675" s="5"/>
      <c r="AZ675" s="5"/>
      <c r="BA675" s="5"/>
      <c r="BB675" s="5"/>
      <c r="BC675" s="4"/>
      <c r="BD675" s="4"/>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c r="CR675" s="5"/>
      <c r="CS675" s="5"/>
      <c r="CT675" s="5"/>
      <c r="CU675" s="5"/>
      <c r="CV675" s="5"/>
      <c r="CW675" s="5"/>
      <c r="CX675" s="5"/>
      <c r="CY675" s="5"/>
      <c r="CZ675" s="5"/>
      <c r="DA675" s="5"/>
      <c r="DB675" s="5"/>
      <c r="DC675" s="5"/>
      <c r="DD675" s="5"/>
      <c r="DE675" s="5"/>
      <c r="DF675" s="5"/>
      <c r="DG675" s="5"/>
      <c r="DH675" s="5"/>
      <c r="DI675" s="5"/>
      <c r="DJ675" s="5"/>
      <c r="DK675" s="5"/>
      <c r="DL675" s="5"/>
      <c r="DM675" s="5"/>
      <c r="DN675" s="5"/>
      <c r="DO675" s="5"/>
      <c r="DP675" s="5"/>
      <c r="DQ675" s="5"/>
      <c r="DR675" s="5"/>
      <c r="DS675" s="5"/>
      <c r="DT675" s="5"/>
      <c r="DU675" s="5"/>
      <c r="DV675" s="5"/>
      <c r="DW675" s="5"/>
      <c r="DX675" s="5"/>
      <c r="DY675" s="5"/>
      <c r="DZ675" s="5"/>
      <c r="EA675" s="5"/>
      <c r="EB675" s="5"/>
      <c r="EC675" s="5"/>
      <c r="ED675" s="5"/>
      <c r="EE675" s="5"/>
      <c r="EF675" s="5"/>
      <c r="EG675" s="5"/>
      <c r="EH675" s="5"/>
      <c r="EI675" s="5"/>
      <c r="EJ675" s="5"/>
      <c r="EK675" s="5"/>
      <c r="EL675" s="5"/>
      <c r="EM675" s="5"/>
      <c r="EN675" s="5"/>
      <c r="EO675" s="5"/>
      <c r="EP675" s="5"/>
      <c r="EQ675" s="5"/>
      <c r="ER675" s="5"/>
      <c r="ES675" s="5"/>
      <c r="ET675" s="5"/>
      <c r="EU675" s="5"/>
      <c r="EV675" s="5"/>
      <c r="EW675" s="5"/>
      <c r="EX675" s="5"/>
      <c r="EY675" s="5"/>
      <c r="EZ675" s="5"/>
      <c r="FA675" s="5"/>
      <c r="FB675" s="5"/>
      <c r="FC675" s="5"/>
      <c r="FD675" s="5"/>
      <c r="FE675" s="5"/>
      <c r="FF675" s="5"/>
      <c r="FG675" s="5"/>
      <c r="FH675" s="5"/>
      <c r="FI675" s="5"/>
      <c r="FJ675" s="5"/>
      <c r="FK675" s="5"/>
      <c r="FL675" s="5"/>
      <c r="FM675" s="5"/>
      <c r="FN675" s="5"/>
      <c r="FO675" s="5"/>
      <c r="FP675" s="5"/>
      <c r="FQ675" s="5"/>
      <c r="FR675" s="5"/>
      <c r="FS675" s="5"/>
      <c r="FT675" s="5"/>
      <c r="FU675" s="5"/>
      <c r="FV675" s="5"/>
      <c r="FW675" s="5"/>
      <c r="FX675" s="5"/>
      <c r="FY675" s="5"/>
      <c r="FZ675" s="5"/>
      <c r="GA675" s="5"/>
      <c r="GB675" s="5"/>
      <c r="GC675" s="5"/>
      <c r="GD675" s="5"/>
      <c r="GE675" s="5"/>
      <c r="GF675" s="5"/>
      <c r="GG675" s="5"/>
      <c r="GH675" s="4"/>
      <c r="GI675" s="4"/>
      <c r="GJ675" s="5"/>
      <c r="GK675" s="5"/>
      <c r="GL675" s="5"/>
      <c r="GM675" s="5"/>
      <c r="GN675" s="5"/>
      <c r="GO675" s="5"/>
      <c r="GP675" s="5"/>
      <c r="GQ675" s="5"/>
      <c r="GR675" s="5"/>
      <c r="GS675" s="5"/>
    </row>
    <row r="676" spans="1:201"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4"/>
      <c r="AR676" s="4"/>
      <c r="AS676" s="5"/>
      <c r="AT676" s="4"/>
      <c r="AU676" s="5"/>
      <c r="AV676" s="5"/>
      <c r="AW676" s="5"/>
      <c r="AX676" s="5"/>
      <c r="AY676" s="5"/>
      <c r="AZ676" s="5"/>
      <c r="BA676" s="5"/>
      <c r="BB676" s="5"/>
      <c r="BC676" s="4"/>
      <c r="BD676" s="4"/>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c r="CR676" s="5"/>
      <c r="CS676" s="5"/>
      <c r="CT676" s="5"/>
      <c r="CU676" s="5"/>
      <c r="CV676" s="5"/>
      <c r="CW676" s="5"/>
      <c r="CX676" s="5"/>
      <c r="CY676" s="5"/>
      <c r="CZ676" s="5"/>
      <c r="DA676" s="5"/>
      <c r="DB676" s="5"/>
      <c r="DC676" s="5"/>
      <c r="DD676" s="5"/>
      <c r="DE676" s="5"/>
      <c r="DF676" s="5"/>
      <c r="DG676" s="5"/>
      <c r="DH676" s="5"/>
      <c r="DI676" s="5"/>
      <c r="DJ676" s="5"/>
      <c r="DK676" s="5"/>
      <c r="DL676" s="5"/>
      <c r="DM676" s="5"/>
      <c r="DN676" s="5"/>
      <c r="DO676" s="5"/>
      <c r="DP676" s="5"/>
      <c r="DQ676" s="5"/>
      <c r="DR676" s="5"/>
      <c r="DS676" s="5"/>
      <c r="DT676" s="5"/>
      <c r="DU676" s="5"/>
      <c r="DV676" s="5"/>
      <c r="DW676" s="5"/>
      <c r="DX676" s="5"/>
      <c r="DY676" s="5"/>
      <c r="DZ676" s="5"/>
      <c r="EA676" s="5"/>
      <c r="EB676" s="5"/>
      <c r="EC676" s="5"/>
      <c r="ED676" s="5"/>
      <c r="EE676" s="5"/>
      <c r="EF676" s="5"/>
      <c r="EG676" s="5"/>
      <c r="EH676" s="5"/>
      <c r="EI676" s="5"/>
      <c r="EJ676" s="5"/>
      <c r="EK676" s="5"/>
      <c r="EL676" s="5"/>
      <c r="EM676" s="5"/>
      <c r="EN676" s="5"/>
      <c r="EO676" s="5"/>
      <c r="EP676" s="5"/>
      <c r="EQ676" s="5"/>
      <c r="ER676" s="5"/>
      <c r="ES676" s="5"/>
      <c r="ET676" s="5"/>
      <c r="EU676" s="5"/>
      <c r="EV676" s="5"/>
      <c r="EW676" s="5"/>
      <c r="EX676" s="5"/>
      <c r="EY676" s="5"/>
      <c r="EZ676" s="5"/>
      <c r="FA676" s="5"/>
      <c r="FB676" s="5"/>
      <c r="FC676" s="5"/>
      <c r="FD676" s="5"/>
      <c r="FE676" s="5"/>
      <c r="FF676" s="5"/>
      <c r="FG676" s="5"/>
      <c r="FH676" s="5"/>
      <c r="FI676" s="5"/>
      <c r="FJ676" s="5"/>
      <c r="FK676" s="5"/>
      <c r="FL676" s="5"/>
      <c r="FM676" s="5"/>
      <c r="FN676" s="5"/>
      <c r="FO676" s="5"/>
      <c r="FP676" s="5"/>
      <c r="FQ676" s="5"/>
      <c r="FR676" s="5"/>
      <c r="FS676" s="5"/>
      <c r="FT676" s="5"/>
      <c r="FU676" s="5"/>
      <c r="FV676" s="5"/>
      <c r="FW676" s="5"/>
      <c r="FX676" s="5"/>
      <c r="FY676" s="5"/>
      <c r="FZ676" s="5"/>
      <c r="GA676" s="5"/>
      <c r="GB676" s="5"/>
      <c r="GC676" s="5"/>
      <c r="GD676" s="5"/>
      <c r="GE676" s="5"/>
      <c r="GF676" s="5"/>
      <c r="GG676" s="5"/>
      <c r="GH676" s="4"/>
      <c r="GI676" s="4"/>
      <c r="GJ676" s="5"/>
      <c r="GK676" s="5"/>
      <c r="GL676" s="5"/>
      <c r="GM676" s="5"/>
      <c r="GN676" s="5"/>
      <c r="GO676" s="5"/>
      <c r="GP676" s="5"/>
      <c r="GQ676" s="5"/>
      <c r="GR676" s="5"/>
      <c r="GS676" s="5"/>
    </row>
    <row r="677" spans="1:201"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4"/>
      <c r="AR677" s="4"/>
      <c r="AS677" s="5"/>
      <c r="AT677" s="4"/>
      <c r="AU677" s="5"/>
      <c r="AV677" s="5"/>
      <c r="AW677" s="5"/>
      <c r="AX677" s="5"/>
      <c r="AY677" s="5"/>
      <c r="AZ677" s="5"/>
      <c r="BA677" s="5"/>
      <c r="BB677" s="5"/>
      <c r="BC677" s="4"/>
      <c r="BD677" s="4"/>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c r="CR677" s="5"/>
      <c r="CS677" s="5"/>
      <c r="CT677" s="5"/>
      <c r="CU677" s="5"/>
      <c r="CV677" s="5"/>
      <c r="CW677" s="5"/>
      <c r="CX677" s="5"/>
      <c r="CY677" s="5"/>
      <c r="CZ677" s="5"/>
      <c r="DA677" s="5"/>
      <c r="DB677" s="5"/>
      <c r="DC677" s="5"/>
      <c r="DD677" s="5"/>
      <c r="DE677" s="5"/>
      <c r="DF677" s="5"/>
      <c r="DG677" s="5"/>
      <c r="DH677" s="5"/>
      <c r="DI677" s="5"/>
      <c r="DJ677" s="5"/>
      <c r="DK677" s="5"/>
      <c r="DL677" s="5"/>
      <c r="DM677" s="5"/>
      <c r="DN677" s="5"/>
      <c r="DO677" s="5"/>
      <c r="DP677" s="5"/>
      <c r="DQ677" s="5"/>
      <c r="DR677" s="5"/>
      <c r="DS677" s="5"/>
      <c r="DT677" s="5"/>
      <c r="DU677" s="5"/>
      <c r="DV677" s="5"/>
      <c r="DW677" s="5"/>
      <c r="DX677" s="5"/>
      <c r="DY677" s="5"/>
      <c r="DZ677" s="5"/>
      <c r="EA677" s="5"/>
      <c r="EB677" s="5"/>
      <c r="EC677" s="5"/>
      <c r="ED677" s="5"/>
      <c r="EE677" s="5"/>
      <c r="EF677" s="5"/>
      <c r="EG677" s="5"/>
      <c r="EH677" s="5"/>
      <c r="EI677" s="5"/>
      <c r="EJ677" s="5"/>
      <c r="EK677" s="5"/>
      <c r="EL677" s="5"/>
      <c r="EM677" s="5"/>
      <c r="EN677" s="5"/>
      <c r="EO677" s="5"/>
      <c r="EP677" s="5"/>
      <c r="EQ677" s="5"/>
      <c r="ER677" s="5"/>
      <c r="ES677" s="5"/>
      <c r="ET677" s="5"/>
      <c r="EU677" s="5"/>
      <c r="EV677" s="5"/>
      <c r="EW677" s="5"/>
      <c r="EX677" s="5"/>
      <c r="EY677" s="5"/>
      <c r="EZ677" s="5"/>
      <c r="FA677" s="5"/>
      <c r="FB677" s="5"/>
      <c r="FC677" s="5"/>
      <c r="FD677" s="5"/>
      <c r="FE677" s="5"/>
      <c r="FF677" s="5"/>
      <c r="FG677" s="5"/>
      <c r="FH677" s="5"/>
      <c r="FI677" s="5"/>
      <c r="FJ677" s="5"/>
      <c r="FK677" s="5"/>
      <c r="FL677" s="5"/>
      <c r="FM677" s="5"/>
      <c r="FN677" s="5"/>
      <c r="FO677" s="5"/>
      <c r="FP677" s="5"/>
      <c r="FQ677" s="5"/>
      <c r="FR677" s="5"/>
      <c r="FS677" s="5"/>
      <c r="FT677" s="5"/>
      <c r="FU677" s="5"/>
      <c r="FV677" s="5"/>
      <c r="FW677" s="5"/>
      <c r="FX677" s="5"/>
      <c r="FY677" s="5"/>
      <c r="FZ677" s="5"/>
      <c r="GA677" s="5"/>
      <c r="GB677" s="5"/>
      <c r="GC677" s="5"/>
      <c r="GD677" s="5"/>
      <c r="GE677" s="5"/>
      <c r="GF677" s="5"/>
      <c r="GG677" s="5"/>
      <c r="GH677" s="4"/>
      <c r="GI677" s="4"/>
      <c r="GJ677" s="5"/>
      <c r="GK677" s="5"/>
      <c r="GL677" s="5"/>
      <c r="GM677" s="5"/>
      <c r="GN677" s="5"/>
      <c r="GO677" s="5"/>
      <c r="GP677" s="5"/>
      <c r="GQ677" s="5"/>
      <c r="GR677" s="5"/>
      <c r="GS677" s="5"/>
    </row>
    <row r="678" spans="1:201"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4"/>
      <c r="AR678" s="4"/>
      <c r="AS678" s="5"/>
      <c r="AT678" s="4"/>
      <c r="AU678" s="5"/>
      <c r="AV678" s="5"/>
      <c r="AW678" s="5"/>
      <c r="AX678" s="5"/>
      <c r="AY678" s="5"/>
      <c r="AZ678" s="5"/>
      <c r="BA678" s="5"/>
      <c r="BB678" s="5"/>
      <c r="BC678" s="4"/>
      <c r="BD678" s="4"/>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c r="CJ678" s="5"/>
      <c r="CK678" s="5"/>
      <c r="CL678" s="5"/>
      <c r="CM678" s="5"/>
      <c r="CN678" s="5"/>
      <c r="CO678" s="5"/>
      <c r="CP678" s="5"/>
      <c r="CQ678" s="5"/>
      <c r="CR678" s="5"/>
      <c r="CS678" s="5"/>
      <c r="CT678" s="5"/>
      <c r="CU678" s="5"/>
      <c r="CV678" s="5"/>
      <c r="CW678" s="5"/>
      <c r="CX678" s="5"/>
      <c r="CY678" s="5"/>
      <c r="CZ678" s="5"/>
      <c r="DA678" s="5"/>
      <c r="DB678" s="5"/>
      <c r="DC678" s="5"/>
      <c r="DD678" s="5"/>
      <c r="DE678" s="5"/>
      <c r="DF678" s="5"/>
      <c r="DG678" s="5"/>
      <c r="DH678" s="5"/>
      <c r="DI678" s="5"/>
      <c r="DJ678" s="5"/>
      <c r="DK678" s="5"/>
      <c r="DL678" s="5"/>
      <c r="DM678" s="5"/>
      <c r="DN678" s="5"/>
      <c r="DO678" s="5"/>
      <c r="DP678" s="5"/>
      <c r="DQ678" s="5"/>
      <c r="DR678" s="5"/>
      <c r="DS678" s="5"/>
      <c r="DT678" s="5"/>
      <c r="DU678" s="5"/>
      <c r="DV678" s="5"/>
      <c r="DW678" s="5"/>
      <c r="DX678" s="5"/>
      <c r="DY678" s="5"/>
      <c r="DZ678" s="5"/>
      <c r="EA678" s="5"/>
      <c r="EB678" s="5"/>
      <c r="EC678" s="5"/>
      <c r="ED678" s="5"/>
      <c r="EE678" s="5"/>
      <c r="EF678" s="5"/>
      <c r="EG678" s="5"/>
      <c r="EH678" s="5"/>
      <c r="EI678" s="5"/>
      <c r="EJ678" s="5"/>
      <c r="EK678" s="5"/>
      <c r="EL678" s="5"/>
      <c r="EM678" s="5"/>
      <c r="EN678" s="5"/>
      <c r="EO678" s="5"/>
      <c r="EP678" s="5"/>
      <c r="EQ678" s="5"/>
      <c r="ER678" s="5"/>
      <c r="ES678" s="5"/>
      <c r="ET678" s="5"/>
      <c r="EU678" s="5"/>
      <c r="EV678" s="5"/>
      <c r="EW678" s="5"/>
      <c r="EX678" s="5"/>
      <c r="EY678" s="5"/>
      <c r="EZ678" s="5"/>
      <c r="FA678" s="5"/>
      <c r="FB678" s="5"/>
      <c r="FC678" s="5"/>
      <c r="FD678" s="5"/>
      <c r="FE678" s="5"/>
      <c r="FF678" s="5"/>
      <c r="FG678" s="5"/>
      <c r="FH678" s="5"/>
      <c r="FI678" s="5"/>
      <c r="FJ678" s="5"/>
      <c r="FK678" s="5"/>
      <c r="FL678" s="5"/>
      <c r="FM678" s="5"/>
      <c r="FN678" s="5"/>
      <c r="FO678" s="5"/>
      <c r="FP678" s="5"/>
      <c r="FQ678" s="5"/>
      <c r="FR678" s="5"/>
      <c r="FS678" s="5"/>
      <c r="FT678" s="5"/>
      <c r="FU678" s="5"/>
      <c r="FV678" s="5"/>
      <c r="FW678" s="5"/>
      <c r="FX678" s="5"/>
      <c r="FY678" s="5"/>
      <c r="FZ678" s="5"/>
      <c r="GA678" s="5"/>
      <c r="GB678" s="5"/>
      <c r="GC678" s="5"/>
      <c r="GD678" s="5"/>
      <c r="GE678" s="5"/>
      <c r="GF678" s="5"/>
      <c r="GG678" s="5"/>
      <c r="GH678" s="4"/>
      <c r="GI678" s="4"/>
      <c r="GJ678" s="5"/>
      <c r="GK678" s="5"/>
      <c r="GL678" s="5"/>
      <c r="GM678" s="5"/>
      <c r="GN678" s="5"/>
      <c r="GO678" s="5"/>
      <c r="GP678" s="5"/>
      <c r="GQ678" s="5"/>
      <c r="GR678" s="5"/>
      <c r="GS678" s="5"/>
    </row>
    <row r="679" spans="1:201"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4"/>
      <c r="AR679" s="4"/>
      <c r="AS679" s="5"/>
      <c r="AT679" s="4"/>
      <c r="AU679" s="5"/>
      <c r="AV679" s="5"/>
      <c r="AW679" s="5"/>
      <c r="AX679" s="5"/>
      <c r="AY679" s="5"/>
      <c r="AZ679" s="5"/>
      <c r="BA679" s="5"/>
      <c r="BB679" s="5"/>
      <c r="BC679" s="4"/>
      <c r="BD679" s="4"/>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c r="CR679" s="5"/>
      <c r="CS679" s="5"/>
      <c r="CT679" s="5"/>
      <c r="CU679" s="5"/>
      <c r="CV679" s="5"/>
      <c r="CW679" s="5"/>
      <c r="CX679" s="5"/>
      <c r="CY679" s="5"/>
      <c r="CZ679" s="5"/>
      <c r="DA679" s="5"/>
      <c r="DB679" s="5"/>
      <c r="DC679" s="5"/>
      <c r="DD679" s="5"/>
      <c r="DE679" s="5"/>
      <c r="DF679" s="5"/>
      <c r="DG679" s="5"/>
      <c r="DH679" s="5"/>
      <c r="DI679" s="5"/>
      <c r="DJ679" s="5"/>
      <c r="DK679" s="5"/>
      <c r="DL679" s="5"/>
      <c r="DM679" s="5"/>
      <c r="DN679" s="5"/>
      <c r="DO679" s="5"/>
      <c r="DP679" s="5"/>
      <c r="DQ679" s="5"/>
      <c r="DR679" s="5"/>
      <c r="DS679" s="5"/>
      <c r="DT679" s="5"/>
      <c r="DU679" s="5"/>
      <c r="DV679" s="5"/>
      <c r="DW679" s="5"/>
      <c r="DX679" s="5"/>
      <c r="DY679" s="5"/>
      <c r="DZ679" s="5"/>
      <c r="EA679" s="5"/>
      <c r="EB679" s="5"/>
      <c r="EC679" s="5"/>
      <c r="ED679" s="5"/>
      <c r="EE679" s="5"/>
      <c r="EF679" s="5"/>
      <c r="EG679" s="5"/>
      <c r="EH679" s="5"/>
      <c r="EI679" s="5"/>
      <c r="EJ679" s="5"/>
      <c r="EK679" s="5"/>
      <c r="EL679" s="5"/>
      <c r="EM679" s="5"/>
      <c r="EN679" s="5"/>
      <c r="EO679" s="5"/>
      <c r="EP679" s="5"/>
      <c r="EQ679" s="5"/>
      <c r="ER679" s="5"/>
      <c r="ES679" s="5"/>
      <c r="ET679" s="5"/>
      <c r="EU679" s="5"/>
      <c r="EV679" s="5"/>
      <c r="EW679" s="5"/>
      <c r="EX679" s="5"/>
      <c r="EY679" s="5"/>
      <c r="EZ679" s="5"/>
      <c r="FA679" s="5"/>
      <c r="FB679" s="5"/>
      <c r="FC679" s="5"/>
      <c r="FD679" s="5"/>
      <c r="FE679" s="5"/>
      <c r="FF679" s="5"/>
      <c r="FG679" s="5"/>
      <c r="FH679" s="5"/>
      <c r="FI679" s="5"/>
      <c r="FJ679" s="5"/>
      <c r="FK679" s="5"/>
      <c r="FL679" s="5"/>
      <c r="FM679" s="5"/>
      <c r="FN679" s="5"/>
      <c r="FO679" s="5"/>
      <c r="FP679" s="5"/>
      <c r="FQ679" s="5"/>
      <c r="FR679" s="5"/>
      <c r="FS679" s="5"/>
      <c r="FT679" s="5"/>
      <c r="FU679" s="5"/>
      <c r="FV679" s="5"/>
      <c r="FW679" s="5"/>
      <c r="FX679" s="5"/>
      <c r="FY679" s="5"/>
      <c r="FZ679" s="5"/>
      <c r="GA679" s="5"/>
      <c r="GB679" s="5"/>
      <c r="GC679" s="5"/>
      <c r="GD679" s="5"/>
      <c r="GE679" s="5"/>
      <c r="GF679" s="5"/>
      <c r="GG679" s="5"/>
      <c r="GH679" s="4"/>
      <c r="GI679" s="4"/>
      <c r="GJ679" s="5"/>
      <c r="GK679" s="5"/>
      <c r="GL679" s="5"/>
      <c r="GM679" s="5"/>
      <c r="GN679" s="5"/>
      <c r="GO679" s="5"/>
      <c r="GP679" s="5"/>
      <c r="GQ679" s="5"/>
      <c r="GR679" s="5"/>
      <c r="GS679" s="5"/>
    </row>
    <row r="680" spans="1:201"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4"/>
      <c r="AR680" s="4"/>
      <c r="AS680" s="5"/>
      <c r="AT680" s="4"/>
      <c r="AU680" s="5"/>
      <c r="AV680" s="5"/>
      <c r="AW680" s="5"/>
      <c r="AX680" s="5"/>
      <c r="AY680" s="5"/>
      <c r="AZ680" s="5"/>
      <c r="BA680" s="5"/>
      <c r="BB680" s="5"/>
      <c r="BC680" s="4"/>
      <c r="BD680" s="4"/>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c r="CR680" s="5"/>
      <c r="CS680" s="5"/>
      <c r="CT680" s="5"/>
      <c r="CU680" s="5"/>
      <c r="CV680" s="5"/>
      <c r="CW680" s="5"/>
      <c r="CX680" s="5"/>
      <c r="CY680" s="5"/>
      <c r="CZ680" s="5"/>
      <c r="DA680" s="5"/>
      <c r="DB680" s="5"/>
      <c r="DC680" s="5"/>
      <c r="DD680" s="5"/>
      <c r="DE680" s="5"/>
      <c r="DF680" s="5"/>
      <c r="DG680" s="5"/>
      <c r="DH680" s="5"/>
      <c r="DI680" s="5"/>
      <c r="DJ680" s="5"/>
      <c r="DK680" s="5"/>
      <c r="DL680" s="5"/>
      <c r="DM680" s="5"/>
      <c r="DN680" s="5"/>
      <c r="DO680" s="5"/>
      <c r="DP680" s="5"/>
      <c r="DQ680" s="5"/>
      <c r="DR680" s="5"/>
      <c r="DS680" s="5"/>
      <c r="DT680" s="5"/>
      <c r="DU680" s="5"/>
      <c r="DV680" s="5"/>
      <c r="DW680" s="5"/>
      <c r="DX680" s="5"/>
      <c r="DY680" s="5"/>
      <c r="DZ680" s="5"/>
      <c r="EA680" s="5"/>
      <c r="EB680" s="5"/>
      <c r="EC680" s="5"/>
      <c r="ED680" s="5"/>
      <c r="EE680" s="5"/>
      <c r="EF680" s="5"/>
      <c r="EG680" s="5"/>
      <c r="EH680" s="5"/>
      <c r="EI680" s="5"/>
      <c r="EJ680" s="5"/>
      <c r="EK680" s="5"/>
      <c r="EL680" s="5"/>
      <c r="EM680" s="5"/>
      <c r="EN680" s="5"/>
      <c r="EO680" s="5"/>
      <c r="EP680" s="5"/>
      <c r="EQ680" s="5"/>
      <c r="ER680" s="5"/>
      <c r="ES680" s="5"/>
      <c r="ET680" s="5"/>
      <c r="EU680" s="5"/>
      <c r="EV680" s="5"/>
      <c r="EW680" s="5"/>
      <c r="EX680" s="5"/>
      <c r="EY680" s="5"/>
      <c r="EZ680" s="5"/>
      <c r="FA680" s="5"/>
      <c r="FB680" s="5"/>
      <c r="FC680" s="5"/>
      <c r="FD680" s="5"/>
      <c r="FE680" s="5"/>
      <c r="FF680" s="5"/>
      <c r="FG680" s="5"/>
      <c r="FH680" s="5"/>
      <c r="FI680" s="5"/>
      <c r="FJ680" s="5"/>
      <c r="FK680" s="5"/>
      <c r="FL680" s="5"/>
      <c r="FM680" s="5"/>
      <c r="FN680" s="5"/>
      <c r="FO680" s="5"/>
      <c r="FP680" s="5"/>
      <c r="FQ680" s="5"/>
      <c r="FR680" s="5"/>
      <c r="FS680" s="5"/>
      <c r="FT680" s="5"/>
      <c r="FU680" s="5"/>
      <c r="FV680" s="5"/>
      <c r="FW680" s="5"/>
      <c r="FX680" s="5"/>
      <c r="FY680" s="5"/>
      <c r="FZ680" s="5"/>
      <c r="GA680" s="5"/>
      <c r="GB680" s="5"/>
      <c r="GC680" s="5"/>
      <c r="GD680" s="5"/>
      <c r="GE680" s="5"/>
      <c r="GF680" s="5"/>
      <c r="GG680" s="5"/>
      <c r="GH680" s="4"/>
      <c r="GI680" s="4"/>
      <c r="GJ680" s="5"/>
      <c r="GK680" s="5"/>
      <c r="GL680" s="5"/>
      <c r="GM680" s="5"/>
      <c r="GN680" s="5"/>
      <c r="GO680" s="5"/>
      <c r="GP680" s="5"/>
      <c r="GQ680" s="5"/>
      <c r="GR680" s="5"/>
      <c r="GS680" s="5"/>
    </row>
    <row r="681" spans="1:201"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4"/>
      <c r="AR681" s="4"/>
      <c r="AS681" s="5"/>
      <c r="AT681" s="4"/>
      <c r="AU681" s="5"/>
      <c r="AV681" s="5"/>
      <c r="AW681" s="5"/>
      <c r="AX681" s="5"/>
      <c r="AY681" s="5"/>
      <c r="AZ681" s="5"/>
      <c r="BA681" s="5"/>
      <c r="BB681" s="5"/>
      <c r="BC681" s="4"/>
      <c r="BD681" s="4"/>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c r="CR681" s="5"/>
      <c r="CS681" s="5"/>
      <c r="CT681" s="5"/>
      <c r="CU681" s="5"/>
      <c r="CV681" s="5"/>
      <c r="CW681" s="5"/>
      <c r="CX681" s="5"/>
      <c r="CY681" s="5"/>
      <c r="CZ681" s="5"/>
      <c r="DA681" s="5"/>
      <c r="DB681" s="5"/>
      <c r="DC681" s="5"/>
      <c r="DD681" s="5"/>
      <c r="DE681" s="5"/>
      <c r="DF681" s="5"/>
      <c r="DG681" s="5"/>
      <c r="DH681" s="5"/>
      <c r="DI681" s="5"/>
      <c r="DJ681" s="5"/>
      <c r="DK681" s="5"/>
      <c r="DL681" s="5"/>
      <c r="DM681" s="5"/>
      <c r="DN681" s="5"/>
      <c r="DO681" s="5"/>
      <c r="DP681" s="5"/>
      <c r="DQ681" s="5"/>
      <c r="DR681" s="5"/>
      <c r="DS681" s="5"/>
      <c r="DT681" s="5"/>
      <c r="DU681" s="5"/>
      <c r="DV681" s="5"/>
      <c r="DW681" s="5"/>
      <c r="DX681" s="5"/>
      <c r="DY681" s="5"/>
      <c r="DZ681" s="5"/>
      <c r="EA681" s="5"/>
      <c r="EB681" s="5"/>
      <c r="EC681" s="5"/>
      <c r="ED681" s="5"/>
      <c r="EE681" s="5"/>
      <c r="EF681" s="5"/>
      <c r="EG681" s="5"/>
      <c r="EH681" s="5"/>
      <c r="EI681" s="5"/>
      <c r="EJ681" s="5"/>
      <c r="EK681" s="5"/>
      <c r="EL681" s="5"/>
      <c r="EM681" s="5"/>
      <c r="EN681" s="5"/>
      <c r="EO681" s="5"/>
      <c r="EP681" s="5"/>
      <c r="EQ681" s="5"/>
      <c r="ER681" s="5"/>
      <c r="ES681" s="5"/>
      <c r="ET681" s="5"/>
      <c r="EU681" s="5"/>
      <c r="EV681" s="5"/>
      <c r="EW681" s="5"/>
      <c r="EX681" s="5"/>
      <c r="EY681" s="5"/>
      <c r="EZ681" s="5"/>
      <c r="FA681" s="5"/>
      <c r="FB681" s="5"/>
      <c r="FC681" s="5"/>
      <c r="FD681" s="5"/>
      <c r="FE681" s="5"/>
      <c r="FF681" s="5"/>
      <c r="FG681" s="5"/>
      <c r="FH681" s="5"/>
      <c r="FI681" s="5"/>
      <c r="FJ681" s="5"/>
      <c r="FK681" s="5"/>
      <c r="FL681" s="5"/>
      <c r="FM681" s="5"/>
      <c r="FN681" s="5"/>
      <c r="FO681" s="5"/>
      <c r="FP681" s="5"/>
      <c r="FQ681" s="5"/>
      <c r="FR681" s="5"/>
      <c r="FS681" s="5"/>
      <c r="FT681" s="5"/>
      <c r="FU681" s="5"/>
      <c r="FV681" s="5"/>
      <c r="FW681" s="5"/>
      <c r="FX681" s="5"/>
      <c r="FY681" s="5"/>
      <c r="FZ681" s="5"/>
      <c r="GA681" s="5"/>
      <c r="GB681" s="5"/>
      <c r="GC681" s="5"/>
      <c r="GD681" s="5"/>
      <c r="GE681" s="5"/>
      <c r="GF681" s="5"/>
      <c r="GG681" s="5"/>
      <c r="GH681" s="4"/>
      <c r="GI681" s="4"/>
      <c r="GJ681" s="5"/>
      <c r="GK681" s="5"/>
      <c r="GL681" s="5"/>
      <c r="GM681" s="5"/>
      <c r="GN681" s="5"/>
      <c r="GO681" s="5"/>
      <c r="GP681" s="5"/>
      <c r="GQ681" s="5"/>
      <c r="GR681" s="5"/>
      <c r="GS681" s="5"/>
    </row>
    <row r="682" spans="1:201"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4"/>
      <c r="AR682" s="4"/>
      <c r="AS682" s="5"/>
      <c r="AT682" s="4"/>
      <c r="AU682" s="5"/>
      <c r="AV682" s="5"/>
      <c r="AW682" s="5"/>
      <c r="AX682" s="5"/>
      <c r="AY682" s="5"/>
      <c r="AZ682" s="5"/>
      <c r="BA682" s="5"/>
      <c r="BB682" s="5"/>
      <c r="BC682" s="4"/>
      <c r="BD682" s="4"/>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c r="CR682" s="5"/>
      <c r="CS682" s="5"/>
      <c r="CT682" s="5"/>
      <c r="CU682" s="5"/>
      <c r="CV682" s="5"/>
      <c r="CW682" s="5"/>
      <c r="CX682" s="5"/>
      <c r="CY682" s="5"/>
      <c r="CZ682" s="5"/>
      <c r="DA682" s="5"/>
      <c r="DB682" s="5"/>
      <c r="DC682" s="5"/>
      <c r="DD682" s="5"/>
      <c r="DE682" s="5"/>
      <c r="DF682" s="5"/>
      <c r="DG682" s="5"/>
      <c r="DH682" s="5"/>
      <c r="DI682" s="5"/>
      <c r="DJ682" s="5"/>
      <c r="DK682" s="5"/>
      <c r="DL682" s="5"/>
      <c r="DM682" s="5"/>
      <c r="DN682" s="5"/>
      <c r="DO682" s="5"/>
      <c r="DP682" s="5"/>
      <c r="DQ682" s="5"/>
      <c r="DR682" s="5"/>
      <c r="DS682" s="5"/>
      <c r="DT682" s="5"/>
      <c r="DU682" s="5"/>
      <c r="DV682" s="5"/>
      <c r="DW682" s="5"/>
      <c r="DX682" s="5"/>
      <c r="DY682" s="5"/>
      <c r="DZ682" s="5"/>
      <c r="EA682" s="5"/>
      <c r="EB682" s="5"/>
      <c r="EC682" s="5"/>
      <c r="ED682" s="5"/>
      <c r="EE682" s="5"/>
      <c r="EF682" s="5"/>
      <c r="EG682" s="5"/>
      <c r="EH682" s="5"/>
      <c r="EI682" s="5"/>
      <c r="EJ682" s="5"/>
      <c r="EK682" s="5"/>
      <c r="EL682" s="5"/>
      <c r="EM682" s="5"/>
      <c r="EN682" s="5"/>
      <c r="EO682" s="5"/>
      <c r="EP682" s="5"/>
      <c r="EQ682" s="5"/>
      <c r="ER682" s="5"/>
      <c r="ES682" s="5"/>
      <c r="ET682" s="5"/>
      <c r="EU682" s="5"/>
      <c r="EV682" s="5"/>
      <c r="EW682" s="5"/>
      <c r="EX682" s="5"/>
      <c r="EY682" s="5"/>
      <c r="EZ682" s="5"/>
      <c r="FA682" s="5"/>
      <c r="FB682" s="5"/>
      <c r="FC682" s="5"/>
      <c r="FD682" s="5"/>
      <c r="FE682" s="5"/>
      <c r="FF682" s="5"/>
      <c r="FG682" s="5"/>
      <c r="FH682" s="5"/>
      <c r="FI682" s="5"/>
      <c r="FJ682" s="5"/>
      <c r="FK682" s="5"/>
      <c r="FL682" s="5"/>
      <c r="FM682" s="5"/>
      <c r="FN682" s="5"/>
      <c r="FO682" s="5"/>
      <c r="FP682" s="5"/>
      <c r="FQ682" s="5"/>
      <c r="FR682" s="5"/>
      <c r="FS682" s="5"/>
      <c r="FT682" s="5"/>
      <c r="FU682" s="5"/>
      <c r="FV682" s="5"/>
      <c r="FW682" s="5"/>
      <c r="FX682" s="5"/>
      <c r="FY682" s="5"/>
      <c r="FZ682" s="5"/>
      <c r="GA682" s="5"/>
      <c r="GB682" s="5"/>
      <c r="GC682" s="5"/>
      <c r="GD682" s="5"/>
      <c r="GE682" s="5"/>
      <c r="GF682" s="5"/>
      <c r="GG682" s="5"/>
      <c r="GH682" s="4"/>
      <c r="GI682" s="4"/>
      <c r="GJ682" s="5"/>
      <c r="GK682" s="5"/>
      <c r="GL682" s="5"/>
      <c r="GM682" s="5"/>
      <c r="GN682" s="5"/>
      <c r="GO682" s="5"/>
      <c r="GP682" s="5"/>
      <c r="GQ682" s="5"/>
      <c r="GR682" s="5"/>
      <c r="GS682" s="5"/>
    </row>
    <row r="683" spans="1:201"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4"/>
      <c r="AR683" s="4"/>
      <c r="AS683" s="5"/>
      <c r="AT683" s="4"/>
      <c r="AU683" s="5"/>
      <c r="AV683" s="5"/>
      <c r="AW683" s="5"/>
      <c r="AX683" s="5"/>
      <c r="AY683" s="5"/>
      <c r="AZ683" s="5"/>
      <c r="BA683" s="5"/>
      <c r="BB683" s="5"/>
      <c r="BC683" s="4"/>
      <c r="BD683" s="4"/>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c r="CR683" s="5"/>
      <c r="CS683" s="5"/>
      <c r="CT683" s="5"/>
      <c r="CU683" s="5"/>
      <c r="CV683" s="5"/>
      <c r="CW683" s="5"/>
      <c r="CX683" s="5"/>
      <c r="CY683" s="5"/>
      <c r="CZ683" s="5"/>
      <c r="DA683" s="5"/>
      <c r="DB683" s="5"/>
      <c r="DC683" s="5"/>
      <c r="DD683" s="5"/>
      <c r="DE683" s="5"/>
      <c r="DF683" s="5"/>
      <c r="DG683" s="5"/>
      <c r="DH683" s="5"/>
      <c r="DI683" s="5"/>
      <c r="DJ683" s="5"/>
      <c r="DK683" s="5"/>
      <c r="DL683" s="5"/>
      <c r="DM683" s="5"/>
      <c r="DN683" s="5"/>
      <c r="DO683" s="5"/>
      <c r="DP683" s="5"/>
      <c r="DQ683" s="5"/>
      <c r="DR683" s="5"/>
      <c r="DS683" s="5"/>
      <c r="DT683" s="5"/>
      <c r="DU683" s="5"/>
      <c r="DV683" s="5"/>
      <c r="DW683" s="5"/>
      <c r="DX683" s="5"/>
      <c r="DY683" s="5"/>
      <c r="DZ683" s="5"/>
      <c r="EA683" s="5"/>
      <c r="EB683" s="5"/>
      <c r="EC683" s="5"/>
      <c r="ED683" s="5"/>
      <c r="EE683" s="5"/>
      <c r="EF683" s="5"/>
      <c r="EG683" s="5"/>
      <c r="EH683" s="5"/>
      <c r="EI683" s="5"/>
      <c r="EJ683" s="5"/>
      <c r="EK683" s="5"/>
      <c r="EL683" s="5"/>
      <c r="EM683" s="5"/>
      <c r="EN683" s="5"/>
      <c r="EO683" s="5"/>
      <c r="EP683" s="5"/>
      <c r="EQ683" s="5"/>
      <c r="ER683" s="5"/>
      <c r="ES683" s="5"/>
      <c r="ET683" s="5"/>
      <c r="EU683" s="5"/>
      <c r="EV683" s="5"/>
      <c r="EW683" s="5"/>
      <c r="EX683" s="5"/>
      <c r="EY683" s="5"/>
      <c r="EZ683" s="5"/>
      <c r="FA683" s="5"/>
      <c r="FB683" s="5"/>
      <c r="FC683" s="5"/>
      <c r="FD683" s="5"/>
      <c r="FE683" s="5"/>
      <c r="FF683" s="5"/>
      <c r="FG683" s="5"/>
      <c r="FH683" s="5"/>
      <c r="FI683" s="5"/>
      <c r="FJ683" s="5"/>
      <c r="FK683" s="5"/>
      <c r="FL683" s="5"/>
      <c r="FM683" s="5"/>
      <c r="FN683" s="5"/>
      <c r="FO683" s="5"/>
      <c r="FP683" s="5"/>
      <c r="FQ683" s="5"/>
      <c r="FR683" s="5"/>
      <c r="FS683" s="5"/>
      <c r="FT683" s="5"/>
      <c r="FU683" s="5"/>
      <c r="FV683" s="5"/>
      <c r="FW683" s="5"/>
      <c r="FX683" s="5"/>
      <c r="FY683" s="5"/>
      <c r="FZ683" s="5"/>
      <c r="GA683" s="5"/>
      <c r="GB683" s="5"/>
      <c r="GC683" s="5"/>
      <c r="GD683" s="5"/>
      <c r="GE683" s="5"/>
      <c r="GF683" s="5"/>
      <c r="GG683" s="5"/>
      <c r="GH683" s="4"/>
      <c r="GI683" s="4"/>
      <c r="GJ683" s="5"/>
      <c r="GK683" s="5"/>
      <c r="GL683" s="5"/>
      <c r="GM683" s="5"/>
      <c r="GN683" s="5"/>
      <c r="GO683" s="5"/>
      <c r="GP683" s="5"/>
      <c r="GQ683" s="5"/>
      <c r="GR683" s="5"/>
      <c r="GS683" s="5"/>
    </row>
    <row r="684" spans="1:201"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4"/>
      <c r="AR684" s="4"/>
      <c r="AS684" s="5"/>
      <c r="AT684" s="4"/>
      <c r="AU684" s="5"/>
      <c r="AV684" s="5"/>
      <c r="AW684" s="5"/>
      <c r="AX684" s="5"/>
      <c r="AY684" s="5"/>
      <c r="AZ684" s="5"/>
      <c r="BA684" s="5"/>
      <c r="BB684" s="5"/>
      <c r="BC684" s="4"/>
      <c r="BD684" s="4"/>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c r="CR684" s="5"/>
      <c r="CS684" s="5"/>
      <c r="CT684" s="5"/>
      <c r="CU684" s="5"/>
      <c r="CV684" s="5"/>
      <c r="CW684" s="5"/>
      <c r="CX684" s="5"/>
      <c r="CY684" s="5"/>
      <c r="CZ684" s="5"/>
      <c r="DA684" s="5"/>
      <c r="DB684" s="5"/>
      <c r="DC684" s="5"/>
      <c r="DD684" s="5"/>
      <c r="DE684" s="5"/>
      <c r="DF684" s="5"/>
      <c r="DG684" s="5"/>
      <c r="DH684" s="5"/>
      <c r="DI684" s="5"/>
      <c r="DJ684" s="5"/>
      <c r="DK684" s="5"/>
      <c r="DL684" s="5"/>
      <c r="DM684" s="5"/>
      <c r="DN684" s="5"/>
      <c r="DO684" s="5"/>
      <c r="DP684" s="5"/>
      <c r="DQ684" s="5"/>
      <c r="DR684" s="5"/>
      <c r="DS684" s="5"/>
      <c r="DT684" s="5"/>
      <c r="DU684" s="5"/>
      <c r="DV684" s="5"/>
      <c r="DW684" s="5"/>
      <c r="DX684" s="5"/>
      <c r="DY684" s="5"/>
      <c r="DZ684" s="5"/>
      <c r="EA684" s="5"/>
      <c r="EB684" s="5"/>
      <c r="EC684" s="5"/>
      <c r="ED684" s="5"/>
      <c r="EE684" s="5"/>
      <c r="EF684" s="5"/>
      <c r="EG684" s="5"/>
      <c r="EH684" s="5"/>
      <c r="EI684" s="5"/>
      <c r="EJ684" s="5"/>
      <c r="EK684" s="5"/>
      <c r="EL684" s="5"/>
      <c r="EM684" s="5"/>
      <c r="EN684" s="5"/>
      <c r="EO684" s="5"/>
      <c r="EP684" s="5"/>
      <c r="EQ684" s="5"/>
      <c r="ER684" s="5"/>
      <c r="ES684" s="5"/>
      <c r="ET684" s="5"/>
      <c r="EU684" s="5"/>
      <c r="EV684" s="5"/>
      <c r="EW684" s="5"/>
      <c r="EX684" s="5"/>
      <c r="EY684" s="5"/>
      <c r="EZ684" s="5"/>
      <c r="FA684" s="5"/>
      <c r="FB684" s="5"/>
      <c r="FC684" s="5"/>
      <c r="FD684" s="5"/>
      <c r="FE684" s="5"/>
      <c r="FF684" s="5"/>
      <c r="FG684" s="5"/>
      <c r="FH684" s="5"/>
      <c r="FI684" s="5"/>
      <c r="FJ684" s="5"/>
      <c r="FK684" s="5"/>
      <c r="FL684" s="5"/>
      <c r="FM684" s="5"/>
      <c r="FN684" s="5"/>
      <c r="FO684" s="5"/>
      <c r="FP684" s="5"/>
      <c r="FQ684" s="5"/>
      <c r="FR684" s="5"/>
      <c r="FS684" s="5"/>
      <c r="FT684" s="5"/>
      <c r="FU684" s="5"/>
      <c r="FV684" s="5"/>
      <c r="FW684" s="5"/>
      <c r="FX684" s="5"/>
      <c r="FY684" s="5"/>
      <c r="FZ684" s="5"/>
      <c r="GA684" s="5"/>
      <c r="GB684" s="5"/>
      <c r="GC684" s="5"/>
      <c r="GD684" s="5"/>
      <c r="GE684" s="5"/>
      <c r="GF684" s="5"/>
      <c r="GG684" s="5"/>
      <c r="GH684" s="4"/>
      <c r="GI684" s="4"/>
      <c r="GJ684" s="5"/>
      <c r="GK684" s="5"/>
      <c r="GL684" s="5"/>
      <c r="GM684" s="5"/>
      <c r="GN684" s="5"/>
      <c r="GO684" s="5"/>
      <c r="GP684" s="5"/>
      <c r="GQ684" s="5"/>
      <c r="GR684" s="5"/>
      <c r="GS684" s="5"/>
    </row>
    <row r="685" spans="1:201"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4"/>
      <c r="AR685" s="4"/>
      <c r="AS685" s="5"/>
      <c r="AT685" s="4"/>
      <c r="AU685" s="5"/>
      <c r="AV685" s="5"/>
      <c r="AW685" s="5"/>
      <c r="AX685" s="5"/>
      <c r="AY685" s="5"/>
      <c r="AZ685" s="5"/>
      <c r="BA685" s="5"/>
      <c r="BB685" s="5"/>
      <c r="BC685" s="4"/>
      <c r="BD685" s="4"/>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c r="CR685" s="5"/>
      <c r="CS685" s="5"/>
      <c r="CT685" s="5"/>
      <c r="CU685" s="5"/>
      <c r="CV685" s="5"/>
      <c r="CW685" s="5"/>
      <c r="CX685" s="5"/>
      <c r="CY685" s="5"/>
      <c r="CZ685" s="5"/>
      <c r="DA685" s="5"/>
      <c r="DB685" s="5"/>
      <c r="DC685" s="5"/>
      <c r="DD685" s="5"/>
      <c r="DE685" s="5"/>
      <c r="DF685" s="5"/>
      <c r="DG685" s="5"/>
      <c r="DH685" s="5"/>
      <c r="DI685" s="5"/>
      <c r="DJ685" s="5"/>
      <c r="DK685" s="5"/>
      <c r="DL685" s="5"/>
      <c r="DM685" s="5"/>
      <c r="DN685" s="5"/>
      <c r="DO685" s="5"/>
      <c r="DP685" s="5"/>
      <c r="DQ685" s="5"/>
      <c r="DR685" s="5"/>
      <c r="DS685" s="5"/>
      <c r="DT685" s="5"/>
      <c r="DU685" s="5"/>
      <c r="DV685" s="5"/>
      <c r="DW685" s="5"/>
      <c r="DX685" s="5"/>
      <c r="DY685" s="5"/>
      <c r="DZ685" s="5"/>
      <c r="EA685" s="5"/>
      <c r="EB685" s="5"/>
      <c r="EC685" s="5"/>
      <c r="ED685" s="5"/>
      <c r="EE685" s="5"/>
      <c r="EF685" s="5"/>
      <c r="EG685" s="5"/>
      <c r="EH685" s="5"/>
      <c r="EI685" s="5"/>
      <c r="EJ685" s="5"/>
      <c r="EK685" s="5"/>
      <c r="EL685" s="5"/>
      <c r="EM685" s="5"/>
      <c r="EN685" s="5"/>
      <c r="EO685" s="5"/>
      <c r="EP685" s="5"/>
      <c r="EQ685" s="5"/>
      <c r="ER685" s="5"/>
      <c r="ES685" s="5"/>
      <c r="ET685" s="5"/>
      <c r="EU685" s="5"/>
      <c r="EV685" s="5"/>
      <c r="EW685" s="5"/>
      <c r="EX685" s="5"/>
      <c r="EY685" s="5"/>
      <c r="EZ685" s="5"/>
      <c r="FA685" s="5"/>
      <c r="FB685" s="5"/>
      <c r="FC685" s="5"/>
      <c r="FD685" s="5"/>
      <c r="FE685" s="5"/>
      <c r="FF685" s="5"/>
      <c r="FG685" s="5"/>
      <c r="FH685" s="5"/>
      <c r="FI685" s="5"/>
      <c r="FJ685" s="5"/>
      <c r="FK685" s="5"/>
      <c r="FL685" s="5"/>
      <c r="FM685" s="5"/>
      <c r="FN685" s="5"/>
      <c r="FO685" s="5"/>
      <c r="FP685" s="5"/>
      <c r="FQ685" s="5"/>
      <c r="FR685" s="5"/>
      <c r="FS685" s="5"/>
      <c r="FT685" s="5"/>
      <c r="FU685" s="5"/>
      <c r="FV685" s="5"/>
      <c r="FW685" s="5"/>
      <c r="FX685" s="5"/>
      <c r="FY685" s="5"/>
      <c r="FZ685" s="5"/>
      <c r="GA685" s="5"/>
      <c r="GB685" s="5"/>
      <c r="GC685" s="5"/>
      <c r="GD685" s="5"/>
      <c r="GE685" s="5"/>
      <c r="GF685" s="5"/>
      <c r="GG685" s="5"/>
      <c r="GH685" s="4"/>
      <c r="GI685" s="4"/>
      <c r="GJ685" s="5"/>
      <c r="GK685" s="5"/>
      <c r="GL685" s="5"/>
      <c r="GM685" s="5"/>
      <c r="GN685" s="5"/>
      <c r="GO685" s="5"/>
      <c r="GP685" s="5"/>
      <c r="GQ685" s="5"/>
      <c r="GR685" s="5"/>
      <c r="GS685" s="5"/>
    </row>
    <row r="686" spans="1:201"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4"/>
      <c r="AR686" s="4"/>
      <c r="AS686" s="5"/>
      <c r="AT686" s="4"/>
      <c r="AU686" s="5"/>
      <c r="AV686" s="5"/>
      <c r="AW686" s="5"/>
      <c r="AX686" s="5"/>
      <c r="AY686" s="5"/>
      <c r="AZ686" s="5"/>
      <c r="BA686" s="5"/>
      <c r="BB686" s="5"/>
      <c r="BC686" s="4"/>
      <c r="BD686" s="4"/>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c r="CR686" s="5"/>
      <c r="CS686" s="5"/>
      <c r="CT686" s="5"/>
      <c r="CU686" s="5"/>
      <c r="CV686" s="5"/>
      <c r="CW686" s="5"/>
      <c r="CX686" s="5"/>
      <c r="CY686" s="5"/>
      <c r="CZ686" s="5"/>
      <c r="DA686" s="5"/>
      <c r="DB686" s="5"/>
      <c r="DC686" s="5"/>
      <c r="DD686" s="5"/>
      <c r="DE686" s="5"/>
      <c r="DF686" s="5"/>
      <c r="DG686" s="5"/>
      <c r="DH686" s="5"/>
      <c r="DI686" s="5"/>
      <c r="DJ686" s="5"/>
      <c r="DK686" s="5"/>
      <c r="DL686" s="5"/>
      <c r="DM686" s="5"/>
      <c r="DN686" s="5"/>
      <c r="DO686" s="5"/>
      <c r="DP686" s="5"/>
      <c r="DQ686" s="5"/>
      <c r="DR686" s="5"/>
      <c r="DS686" s="5"/>
      <c r="DT686" s="5"/>
      <c r="DU686" s="5"/>
      <c r="DV686" s="5"/>
      <c r="DW686" s="5"/>
      <c r="DX686" s="5"/>
      <c r="DY686" s="5"/>
      <c r="DZ686" s="5"/>
      <c r="EA686" s="5"/>
      <c r="EB686" s="5"/>
      <c r="EC686" s="5"/>
      <c r="ED686" s="5"/>
      <c r="EE686" s="5"/>
      <c r="EF686" s="5"/>
      <c r="EG686" s="5"/>
      <c r="EH686" s="5"/>
      <c r="EI686" s="5"/>
      <c r="EJ686" s="5"/>
      <c r="EK686" s="5"/>
      <c r="EL686" s="5"/>
      <c r="EM686" s="5"/>
      <c r="EN686" s="5"/>
      <c r="EO686" s="5"/>
      <c r="EP686" s="5"/>
      <c r="EQ686" s="5"/>
      <c r="ER686" s="5"/>
      <c r="ES686" s="5"/>
      <c r="ET686" s="5"/>
      <c r="EU686" s="5"/>
      <c r="EV686" s="5"/>
      <c r="EW686" s="5"/>
      <c r="EX686" s="5"/>
      <c r="EY686" s="5"/>
      <c r="EZ686" s="5"/>
      <c r="FA686" s="5"/>
      <c r="FB686" s="5"/>
      <c r="FC686" s="5"/>
      <c r="FD686" s="5"/>
      <c r="FE686" s="5"/>
      <c r="FF686" s="5"/>
      <c r="FG686" s="5"/>
      <c r="FH686" s="5"/>
      <c r="FI686" s="5"/>
      <c r="FJ686" s="5"/>
      <c r="FK686" s="5"/>
      <c r="FL686" s="5"/>
      <c r="FM686" s="5"/>
      <c r="FN686" s="5"/>
      <c r="FO686" s="5"/>
      <c r="FP686" s="5"/>
      <c r="FQ686" s="5"/>
      <c r="FR686" s="5"/>
      <c r="FS686" s="5"/>
      <c r="FT686" s="5"/>
      <c r="FU686" s="5"/>
      <c r="FV686" s="5"/>
      <c r="FW686" s="5"/>
      <c r="FX686" s="5"/>
      <c r="FY686" s="5"/>
      <c r="FZ686" s="5"/>
      <c r="GA686" s="5"/>
      <c r="GB686" s="5"/>
      <c r="GC686" s="5"/>
      <c r="GD686" s="5"/>
      <c r="GE686" s="5"/>
      <c r="GF686" s="5"/>
      <c r="GG686" s="5"/>
      <c r="GH686" s="4"/>
      <c r="GI686" s="4"/>
      <c r="GJ686" s="5"/>
      <c r="GK686" s="5"/>
      <c r="GL686" s="5"/>
      <c r="GM686" s="5"/>
      <c r="GN686" s="5"/>
      <c r="GO686" s="5"/>
      <c r="GP686" s="5"/>
      <c r="GQ686" s="5"/>
      <c r="GR686" s="5"/>
      <c r="GS686" s="5"/>
    </row>
    <row r="687" spans="1:201"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4"/>
      <c r="AR687" s="4"/>
      <c r="AS687" s="5"/>
      <c r="AT687" s="4"/>
      <c r="AU687" s="5"/>
      <c r="AV687" s="5"/>
      <c r="AW687" s="5"/>
      <c r="AX687" s="5"/>
      <c r="AY687" s="5"/>
      <c r="AZ687" s="5"/>
      <c r="BA687" s="5"/>
      <c r="BB687" s="5"/>
      <c r="BC687" s="4"/>
      <c r="BD687" s="4"/>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c r="CR687" s="5"/>
      <c r="CS687" s="5"/>
      <c r="CT687" s="5"/>
      <c r="CU687" s="5"/>
      <c r="CV687" s="5"/>
      <c r="CW687" s="5"/>
      <c r="CX687" s="5"/>
      <c r="CY687" s="5"/>
      <c r="CZ687" s="5"/>
      <c r="DA687" s="5"/>
      <c r="DB687" s="5"/>
      <c r="DC687" s="5"/>
      <c r="DD687" s="5"/>
      <c r="DE687" s="5"/>
      <c r="DF687" s="5"/>
      <c r="DG687" s="5"/>
      <c r="DH687" s="5"/>
      <c r="DI687" s="5"/>
      <c r="DJ687" s="5"/>
      <c r="DK687" s="5"/>
      <c r="DL687" s="5"/>
      <c r="DM687" s="5"/>
      <c r="DN687" s="5"/>
      <c r="DO687" s="5"/>
      <c r="DP687" s="5"/>
      <c r="DQ687" s="5"/>
      <c r="DR687" s="5"/>
      <c r="DS687" s="5"/>
      <c r="DT687" s="5"/>
      <c r="DU687" s="5"/>
      <c r="DV687" s="5"/>
      <c r="DW687" s="5"/>
      <c r="DX687" s="5"/>
      <c r="DY687" s="5"/>
      <c r="DZ687" s="5"/>
      <c r="EA687" s="5"/>
      <c r="EB687" s="5"/>
      <c r="EC687" s="5"/>
      <c r="ED687" s="5"/>
      <c r="EE687" s="5"/>
      <c r="EF687" s="5"/>
      <c r="EG687" s="5"/>
      <c r="EH687" s="5"/>
      <c r="EI687" s="5"/>
      <c r="EJ687" s="5"/>
      <c r="EK687" s="5"/>
      <c r="EL687" s="5"/>
      <c r="EM687" s="5"/>
      <c r="EN687" s="5"/>
      <c r="EO687" s="5"/>
      <c r="EP687" s="5"/>
      <c r="EQ687" s="5"/>
      <c r="ER687" s="5"/>
      <c r="ES687" s="5"/>
      <c r="ET687" s="5"/>
      <c r="EU687" s="5"/>
      <c r="EV687" s="5"/>
      <c r="EW687" s="5"/>
      <c r="EX687" s="5"/>
      <c r="EY687" s="5"/>
      <c r="EZ687" s="5"/>
      <c r="FA687" s="5"/>
      <c r="FB687" s="5"/>
      <c r="FC687" s="5"/>
      <c r="FD687" s="5"/>
      <c r="FE687" s="5"/>
      <c r="FF687" s="5"/>
      <c r="FG687" s="5"/>
      <c r="FH687" s="5"/>
      <c r="FI687" s="5"/>
      <c r="FJ687" s="5"/>
      <c r="FK687" s="5"/>
      <c r="FL687" s="5"/>
      <c r="FM687" s="5"/>
      <c r="FN687" s="5"/>
      <c r="FO687" s="5"/>
      <c r="FP687" s="5"/>
      <c r="FQ687" s="5"/>
      <c r="FR687" s="5"/>
      <c r="FS687" s="5"/>
      <c r="FT687" s="5"/>
      <c r="FU687" s="5"/>
      <c r="FV687" s="5"/>
      <c r="FW687" s="5"/>
      <c r="FX687" s="5"/>
      <c r="FY687" s="5"/>
      <c r="FZ687" s="5"/>
      <c r="GA687" s="5"/>
      <c r="GB687" s="5"/>
      <c r="GC687" s="5"/>
      <c r="GD687" s="5"/>
      <c r="GE687" s="5"/>
      <c r="GF687" s="5"/>
      <c r="GG687" s="5"/>
      <c r="GH687" s="4"/>
      <c r="GI687" s="4"/>
      <c r="GJ687" s="5"/>
      <c r="GK687" s="5"/>
      <c r="GL687" s="5"/>
      <c r="GM687" s="5"/>
      <c r="GN687" s="5"/>
      <c r="GO687" s="5"/>
      <c r="GP687" s="5"/>
      <c r="GQ687" s="5"/>
      <c r="GR687" s="5"/>
      <c r="GS687" s="5"/>
    </row>
    <row r="688" spans="1:201"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4"/>
      <c r="AR688" s="4"/>
      <c r="AS688" s="5"/>
      <c r="AT688" s="4"/>
      <c r="AU688" s="5"/>
      <c r="AV688" s="5"/>
      <c r="AW688" s="5"/>
      <c r="AX688" s="5"/>
      <c r="AY688" s="5"/>
      <c r="AZ688" s="5"/>
      <c r="BA688" s="5"/>
      <c r="BB688" s="5"/>
      <c r="BC688" s="4"/>
      <c r="BD688" s="4"/>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c r="CR688" s="5"/>
      <c r="CS688" s="5"/>
      <c r="CT688" s="5"/>
      <c r="CU688" s="5"/>
      <c r="CV688" s="5"/>
      <c r="CW688" s="5"/>
      <c r="CX688" s="5"/>
      <c r="CY688" s="5"/>
      <c r="CZ688" s="5"/>
      <c r="DA688" s="5"/>
      <c r="DB688" s="5"/>
      <c r="DC688" s="5"/>
      <c r="DD688" s="5"/>
      <c r="DE688" s="5"/>
      <c r="DF688" s="5"/>
      <c r="DG688" s="5"/>
      <c r="DH688" s="5"/>
      <c r="DI688" s="5"/>
      <c r="DJ688" s="5"/>
      <c r="DK688" s="5"/>
      <c r="DL688" s="5"/>
      <c r="DM688" s="5"/>
      <c r="DN688" s="5"/>
      <c r="DO688" s="5"/>
      <c r="DP688" s="5"/>
      <c r="DQ688" s="5"/>
      <c r="DR688" s="5"/>
      <c r="DS688" s="5"/>
      <c r="DT688" s="5"/>
      <c r="DU688" s="5"/>
      <c r="DV688" s="5"/>
      <c r="DW688" s="5"/>
      <c r="DX688" s="5"/>
      <c r="DY688" s="5"/>
      <c r="DZ688" s="5"/>
      <c r="EA688" s="5"/>
      <c r="EB688" s="5"/>
      <c r="EC688" s="5"/>
      <c r="ED688" s="5"/>
      <c r="EE688" s="5"/>
      <c r="EF688" s="5"/>
      <c r="EG688" s="5"/>
      <c r="EH688" s="5"/>
      <c r="EI688" s="5"/>
      <c r="EJ688" s="5"/>
      <c r="EK688" s="5"/>
      <c r="EL688" s="5"/>
      <c r="EM688" s="5"/>
      <c r="EN688" s="5"/>
      <c r="EO688" s="5"/>
      <c r="EP688" s="5"/>
      <c r="EQ688" s="5"/>
      <c r="ER688" s="5"/>
      <c r="ES688" s="5"/>
      <c r="ET688" s="5"/>
      <c r="EU688" s="5"/>
      <c r="EV688" s="5"/>
      <c r="EW688" s="5"/>
      <c r="EX688" s="5"/>
      <c r="EY688" s="5"/>
      <c r="EZ688" s="5"/>
      <c r="FA688" s="5"/>
      <c r="FB688" s="5"/>
      <c r="FC688" s="5"/>
      <c r="FD688" s="5"/>
      <c r="FE688" s="5"/>
      <c r="FF688" s="5"/>
      <c r="FG688" s="5"/>
      <c r="FH688" s="5"/>
      <c r="FI688" s="5"/>
      <c r="FJ688" s="5"/>
      <c r="FK688" s="5"/>
      <c r="FL688" s="5"/>
      <c r="FM688" s="5"/>
      <c r="FN688" s="5"/>
      <c r="FO688" s="5"/>
      <c r="FP688" s="5"/>
      <c r="FQ688" s="5"/>
      <c r="FR688" s="5"/>
      <c r="FS688" s="5"/>
      <c r="FT688" s="5"/>
      <c r="FU688" s="5"/>
      <c r="FV688" s="5"/>
      <c r="FW688" s="5"/>
      <c r="FX688" s="5"/>
      <c r="FY688" s="5"/>
      <c r="FZ688" s="5"/>
      <c r="GA688" s="5"/>
      <c r="GB688" s="5"/>
      <c r="GC688" s="5"/>
      <c r="GD688" s="5"/>
      <c r="GE688" s="5"/>
      <c r="GF688" s="5"/>
      <c r="GG688" s="5"/>
      <c r="GH688" s="4"/>
      <c r="GI688" s="4"/>
      <c r="GJ688" s="5"/>
      <c r="GK688" s="5"/>
      <c r="GL688" s="5"/>
      <c r="GM688" s="5"/>
      <c r="GN688" s="5"/>
      <c r="GO688" s="5"/>
      <c r="GP688" s="5"/>
      <c r="GQ688" s="5"/>
      <c r="GR688" s="5"/>
      <c r="GS688" s="5"/>
    </row>
    <row r="689" spans="1:201"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4"/>
      <c r="AR689" s="4"/>
      <c r="AS689" s="5"/>
      <c r="AT689" s="4"/>
      <c r="AU689" s="5"/>
      <c r="AV689" s="5"/>
      <c r="AW689" s="5"/>
      <c r="AX689" s="5"/>
      <c r="AY689" s="5"/>
      <c r="AZ689" s="5"/>
      <c r="BA689" s="5"/>
      <c r="BB689" s="5"/>
      <c r="BC689" s="4"/>
      <c r="BD689" s="4"/>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c r="CR689" s="5"/>
      <c r="CS689" s="5"/>
      <c r="CT689" s="5"/>
      <c r="CU689" s="5"/>
      <c r="CV689" s="5"/>
      <c r="CW689" s="5"/>
      <c r="CX689" s="5"/>
      <c r="CY689" s="5"/>
      <c r="CZ689" s="5"/>
      <c r="DA689" s="5"/>
      <c r="DB689" s="5"/>
      <c r="DC689" s="5"/>
      <c r="DD689" s="5"/>
      <c r="DE689" s="5"/>
      <c r="DF689" s="5"/>
      <c r="DG689" s="5"/>
      <c r="DH689" s="5"/>
      <c r="DI689" s="5"/>
      <c r="DJ689" s="5"/>
      <c r="DK689" s="5"/>
      <c r="DL689" s="5"/>
      <c r="DM689" s="5"/>
      <c r="DN689" s="5"/>
      <c r="DO689" s="5"/>
      <c r="DP689" s="5"/>
      <c r="DQ689" s="5"/>
      <c r="DR689" s="5"/>
      <c r="DS689" s="5"/>
      <c r="DT689" s="5"/>
      <c r="DU689" s="5"/>
      <c r="DV689" s="5"/>
      <c r="DW689" s="5"/>
      <c r="DX689" s="5"/>
      <c r="DY689" s="5"/>
      <c r="DZ689" s="5"/>
      <c r="EA689" s="5"/>
      <c r="EB689" s="5"/>
      <c r="EC689" s="5"/>
      <c r="ED689" s="5"/>
      <c r="EE689" s="5"/>
      <c r="EF689" s="5"/>
      <c r="EG689" s="5"/>
      <c r="EH689" s="5"/>
      <c r="EI689" s="5"/>
      <c r="EJ689" s="5"/>
      <c r="EK689" s="5"/>
      <c r="EL689" s="5"/>
      <c r="EM689" s="5"/>
      <c r="EN689" s="5"/>
      <c r="EO689" s="5"/>
      <c r="EP689" s="5"/>
      <c r="EQ689" s="5"/>
      <c r="ER689" s="5"/>
      <c r="ES689" s="5"/>
      <c r="ET689" s="5"/>
      <c r="EU689" s="5"/>
      <c r="EV689" s="5"/>
      <c r="EW689" s="5"/>
      <c r="EX689" s="5"/>
      <c r="EY689" s="5"/>
      <c r="EZ689" s="5"/>
      <c r="FA689" s="5"/>
      <c r="FB689" s="5"/>
      <c r="FC689" s="5"/>
      <c r="FD689" s="5"/>
      <c r="FE689" s="5"/>
      <c r="FF689" s="5"/>
      <c r="FG689" s="5"/>
      <c r="FH689" s="5"/>
      <c r="FI689" s="5"/>
      <c r="FJ689" s="5"/>
      <c r="FK689" s="5"/>
      <c r="FL689" s="5"/>
      <c r="FM689" s="5"/>
      <c r="FN689" s="5"/>
      <c r="FO689" s="5"/>
      <c r="FP689" s="5"/>
      <c r="FQ689" s="5"/>
      <c r="FR689" s="5"/>
      <c r="FS689" s="5"/>
      <c r="FT689" s="5"/>
      <c r="FU689" s="5"/>
      <c r="FV689" s="5"/>
      <c r="FW689" s="5"/>
      <c r="FX689" s="5"/>
      <c r="FY689" s="5"/>
      <c r="FZ689" s="5"/>
      <c r="GA689" s="5"/>
      <c r="GB689" s="5"/>
      <c r="GC689" s="5"/>
      <c r="GD689" s="5"/>
      <c r="GE689" s="5"/>
      <c r="GF689" s="5"/>
      <c r="GG689" s="5"/>
      <c r="GH689" s="4"/>
      <c r="GI689" s="4"/>
      <c r="GJ689" s="5"/>
      <c r="GK689" s="5"/>
      <c r="GL689" s="5"/>
      <c r="GM689" s="5"/>
      <c r="GN689" s="5"/>
      <c r="GO689" s="5"/>
      <c r="GP689" s="5"/>
      <c r="GQ689" s="5"/>
      <c r="GR689" s="5"/>
      <c r="GS689" s="5"/>
    </row>
    <row r="690" spans="1:201"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4"/>
      <c r="AR690" s="4"/>
      <c r="AS690" s="5"/>
      <c r="AT690" s="4"/>
      <c r="AU690" s="5"/>
      <c r="AV690" s="5"/>
      <c r="AW690" s="5"/>
      <c r="AX690" s="5"/>
      <c r="AY690" s="5"/>
      <c r="AZ690" s="5"/>
      <c r="BA690" s="5"/>
      <c r="BB690" s="5"/>
      <c r="BC690" s="4"/>
      <c r="BD690" s="4"/>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c r="CR690" s="5"/>
      <c r="CS690" s="5"/>
      <c r="CT690" s="5"/>
      <c r="CU690" s="5"/>
      <c r="CV690" s="5"/>
      <c r="CW690" s="5"/>
      <c r="CX690" s="5"/>
      <c r="CY690" s="5"/>
      <c r="CZ690" s="5"/>
      <c r="DA690" s="5"/>
      <c r="DB690" s="5"/>
      <c r="DC690" s="5"/>
      <c r="DD690" s="5"/>
      <c r="DE690" s="5"/>
      <c r="DF690" s="5"/>
      <c r="DG690" s="5"/>
      <c r="DH690" s="5"/>
      <c r="DI690" s="5"/>
      <c r="DJ690" s="5"/>
      <c r="DK690" s="5"/>
      <c r="DL690" s="5"/>
      <c r="DM690" s="5"/>
      <c r="DN690" s="5"/>
      <c r="DO690" s="5"/>
      <c r="DP690" s="5"/>
      <c r="DQ690" s="5"/>
      <c r="DR690" s="5"/>
      <c r="DS690" s="5"/>
      <c r="DT690" s="5"/>
      <c r="DU690" s="5"/>
      <c r="DV690" s="5"/>
      <c r="DW690" s="5"/>
      <c r="DX690" s="5"/>
      <c r="DY690" s="5"/>
      <c r="DZ690" s="5"/>
      <c r="EA690" s="5"/>
      <c r="EB690" s="5"/>
      <c r="EC690" s="5"/>
      <c r="ED690" s="5"/>
      <c r="EE690" s="5"/>
      <c r="EF690" s="5"/>
      <c r="EG690" s="5"/>
      <c r="EH690" s="5"/>
      <c r="EI690" s="5"/>
      <c r="EJ690" s="5"/>
      <c r="EK690" s="5"/>
      <c r="EL690" s="5"/>
      <c r="EM690" s="5"/>
      <c r="EN690" s="5"/>
      <c r="EO690" s="5"/>
      <c r="EP690" s="5"/>
      <c r="EQ690" s="5"/>
      <c r="ER690" s="5"/>
      <c r="ES690" s="5"/>
      <c r="ET690" s="5"/>
      <c r="EU690" s="5"/>
      <c r="EV690" s="5"/>
      <c r="EW690" s="5"/>
      <c r="EX690" s="5"/>
      <c r="EY690" s="5"/>
      <c r="EZ690" s="5"/>
      <c r="FA690" s="5"/>
      <c r="FB690" s="5"/>
      <c r="FC690" s="5"/>
      <c r="FD690" s="5"/>
      <c r="FE690" s="5"/>
      <c r="FF690" s="5"/>
      <c r="FG690" s="5"/>
      <c r="FH690" s="5"/>
      <c r="FI690" s="5"/>
      <c r="FJ690" s="5"/>
      <c r="FK690" s="5"/>
      <c r="FL690" s="5"/>
      <c r="FM690" s="5"/>
      <c r="FN690" s="5"/>
      <c r="FO690" s="5"/>
      <c r="FP690" s="5"/>
      <c r="FQ690" s="5"/>
      <c r="FR690" s="5"/>
      <c r="FS690" s="5"/>
      <c r="FT690" s="5"/>
      <c r="FU690" s="5"/>
      <c r="FV690" s="5"/>
      <c r="FW690" s="5"/>
      <c r="FX690" s="5"/>
      <c r="FY690" s="5"/>
      <c r="FZ690" s="5"/>
      <c r="GA690" s="5"/>
      <c r="GB690" s="5"/>
      <c r="GC690" s="5"/>
      <c r="GD690" s="5"/>
      <c r="GE690" s="5"/>
      <c r="GF690" s="5"/>
      <c r="GG690" s="5"/>
      <c r="GH690" s="4"/>
      <c r="GI690" s="4"/>
      <c r="GJ690" s="5"/>
      <c r="GK690" s="5"/>
      <c r="GL690" s="5"/>
      <c r="GM690" s="5"/>
      <c r="GN690" s="5"/>
      <c r="GO690" s="5"/>
      <c r="GP690" s="5"/>
      <c r="GQ690" s="5"/>
      <c r="GR690" s="5"/>
      <c r="GS690" s="5"/>
    </row>
    <row r="691" spans="1:201"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4"/>
      <c r="AR691" s="4"/>
      <c r="AS691" s="5"/>
      <c r="AT691" s="4"/>
      <c r="AU691" s="5"/>
      <c r="AV691" s="5"/>
      <c r="AW691" s="5"/>
      <c r="AX691" s="5"/>
      <c r="AY691" s="5"/>
      <c r="AZ691" s="5"/>
      <c r="BA691" s="5"/>
      <c r="BB691" s="5"/>
      <c r="BC691" s="4"/>
      <c r="BD691" s="4"/>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c r="CJ691" s="5"/>
      <c r="CK691" s="5"/>
      <c r="CL691" s="5"/>
      <c r="CM691" s="5"/>
      <c r="CN691" s="5"/>
      <c r="CO691" s="5"/>
      <c r="CP691" s="5"/>
      <c r="CQ691" s="5"/>
      <c r="CR691" s="5"/>
      <c r="CS691" s="5"/>
      <c r="CT691" s="5"/>
      <c r="CU691" s="5"/>
      <c r="CV691" s="5"/>
      <c r="CW691" s="5"/>
      <c r="CX691" s="5"/>
      <c r="CY691" s="5"/>
      <c r="CZ691" s="5"/>
      <c r="DA691" s="5"/>
      <c r="DB691" s="5"/>
      <c r="DC691" s="5"/>
      <c r="DD691" s="5"/>
      <c r="DE691" s="5"/>
      <c r="DF691" s="5"/>
      <c r="DG691" s="5"/>
      <c r="DH691" s="5"/>
      <c r="DI691" s="5"/>
      <c r="DJ691" s="5"/>
      <c r="DK691" s="5"/>
      <c r="DL691" s="5"/>
      <c r="DM691" s="5"/>
      <c r="DN691" s="5"/>
      <c r="DO691" s="5"/>
      <c r="DP691" s="5"/>
      <c r="DQ691" s="5"/>
      <c r="DR691" s="5"/>
      <c r="DS691" s="5"/>
      <c r="DT691" s="5"/>
      <c r="DU691" s="5"/>
      <c r="DV691" s="5"/>
      <c r="DW691" s="5"/>
      <c r="DX691" s="5"/>
      <c r="DY691" s="5"/>
      <c r="DZ691" s="5"/>
      <c r="EA691" s="5"/>
      <c r="EB691" s="5"/>
      <c r="EC691" s="5"/>
      <c r="ED691" s="5"/>
      <c r="EE691" s="5"/>
      <c r="EF691" s="5"/>
      <c r="EG691" s="5"/>
      <c r="EH691" s="5"/>
      <c r="EI691" s="5"/>
      <c r="EJ691" s="5"/>
      <c r="EK691" s="5"/>
      <c r="EL691" s="5"/>
      <c r="EM691" s="5"/>
      <c r="EN691" s="5"/>
      <c r="EO691" s="5"/>
      <c r="EP691" s="5"/>
      <c r="EQ691" s="5"/>
      <c r="ER691" s="5"/>
      <c r="ES691" s="5"/>
      <c r="ET691" s="5"/>
      <c r="EU691" s="5"/>
      <c r="EV691" s="5"/>
      <c r="EW691" s="5"/>
      <c r="EX691" s="5"/>
      <c r="EY691" s="5"/>
      <c r="EZ691" s="5"/>
      <c r="FA691" s="5"/>
      <c r="FB691" s="5"/>
      <c r="FC691" s="5"/>
      <c r="FD691" s="5"/>
      <c r="FE691" s="5"/>
      <c r="FF691" s="5"/>
      <c r="FG691" s="5"/>
      <c r="FH691" s="5"/>
      <c r="FI691" s="5"/>
      <c r="FJ691" s="5"/>
      <c r="FK691" s="5"/>
      <c r="FL691" s="5"/>
      <c r="FM691" s="5"/>
      <c r="FN691" s="5"/>
      <c r="FO691" s="5"/>
      <c r="FP691" s="5"/>
      <c r="FQ691" s="5"/>
      <c r="FR691" s="5"/>
      <c r="FS691" s="5"/>
      <c r="FT691" s="5"/>
      <c r="FU691" s="5"/>
      <c r="FV691" s="5"/>
      <c r="FW691" s="5"/>
      <c r="FX691" s="5"/>
      <c r="FY691" s="5"/>
      <c r="FZ691" s="5"/>
      <c r="GA691" s="5"/>
      <c r="GB691" s="5"/>
      <c r="GC691" s="5"/>
      <c r="GD691" s="5"/>
      <c r="GE691" s="5"/>
      <c r="GF691" s="5"/>
      <c r="GG691" s="5"/>
      <c r="GH691" s="4"/>
      <c r="GI691" s="4"/>
      <c r="GJ691" s="5"/>
      <c r="GK691" s="5"/>
      <c r="GL691" s="5"/>
      <c r="GM691" s="5"/>
      <c r="GN691" s="5"/>
      <c r="GO691" s="5"/>
      <c r="GP691" s="5"/>
      <c r="GQ691" s="5"/>
      <c r="GR691" s="5"/>
      <c r="GS691" s="5"/>
    </row>
    <row r="692" spans="1:201"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4"/>
      <c r="AR692" s="4"/>
      <c r="AS692" s="5"/>
      <c r="AT692" s="4"/>
      <c r="AU692" s="5"/>
      <c r="AV692" s="5"/>
      <c r="AW692" s="5"/>
      <c r="AX692" s="5"/>
      <c r="AY692" s="5"/>
      <c r="AZ692" s="5"/>
      <c r="BA692" s="5"/>
      <c r="BB692" s="5"/>
      <c r="BC692" s="4"/>
      <c r="BD692" s="4"/>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c r="CR692" s="5"/>
      <c r="CS692" s="5"/>
      <c r="CT692" s="5"/>
      <c r="CU692" s="5"/>
      <c r="CV692" s="5"/>
      <c r="CW692" s="5"/>
      <c r="CX692" s="5"/>
      <c r="CY692" s="5"/>
      <c r="CZ692" s="5"/>
      <c r="DA692" s="5"/>
      <c r="DB692" s="5"/>
      <c r="DC692" s="5"/>
      <c r="DD692" s="5"/>
      <c r="DE692" s="5"/>
      <c r="DF692" s="5"/>
      <c r="DG692" s="5"/>
      <c r="DH692" s="5"/>
      <c r="DI692" s="5"/>
      <c r="DJ692" s="5"/>
      <c r="DK692" s="5"/>
      <c r="DL692" s="5"/>
      <c r="DM692" s="5"/>
      <c r="DN692" s="5"/>
      <c r="DO692" s="5"/>
      <c r="DP692" s="5"/>
      <c r="DQ692" s="5"/>
      <c r="DR692" s="5"/>
      <c r="DS692" s="5"/>
      <c r="DT692" s="5"/>
      <c r="DU692" s="5"/>
      <c r="DV692" s="5"/>
      <c r="DW692" s="5"/>
      <c r="DX692" s="5"/>
      <c r="DY692" s="5"/>
      <c r="DZ692" s="5"/>
      <c r="EA692" s="5"/>
      <c r="EB692" s="5"/>
      <c r="EC692" s="5"/>
      <c r="ED692" s="5"/>
      <c r="EE692" s="5"/>
      <c r="EF692" s="5"/>
      <c r="EG692" s="5"/>
      <c r="EH692" s="5"/>
      <c r="EI692" s="5"/>
      <c r="EJ692" s="5"/>
      <c r="EK692" s="5"/>
      <c r="EL692" s="5"/>
      <c r="EM692" s="5"/>
      <c r="EN692" s="5"/>
      <c r="EO692" s="5"/>
      <c r="EP692" s="5"/>
      <c r="EQ692" s="5"/>
      <c r="ER692" s="5"/>
      <c r="ES692" s="5"/>
      <c r="ET692" s="5"/>
      <c r="EU692" s="5"/>
      <c r="EV692" s="5"/>
      <c r="EW692" s="5"/>
      <c r="EX692" s="5"/>
      <c r="EY692" s="5"/>
      <c r="EZ692" s="5"/>
      <c r="FA692" s="5"/>
      <c r="FB692" s="5"/>
      <c r="FC692" s="5"/>
      <c r="FD692" s="5"/>
      <c r="FE692" s="5"/>
      <c r="FF692" s="5"/>
      <c r="FG692" s="5"/>
      <c r="FH692" s="5"/>
      <c r="FI692" s="5"/>
      <c r="FJ692" s="5"/>
      <c r="FK692" s="5"/>
      <c r="FL692" s="5"/>
      <c r="FM692" s="5"/>
      <c r="FN692" s="5"/>
      <c r="FO692" s="5"/>
      <c r="FP692" s="5"/>
      <c r="FQ692" s="5"/>
      <c r="FR692" s="5"/>
      <c r="FS692" s="5"/>
      <c r="FT692" s="5"/>
      <c r="FU692" s="5"/>
      <c r="FV692" s="5"/>
      <c r="FW692" s="5"/>
      <c r="FX692" s="5"/>
      <c r="FY692" s="5"/>
      <c r="FZ692" s="5"/>
      <c r="GA692" s="5"/>
      <c r="GB692" s="5"/>
      <c r="GC692" s="5"/>
      <c r="GD692" s="5"/>
      <c r="GE692" s="5"/>
      <c r="GF692" s="5"/>
      <c r="GG692" s="5"/>
      <c r="GH692" s="4"/>
      <c r="GI692" s="4"/>
      <c r="GJ692" s="5"/>
      <c r="GK692" s="5"/>
      <c r="GL692" s="5"/>
      <c r="GM692" s="5"/>
      <c r="GN692" s="5"/>
      <c r="GO692" s="5"/>
      <c r="GP692" s="5"/>
      <c r="GQ692" s="5"/>
      <c r="GR692" s="5"/>
      <c r="GS692" s="5"/>
    </row>
    <row r="693" spans="1:201"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4"/>
      <c r="AR693" s="4"/>
      <c r="AS693" s="5"/>
      <c r="AT693" s="4"/>
      <c r="AU693" s="5"/>
      <c r="AV693" s="5"/>
      <c r="AW693" s="5"/>
      <c r="AX693" s="5"/>
      <c r="AY693" s="5"/>
      <c r="AZ693" s="5"/>
      <c r="BA693" s="5"/>
      <c r="BB693" s="5"/>
      <c r="BC693" s="4"/>
      <c r="BD693" s="4"/>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c r="CR693" s="5"/>
      <c r="CS693" s="5"/>
      <c r="CT693" s="5"/>
      <c r="CU693" s="5"/>
      <c r="CV693" s="5"/>
      <c r="CW693" s="5"/>
      <c r="CX693" s="5"/>
      <c r="CY693" s="5"/>
      <c r="CZ693" s="5"/>
      <c r="DA693" s="5"/>
      <c r="DB693" s="5"/>
      <c r="DC693" s="5"/>
      <c r="DD693" s="5"/>
      <c r="DE693" s="5"/>
      <c r="DF693" s="5"/>
      <c r="DG693" s="5"/>
      <c r="DH693" s="5"/>
      <c r="DI693" s="5"/>
      <c r="DJ693" s="5"/>
      <c r="DK693" s="5"/>
      <c r="DL693" s="5"/>
      <c r="DM693" s="5"/>
      <c r="DN693" s="5"/>
      <c r="DO693" s="5"/>
      <c r="DP693" s="5"/>
      <c r="DQ693" s="5"/>
      <c r="DR693" s="5"/>
      <c r="DS693" s="5"/>
      <c r="DT693" s="5"/>
      <c r="DU693" s="5"/>
      <c r="DV693" s="5"/>
      <c r="DW693" s="5"/>
      <c r="DX693" s="5"/>
      <c r="DY693" s="5"/>
      <c r="DZ693" s="5"/>
      <c r="EA693" s="5"/>
      <c r="EB693" s="5"/>
      <c r="EC693" s="5"/>
      <c r="ED693" s="5"/>
      <c r="EE693" s="5"/>
      <c r="EF693" s="5"/>
      <c r="EG693" s="5"/>
      <c r="EH693" s="5"/>
      <c r="EI693" s="5"/>
      <c r="EJ693" s="5"/>
      <c r="EK693" s="5"/>
      <c r="EL693" s="5"/>
      <c r="EM693" s="5"/>
      <c r="EN693" s="5"/>
      <c r="EO693" s="5"/>
      <c r="EP693" s="5"/>
      <c r="EQ693" s="5"/>
      <c r="ER693" s="5"/>
      <c r="ES693" s="5"/>
      <c r="ET693" s="5"/>
      <c r="EU693" s="5"/>
      <c r="EV693" s="5"/>
      <c r="EW693" s="5"/>
      <c r="EX693" s="5"/>
      <c r="EY693" s="5"/>
      <c r="EZ693" s="5"/>
      <c r="FA693" s="5"/>
      <c r="FB693" s="5"/>
      <c r="FC693" s="5"/>
      <c r="FD693" s="5"/>
      <c r="FE693" s="5"/>
      <c r="FF693" s="5"/>
      <c r="FG693" s="5"/>
      <c r="FH693" s="5"/>
      <c r="FI693" s="5"/>
      <c r="FJ693" s="5"/>
      <c r="FK693" s="5"/>
      <c r="FL693" s="5"/>
      <c r="FM693" s="5"/>
      <c r="FN693" s="5"/>
      <c r="FO693" s="5"/>
      <c r="FP693" s="5"/>
      <c r="FQ693" s="5"/>
      <c r="FR693" s="5"/>
      <c r="FS693" s="5"/>
      <c r="FT693" s="5"/>
      <c r="FU693" s="5"/>
      <c r="FV693" s="5"/>
      <c r="FW693" s="5"/>
      <c r="FX693" s="5"/>
      <c r="FY693" s="5"/>
      <c r="FZ693" s="5"/>
      <c r="GA693" s="5"/>
      <c r="GB693" s="5"/>
      <c r="GC693" s="5"/>
      <c r="GD693" s="5"/>
      <c r="GE693" s="5"/>
      <c r="GF693" s="5"/>
      <c r="GG693" s="5"/>
      <c r="GH693" s="4"/>
      <c r="GI693" s="4"/>
      <c r="GJ693" s="5"/>
      <c r="GK693" s="5"/>
      <c r="GL693" s="5"/>
      <c r="GM693" s="5"/>
      <c r="GN693" s="5"/>
      <c r="GO693" s="5"/>
      <c r="GP693" s="5"/>
      <c r="GQ693" s="5"/>
      <c r="GR693" s="5"/>
      <c r="GS693" s="5"/>
    </row>
    <row r="694" spans="1:201"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4"/>
      <c r="AR694" s="4"/>
      <c r="AS694" s="5"/>
      <c r="AT694" s="4"/>
      <c r="AU694" s="5"/>
      <c r="AV694" s="5"/>
      <c r="AW694" s="5"/>
      <c r="AX694" s="5"/>
      <c r="AY694" s="5"/>
      <c r="AZ694" s="5"/>
      <c r="BA694" s="5"/>
      <c r="BB694" s="5"/>
      <c r="BC694" s="4"/>
      <c r="BD694" s="4"/>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c r="CJ694" s="5"/>
      <c r="CK694" s="5"/>
      <c r="CL694" s="5"/>
      <c r="CM694" s="5"/>
      <c r="CN694" s="5"/>
      <c r="CO694" s="5"/>
      <c r="CP694" s="5"/>
      <c r="CQ694" s="5"/>
      <c r="CR694" s="5"/>
      <c r="CS694" s="5"/>
      <c r="CT694" s="5"/>
      <c r="CU694" s="5"/>
      <c r="CV694" s="5"/>
      <c r="CW694" s="5"/>
      <c r="CX694" s="5"/>
      <c r="CY694" s="5"/>
      <c r="CZ694" s="5"/>
      <c r="DA694" s="5"/>
      <c r="DB694" s="5"/>
      <c r="DC694" s="5"/>
      <c r="DD694" s="5"/>
      <c r="DE694" s="5"/>
      <c r="DF694" s="5"/>
      <c r="DG694" s="5"/>
      <c r="DH694" s="5"/>
      <c r="DI694" s="5"/>
      <c r="DJ694" s="5"/>
      <c r="DK694" s="5"/>
      <c r="DL694" s="5"/>
      <c r="DM694" s="5"/>
      <c r="DN694" s="5"/>
      <c r="DO694" s="5"/>
      <c r="DP694" s="5"/>
      <c r="DQ694" s="5"/>
      <c r="DR694" s="5"/>
      <c r="DS694" s="5"/>
      <c r="DT694" s="5"/>
      <c r="DU694" s="5"/>
      <c r="DV694" s="5"/>
      <c r="DW694" s="5"/>
      <c r="DX694" s="5"/>
      <c r="DY694" s="5"/>
      <c r="DZ694" s="5"/>
      <c r="EA694" s="5"/>
      <c r="EB694" s="5"/>
      <c r="EC694" s="5"/>
      <c r="ED694" s="5"/>
      <c r="EE694" s="5"/>
      <c r="EF694" s="5"/>
      <c r="EG694" s="5"/>
      <c r="EH694" s="5"/>
      <c r="EI694" s="5"/>
      <c r="EJ694" s="5"/>
      <c r="EK694" s="5"/>
      <c r="EL694" s="5"/>
      <c r="EM694" s="5"/>
      <c r="EN694" s="5"/>
      <c r="EO694" s="5"/>
      <c r="EP694" s="5"/>
      <c r="EQ694" s="5"/>
      <c r="ER694" s="5"/>
      <c r="ES694" s="5"/>
      <c r="ET694" s="5"/>
      <c r="EU694" s="5"/>
      <c r="EV694" s="5"/>
      <c r="EW694" s="5"/>
      <c r="EX694" s="5"/>
      <c r="EY694" s="5"/>
      <c r="EZ694" s="5"/>
      <c r="FA694" s="5"/>
      <c r="FB694" s="5"/>
      <c r="FC694" s="5"/>
      <c r="FD694" s="5"/>
      <c r="FE694" s="5"/>
      <c r="FF694" s="5"/>
      <c r="FG694" s="5"/>
      <c r="FH694" s="5"/>
      <c r="FI694" s="5"/>
      <c r="FJ694" s="5"/>
      <c r="FK694" s="5"/>
      <c r="FL694" s="5"/>
      <c r="FM694" s="5"/>
      <c r="FN694" s="5"/>
      <c r="FO694" s="5"/>
      <c r="FP694" s="5"/>
      <c r="FQ694" s="5"/>
      <c r="FR694" s="5"/>
      <c r="FS694" s="5"/>
      <c r="FT694" s="5"/>
      <c r="FU694" s="5"/>
      <c r="FV694" s="5"/>
      <c r="FW694" s="5"/>
      <c r="FX694" s="5"/>
      <c r="FY694" s="5"/>
      <c r="FZ694" s="5"/>
      <c r="GA694" s="5"/>
      <c r="GB694" s="5"/>
      <c r="GC694" s="5"/>
      <c r="GD694" s="5"/>
      <c r="GE694" s="5"/>
      <c r="GF694" s="5"/>
      <c r="GG694" s="5"/>
      <c r="GH694" s="4"/>
      <c r="GI694" s="4"/>
      <c r="GJ694" s="5"/>
      <c r="GK694" s="5"/>
      <c r="GL694" s="5"/>
      <c r="GM694" s="5"/>
      <c r="GN694" s="5"/>
      <c r="GO694" s="5"/>
      <c r="GP694" s="5"/>
      <c r="GQ694" s="5"/>
      <c r="GR694" s="5"/>
      <c r="GS694" s="5"/>
    </row>
    <row r="695" spans="1:201"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4"/>
      <c r="AR695" s="4"/>
      <c r="AS695" s="5"/>
      <c r="AT695" s="4"/>
      <c r="AU695" s="5"/>
      <c r="AV695" s="5"/>
      <c r="AW695" s="5"/>
      <c r="AX695" s="5"/>
      <c r="AY695" s="5"/>
      <c r="AZ695" s="5"/>
      <c r="BA695" s="5"/>
      <c r="BB695" s="5"/>
      <c r="BC695" s="4"/>
      <c r="BD695" s="4"/>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c r="CM695" s="5"/>
      <c r="CN695" s="5"/>
      <c r="CO695" s="5"/>
      <c r="CP695" s="5"/>
      <c r="CQ695" s="5"/>
      <c r="CR695" s="5"/>
      <c r="CS695" s="5"/>
      <c r="CT695" s="5"/>
      <c r="CU695" s="5"/>
      <c r="CV695" s="5"/>
      <c r="CW695" s="5"/>
      <c r="CX695" s="5"/>
      <c r="CY695" s="5"/>
      <c r="CZ695" s="5"/>
      <c r="DA695" s="5"/>
      <c r="DB695" s="5"/>
      <c r="DC695" s="5"/>
      <c r="DD695" s="5"/>
      <c r="DE695" s="5"/>
      <c r="DF695" s="5"/>
      <c r="DG695" s="5"/>
      <c r="DH695" s="5"/>
      <c r="DI695" s="5"/>
      <c r="DJ695" s="5"/>
      <c r="DK695" s="5"/>
      <c r="DL695" s="5"/>
      <c r="DM695" s="5"/>
      <c r="DN695" s="5"/>
      <c r="DO695" s="5"/>
      <c r="DP695" s="5"/>
      <c r="DQ695" s="5"/>
      <c r="DR695" s="5"/>
      <c r="DS695" s="5"/>
      <c r="DT695" s="5"/>
      <c r="DU695" s="5"/>
      <c r="DV695" s="5"/>
      <c r="DW695" s="5"/>
      <c r="DX695" s="5"/>
      <c r="DY695" s="5"/>
      <c r="DZ695" s="5"/>
      <c r="EA695" s="5"/>
      <c r="EB695" s="5"/>
      <c r="EC695" s="5"/>
      <c r="ED695" s="5"/>
      <c r="EE695" s="5"/>
      <c r="EF695" s="5"/>
      <c r="EG695" s="5"/>
      <c r="EH695" s="5"/>
      <c r="EI695" s="5"/>
      <c r="EJ695" s="5"/>
      <c r="EK695" s="5"/>
      <c r="EL695" s="5"/>
      <c r="EM695" s="5"/>
      <c r="EN695" s="5"/>
      <c r="EO695" s="5"/>
      <c r="EP695" s="5"/>
      <c r="EQ695" s="5"/>
      <c r="ER695" s="5"/>
      <c r="ES695" s="5"/>
      <c r="ET695" s="5"/>
      <c r="EU695" s="5"/>
      <c r="EV695" s="5"/>
      <c r="EW695" s="5"/>
      <c r="EX695" s="5"/>
      <c r="EY695" s="5"/>
      <c r="EZ695" s="5"/>
      <c r="FA695" s="5"/>
      <c r="FB695" s="5"/>
      <c r="FC695" s="5"/>
      <c r="FD695" s="5"/>
      <c r="FE695" s="5"/>
      <c r="FF695" s="5"/>
      <c r="FG695" s="5"/>
      <c r="FH695" s="5"/>
      <c r="FI695" s="5"/>
      <c r="FJ695" s="5"/>
      <c r="FK695" s="5"/>
      <c r="FL695" s="5"/>
      <c r="FM695" s="5"/>
      <c r="FN695" s="5"/>
      <c r="FO695" s="5"/>
      <c r="FP695" s="5"/>
      <c r="FQ695" s="5"/>
      <c r="FR695" s="5"/>
      <c r="FS695" s="5"/>
      <c r="FT695" s="5"/>
      <c r="FU695" s="5"/>
      <c r="FV695" s="5"/>
      <c r="FW695" s="5"/>
      <c r="FX695" s="5"/>
      <c r="FY695" s="5"/>
      <c r="FZ695" s="5"/>
      <c r="GA695" s="5"/>
      <c r="GB695" s="5"/>
      <c r="GC695" s="5"/>
      <c r="GD695" s="5"/>
      <c r="GE695" s="5"/>
      <c r="GF695" s="5"/>
      <c r="GG695" s="5"/>
      <c r="GH695" s="4"/>
      <c r="GI695" s="4"/>
      <c r="GJ695" s="5"/>
      <c r="GK695" s="5"/>
      <c r="GL695" s="5"/>
      <c r="GM695" s="5"/>
      <c r="GN695" s="5"/>
      <c r="GO695" s="5"/>
      <c r="GP695" s="5"/>
      <c r="GQ695" s="5"/>
      <c r="GR695" s="5"/>
      <c r="GS695" s="5"/>
    </row>
    <row r="696" spans="1:201"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4"/>
      <c r="AR696" s="4"/>
      <c r="AS696" s="5"/>
      <c r="AT696" s="4"/>
      <c r="AU696" s="5"/>
      <c r="AV696" s="5"/>
      <c r="AW696" s="5"/>
      <c r="AX696" s="5"/>
      <c r="AY696" s="5"/>
      <c r="AZ696" s="5"/>
      <c r="BA696" s="5"/>
      <c r="BB696" s="5"/>
      <c r="BC696" s="4"/>
      <c r="BD696" s="4"/>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c r="CM696" s="5"/>
      <c r="CN696" s="5"/>
      <c r="CO696" s="5"/>
      <c r="CP696" s="5"/>
      <c r="CQ696" s="5"/>
      <c r="CR696" s="5"/>
      <c r="CS696" s="5"/>
      <c r="CT696" s="5"/>
      <c r="CU696" s="5"/>
      <c r="CV696" s="5"/>
      <c r="CW696" s="5"/>
      <c r="CX696" s="5"/>
      <c r="CY696" s="5"/>
      <c r="CZ696" s="5"/>
      <c r="DA696" s="5"/>
      <c r="DB696" s="5"/>
      <c r="DC696" s="5"/>
      <c r="DD696" s="5"/>
      <c r="DE696" s="5"/>
      <c r="DF696" s="5"/>
      <c r="DG696" s="5"/>
      <c r="DH696" s="5"/>
      <c r="DI696" s="5"/>
      <c r="DJ696" s="5"/>
      <c r="DK696" s="5"/>
      <c r="DL696" s="5"/>
      <c r="DM696" s="5"/>
      <c r="DN696" s="5"/>
      <c r="DO696" s="5"/>
      <c r="DP696" s="5"/>
      <c r="DQ696" s="5"/>
      <c r="DR696" s="5"/>
      <c r="DS696" s="5"/>
      <c r="DT696" s="5"/>
      <c r="DU696" s="5"/>
      <c r="DV696" s="5"/>
      <c r="DW696" s="5"/>
      <c r="DX696" s="5"/>
      <c r="DY696" s="5"/>
      <c r="DZ696" s="5"/>
      <c r="EA696" s="5"/>
      <c r="EB696" s="5"/>
      <c r="EC696" s="5"/>
      <c r="ED696" s="5"/>
      <c r="EE696" s="5"/>
      <c r="EF696" s="5"/>
      <c r="EG696" s="5"/>
      <c r="EH696" s="5"/>
      <c r="EI696" s="5"/>
      <c r="EJ696" s="5"/>
      <c r="EK696" s="5"/>
      <c r="EL696" s="5"/>
      <c r="EM696" s="5"/>
      <c r="EN696" s="5"/>
      <c r="EO696" s="5"/>
      <c r="EP696" s="5"/>
      <c r="EQ696" s="5"/>
      <c r="ER696" s="5"/>
      <c r="ES696" s="5"/>
      <c r="ET696" s="5"/>
      <c r="EU696" s="5"/>
      <c r="EV696" s="5"/>
      <c r="EW696" s="5"/>
      <c r="EX696" s="5"/>
      <c r="EY696" s="5"/>
      <c r="EZ696" s="5"/>
      <c r="FA696" s="5"/>
      <c r="FB696" s="5"/>
      <c r="FC696" s="5"/>
      <c r="FD696" s="5"/>
      <c r="FE696" s="5"/>
      <c r="FF696" s="5"/>
      <c r="FG696" s="5"/>
      <c r="FH696" s="5"/>
      <c r="FI696" s="5"/>
      <c r="FJ696" s="5"/>
      <c r="FK696" s="5"/>
      <c r="FL696" s="5"/>
      <c r="FM696" s="5"/>
      <c r="FN696" s="5"/>
      <c r="FO696" s="5"/>
      <c r="FP696" s="5"/>
      <c r="FQ696" s="5"/>
      <c r="FR696" s="5"/>
      <c r="FS696" s="5"/>
      <c r="FT696" s="5"/>
      <c r="FU696" s="5"/>
      <c r="FV696" s="5"/>
      <c r="FW696" s="5"/>
      <c r="FX696" s="5"/>
      <c r="FY696" s="5"/>
      <c r="FZ696" s="5"/>
      <c r="GA696" s="5"/>
      <c r="GB696" s="5"/>
      <c r="GC696" s="5"/>
      <c r="GD696" s="5"/>
      <c r="GE696" s="5"/>
      <c r="GF696" s="5"/>
      <c r="GG696" s="5"/>
      <c r="GH696" s="4"/>
      <c r="GI696" s="4"/>
      <c r="GJ696" s="5"/>
      <c r="GK696" s="5"/>
      <c r="GL696" s="5"/>
      <c r="GM696" s="5"/>
      <c r="GN696" s="5"/>
      <c r="GO696" s="5"/>
      <c r="GP696" s="5"/>
      <c r="GQ696" s="5"/>
      <c r="GR696" s="5"/>
      <c r="GS696" s="5"/>
    </row>
    <row r="697" spans="1:201"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4"/>
      <c r="AR697" s="4"/>
      <c r="AS697" s="5"/>
      <c r="AT697" s="4"/>
      <c r="AU697" s="5"/>
      <c r="AV697" s="5"/>
      <c r="AW697" s="5"/>
      <c r="AX697" s="5"/>
      <c r="AY697" s="5"/>
      <c r="AZ697" s="5"/>
      <c r="BA697" s="5"/>
      <c r="BB697" s="5"/>
      <c r="BC697" s="4"/>
      <c r="BD697" s="4"/>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c r="CM697" s="5"/>
      <c r="CN697" s="5"/>
      <c r="CO697" s="5"/>
      <c r="CP697" s="5"/>
      <c r="CQ697" s="5"/>
      <c r="CR697" s="5"/>
      <c r="CS697" s="5"/>
      <c r="CT697" s="5"/>
      <c r="CU697" s="5"/>
      <c r="CV697" s="5"/>
      <c r="CW697" s="5"/>
      <c r="CX697" s="5"/>
      <c r="CY697" s="5"/>
      <c r="CZ697" s="5"/>
      <c r="DA697" s="5"/>
      <c r="DB697" s="5"/>
      <c r="DC697" s="5"/>
      <c r="DD697" s="5"/>
      <c r="DE697" s="5"/>
      <c r="DF697" s="5"/>
      <c r="DG697" s="5"/>
      <c r="DH697" s="5"/>
      <c r="DI697" s="5"/>
      <c r="DJ697" s="5"/>
      <c r="DK697" s="5"/>
      <c r="DL697" s="5"/>
      <c r="DM697" s="5"/>
      <c r="DN697" s="5"/>
      <c r="DO697" s="5"/>
      <c r="DP697" s="5"/>
      <c r="DQ697" s="5"/>
      <c r="DR697" s="5"/>
      <c r="DS697" s="5"/>
      <c r="DT697" s="5"/>
      <c r="DU697" s="5"/>
      <c r="DV697" s="5"/>
      <c r="DW697" s="5"/>
      <c r="DX697" s="5"/>
      <c r="DY697" s="5"/>
      <c r="DZ697" s="5"/>
      <c r="EA697" s="5"/>
      <c r="EB697" s="5"/>
      <c r="EC697" s="5"/>
      <c r="ED697" s="5"/>
      <c r="EE697" s="5"/>
      <c r="EF697" s="5"/>
      <c r="EG697" s="5"/>
      <c r="EH697" s="5"/>
      <c r="EI697" s="5"/>
      <c r="EJ697" s="5"/>
      <c r="EK697" s="5"/>
      <c r="EL697" s="5"/>
      <c r="EM697" s="5"/>
      <c r="EN697" s="5"/>
      <c r="EO697" s="5"/>
      <c r="EP697" s="5"/>
      <c r="EQ697" s="5"/>
      <c r="ER697" s="5"/>
      <c r="ES697" s="5"/>
      <c r="ET697" s="5"/>
      <c r="EU697" s="5"/>
      <c r="EV697" s="5"/>
      <c r="EW697" s="5"/>
      <c r="EX697" s="5"/>
      <c r="EY697" s="5"/>
      <c r="EZ697" s="5"/>
      <c r="FA697" s="5"/>
      <c r="FB697" s="5"/>
      <c r="FC697" s="5"/>
      <c r="FD697" s="5"/>
      <c r="FE697" s="5"/>
      <c r="FF697" s="5"/>
      <c r="FG697" s="5"/>
      <c r="FH697" s="5"/>
      <c r="FI697" s="5"/>
      <c r="FJ697" s="5"/>
      <c r="FK697" s="5"/>
      <c r="FL697" s="5"/>
      <c r="FM697" s="5"/>
      <c r="FN697" s="5"/>
      <c r="FO697" s="5"/>
      <c r="FP697" s="5"/>
      <c r="FQ697" s="5"/>
      <c r="FR697" s="5"/>
      <c r="FS697" s="5"/>
      <c r="FT697" s="5"/>
      <c r="FU697" s="5"/>
      <c r="FV697" s="5"/>
      <c r="FW697" s="5"/>
      <c r="FX697" s="5"/>
      <c r="FY697" s="5"/>
      <c r="FZ697" s="5"/>
      <c r="GA697" s="5"/>
      <c r="GB697" s="5"/>
      <c r="GC697" s="5"/>
      <c r="GD697" s="5"/>
      <c r="GE697" s="5"/>
      <c r="GF697" s="5"/>
      <c r="GG697" s="5"/>
      <c r="GH697" s="4"/>
      <c r="GI697" s="4"/>
      <c r="GJ697" s="5"/>
      <c r="GK697" s="5"/>
      <c r="GL697" s="5"/>
      <c r="GM697" s="5"/>
      <c r="GN697" s="5"/>
      <c r="GO697" s="5"/>
      <c r="GP697" s="5"/>
      <c r="GQ697" s="5"/>
      <c r="GR697" s="5"/>
      <c r="GS697" s="5"/>
    </row>
    <row r="698" spans="1:201"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4"/>
      <c r="AR698" s="4"/>
      <c r="AS698" s="5"/>
      <c r="AT698" s="4"/>
      <c r="AU698" s="5"/>
      <c r="AV698" s="5"/>
      <c r="AW698" s="5"/>
      <c r="AX698" s="5"/>
      <c r="AY698" s="5"/>
      <c r="AZ698" s="5"/>
      <c r="BA698" s="5"/>
      <c r="BB698" s="5"/>
      <c r="BC698" s="4"/>
      <c r="BD698" s="4"/>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c r="CM698" s="5"/>
      <c r="CN698" s="5"/>
      <c r="CO698" s="5"/>
      <c r="CP698" s="5"/>
      <c r="CQ698" s="5"/>
      <c r="CR698" s="5"/>
      <c r="CS698" s="5"/>
      <c r="CT698" s="5"/>
      <c r="CU698" s="5"/>
      <c r="CV698" s="5"/>
      <c r="CW698" s="5"/>
      <c r="CX698" s="5"/>
      <c r="CY698" s="5"/>
      <c r="CZ698" s="5"/>
      <c r="DA698" s="5"/>
      <c r="DB698" s="5"/>
      <c r="DC698" s="5"/>
      <c r="DD698" s="5"/>
      <c r="DE698" s="5"/>
      <c r="DF698" s="5"/>
      <c r="DG698" s="5"/>
      <c r="DH698" s="5"/>
      <c r="DI698" s="5"/>
      <c r="DJ698" s="5"/>
      <c r="DK698" s="5"/>
      <c r="DL698" s="5"/>
      <c r="DM698" s="5"/>
      <c r="DN698" s="5"/>
      <c r="DO698" s="5"/>
      <c r="DP698" s="5"/>
      <c r="DQ698" s="5"/>
      <c r="DR698" s="5"/>
      <c r="DS698" s="5"/>
      <c r="DT698" s="5"/>
      <c r="DU698" s="5"/>
      <c r="DV698" s="5"/>
      <c r="DW698" s="5"/>
      <c r="DX698" s="5"/>
      <c r="DY698" s="5"/>
      <c r="DZ698" s="5"/>
      <c r="EA698" s="5"/>
      <c r="EB698" s="5"/>
      <c r="EC698" s="5"/>
      <c r="ED698" s="5"/>
      <c r="EE698" s="5"/>
      <c r="EF698" s="5"/>
      <c r="EG698" s="5"/>
      <c r="EH698" s="5"/>
      <c r="EI698" s="5"/>
      <c r="EJ698" s="5"/>
      <c r="EK698" s="5"/>
      <c r="EL698" s="5"/>
      <c r="EM698" s="5"/>
      <c r="EN698" s="5"/>
      <c r="EO698" s="5"/>
      <c r="EP698" s="5"/>
      <c r="EQ698" s="5"/>
      <c r="ER698" s="5"/>
      <c r="ES698" s="5"/>
      <c r="ET698" s="5"/>
      <c r="EU698" s="5"/>
      <c r="EV698" s="5"/>
      <c r="EW698" s="5"/>
      <c r="EX698" s="5"/>
      <c r="EY698" s="5"/>
      <c r="EZ698" s="5"/>
      <c r="FA698" s="5"/>
      <c r="FB698" s="5"/>
      <c r="FC698" s="5"/>
      <c r="FD698" s="5"/>
      <c r="FE698" s="5"/>
      <c r="FF698" s="5"/>
      <c r="FG698" s="5"/>
      <c r="FH698" s="5"/>
      <c r="FI698" s="5"/>
      <c r="FJ698" s="5"/>
      <c r="FK698" s="5"/>
      <c r="FL698" s="5"/>
      <c r="FM698" s="5"/>
      <c r="FN698" s="5"/>
      <c r="FO698" s="5"/>
      <c r="FP698" s="5"/>
      <c r="FQ698" s="5"/>
      <c r="FR698" s="5"/>
      <c r="FS698" s="5"/>
      <c r="FT698" s="5"/>
      <c r="FU698" s="5"/>
      <c r="FV698" s="5"/>
      <c r="FW698" s="5"/>
      <c r="FX698" s="5"/>
      <c r="FY698" s="5"/>
      <c r="FZ698" s="5"/>
      <c r="GA698" s="5"/>
      <c r="GB698" s="5"/>
      <c r="GC698" s="5"/>
      <c r="GD698" s="5"/>
      <c r="GE698" s="5"/>
      <c r="GF698" s="5"/>
      <c r="GG698" s="5"/>
      <c r="GH698" s="4"/>
      <c r="GI698" s="4"/>
      <c r="GJ698" s="5"/>
      <c r="GK698" s="5"/>
      <c r="GL698" s="5"/>
      <c r="GM698" s="5"/>
      <c r="GN698" s="5"/>
      <c r="GO698" s="5"/>
      <c r="GP698" s="5"/>
      <c r="GQ698" s="5"/>
      <c r="GR698" s="5"/>
      <c r="GS698" s="5"/>
    </row>
    <row r="699" spans="1:201"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4"/>
      <c r="AR699" s="4"/>
      <c r="AS699" s="5"/>
      <c r="AT699" s="4"/>
      <c r="AU699" s="5"/>
      <c r="AV699" s="5"/>
      <c r="AW699" s="5"/>
      <c r="AX699" s="5"/>
      <c r="AY699" s="5"/>
      <c r="AZ699" s="5"/>
      <c r="BA699" s="5"/>
      <c r="BB699" s="5"/>
      <c r="BC699" s="4"/>
      <c r="BD699" s="4"/>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c r="CR699" s="5"/>
      <c r="CS699" s="5"/>
      <c r="CT699" s="5"/>
      <c r="CU699" s="5"/>
      <c r="CV699" s="5"/>
      <c r="CW699" s="5"/>
      <c r="CX699" s="5"/>
      <c r="CY699" s="5"/>
      <c r="CZ699" s="5"/>
      <c r="DA699" s="5"/>
      <c r="DB699" s="5"/>
      <c r="DC699" s="5"/>
      <c r="DD699" s="5"/>
      <c r="DE699" s="5"/>
      <c r="DF699" s="5"/>
      <c r="DG699" s="5"/>
      <c r="DH699" s="5"/>
      <c r="DI699" s="5"/>
      <c r="DJ699" s="5"/>
      <c r="DK699" s="5"/>
      <c r="DL699" s="5"/>
      <c r="DM699" s="5"/>
      <c r="DN699" s="5"/>
      <c r="DO699" s="5"/>
      <c r="DP699" s="5"/>
      <c r="DQ699" s="5"/>
      <c r="DR699" s="5"/>
      <c r="DS699" s="5"/>
      <c r="DT699" s="5"/>
      <c r="DU699" s="5"/>
      <c r="DV699" s="5"/>
      <c r="DW699" s="5"/>
      <c r="DX699" s="5"/>
      <c r="DY699" s="5"/>
      <c r="DZ699" s="5"/>
      <c r="EA699" s="5"/>
      <c r="EB699" s="5"/>
      <c r="EC699" s="5"/>
      <c r="ED699" s="5"/>
      <c r="EE699" s="5"/>
      <c r="EF699" s="5"/>
      <c r="EG699" s="5"/>
      <c r="EH699" s="5"/>
      <c r="EI699" s="5"/>
      <c r="EJ699" s="5"/>
      <c r="EK699" s="5"/>
      <c r="EL699" s="5"/>
      <c r="EM699" s="5"/>
      <c r="EN699" s="5"/>
      <c r="EO699" s="5"/>
      <c r="EP699" s="5"/>
      <c r="EQ699" s="5"/>
      <c r="ER699" s="5"/>
      <c r="ES699" s="5"/>
      <c r="ET699" s="5"/>
      <c r="EU699" s="5"/>
      <c r="EV699" s="5"/>
      <c r="EW699" s="5"/>
      <c r="EX699" s="5"/>
      <c r="EY699" s="5"/>
      <c r="EZ699" s="5"/>
      <c r="FA699" s="5"/>
      <c r="FB699" s="5"/>
      <c r="FC699" s="5"/>
      <c r="FD699" s="5"/>
      <c r="FE699" s="5"/>
      <c r="FF699" s="5"/>
      <c r="FG699" s="5"/>
      <c r="FH699" s="5"/>
      <c r="FI699" s="5"/>
      <c r="FJ699" s="5"/>
      <c r="FK699" s="5"/>
      <c r="FL699" s="5"/>
      <c r="FM699" s="5"/>
      <c r="FN699" s="5"/>
      <c r="FO699" s="5"/>
      <c r="FP699" s="5"/>
      <c r="FQ699" s="5"/>
      <c r="FR699" s="5"/>
      <c r="FS699" s="5"/>
      <c r="FT699" s="5"/>
      <c r="FU699" s="5"/>
      <c r="FV699" s="5"/>
      <c r="FW699" s="5"/>
      <c r="FX699" s="5"/>
      <c r="FY699" s="5"/>
      <c r="FZ699" s="5"/>
      <c r="GA699" s="5"/>
      <c r="GB699" s="5"/>
      <c r="GC699" s="5"/>
      <c r="GD699" s="5"/>
      <c r="GE699" s="5"/>
      <c r="GF699" s="5"/>
      <c r="GG699" s="5"/>
      <c r="GH699" s="4"/>
      <c r="GI699" s="4"/>
      <c r="GJ699" s="5"/>
      <c r="GK699" s="5"/>
      <c r="GL699" s="5"/>
      <c r="GM699" s="5"/>
      <c r="GN699" s="5"/>
      <c r="GO699" s="5"/>
      <c r="GP699" s="5"/>
      <c r="GQ699" s="5"/>
      <c r="GR699" s="5"/>
      <c r="GS699" s="5"/>
    </row>
    <row r="700" spans="1:201"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4"/>
      <c r="AR700" s="4"/>
      <c r="AS700" s="5"/>
      <c r="AT700" s="4"/>
      <c r="AU700" s="5"/>
      <c r="AV700" s="5"/>
      <c r="AW700" s="5"/>
      <c r="AX700" s="5"/>
      <c r="AY700" s="5"/>
      <c r="AZ700" s="5"/>
      <c r="BA700" s="5"/>
      <c r="BB700" s="5"/>
      <c r="BC700" s="4"/>
      <c r="BD700" s="4"/>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c r="CR700" s="5"/>
      <c r="CS700" s="5"/>
      <c r="CT700" s="5"/>
      <c r="CU700" s="5"/>
      <c r="CV700" s="5"/>
      <c r="CW700" s="5"/>
      <c r="CX700" s="5"/>
      <c r="CY700" s="5"/>
      <c r="CZ700" s="5"/>
      <c r="DA700" s="5"/>
      <c r="DB700" s="5"/>
      <c r="DC700" s="5"/>
      <c r="DD700" s="5"/>
      <c r="DE700" s="5"/>
      <c r="DF700" s="5"/>
      <c r="DG700" s="5"/>
      <c r="DH700" s="5"/>
      <c r="DI700" s="5"/>
      <c r="DJ700" s="5"/>
      <c r="DK700" s="5"/>
      <c r="DL700" s="5"/>
      <c r="DM700" s="5"/>
      <c r="DN700" s="5"/>
      <c r="DO700" s="5"/>
      <c r="DP700" s="5"/>
      <c r="DQ700" s="5"/>
      <c r="DR700" s="5"/>
      <c r="DS700" s="5"/>
      <c r="DT700" s="5"/>
      <c r="DU700" s="5"/>
      <c r="DV700" s="5"/>
      <c r="DW700" s="5"/>
      <c r="DX700" s="5"/>
      <c r="DY700" s="5"/>
      <c r="DZ700" s="5"/>
      <c r="EA700" s="5"/>
      <c r="EB700" s="5"/>
      <c r="EC700" s="5"/>
      <c r="ED700" s="5"/>
      <c r="EE700" s="5"/>
      <c r="EF700" s="5"/>
      <c r="EG700" s="5"/>
      <c r="EH700" s="5"/>
      <c r="EI700" s="5"/>
      <c r="EJ700" s="5"/>
      <c r="EK700" s="5"/>
      <c r="EL700" s="5"/>
      <c r="EM700" s="5"/>
      <c r="EN700" s="5"/>
      <c r="EO700" s="5"/>
      <c r="EP700" s="5"/>
      <c r="EQ700" s="5"/>
      <c r="ER700" s="5"/>
      <c r="ES700" s="5"/>
      <c r="ET700" s="5"/>
      <c r="EU700" s="5"/>
      <c r="EV700" s="5"/>
      <c r="EW700" s="5"/>
      <c r="EX700" s="5"/>
      <c r="EY700" s="5"/>
      <c r="EZ700" s="5"/>
      <c r="FA700" s="5"/>
      <c r="FB700" s="5"/>
      <c r="FC700" s="5"/>
      <c r="FD700" s="5"/>
      <c r="FE700" s="5"/>
      <c r="FF700" s="5"/>
      <c r="FG700" s="5"/>
      <c r="FH700" s="5"/>
      <c r="FI700" s="5"/>
      <c r="FJ700" s="5"/>
      <c r="FK700" s="5"/>
      <c r="FL700" s="5"/>
      <c r="FM700" s="5"/>
      <c r="FN700" s="5"/>
      <c r="FO700" s="5"/>
      <c r="FP700" s="5"/>
      <c r="FQ700" s="5"/>
      <c r="FR700" s="5"/>
      <c r="FS700" s="5"/>
      <c r="FT700" s="5"/>
      <c r="FU700" s="5"/>
      <c r="FV700" s="5"/>
      <c r="FW700" s="5"/>
      <c r="FX700" s="5"/>
      <c r="FY700" s="5"/>
      <c r="FZ700" s="5"/>
      <c r="GA700" s="5"/>
      <c r="GB700" s="5"/>
      <c r="GC700" s="5"/>
      <c r="GD700" s="5"/>
      <c r="GE700" s="5"/>
      <c r="GF700" s="5"/>
      <c r="GG700" s="5"/>
      <c r="GH700" s="4"/>
      <c r="GI700" s="4"/>
      <c r="GJ700" s="5"/>
      <c r="GK700" s="5"/>
      <c r="GL700" s="5"/>
      <c r="GM700" s="5"/>
      <c r="GN700" s="5"/>
      <c r="GO700" s="5"/>
      <c r="GP700" s="5"/>
      <c r="GQ700" s="5"/>
      <c r="GR700" s="5"/>
      <c r="GS700" s="5"/>
    </row>
    <row r="701" spans="1:201"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4"/>
      <c r="AR701" s="4"/>
      <c r="AS701" s="5"/>
      <c r="AT701" s="4"/>
      <c r="AU701" s="5"/>
      <c r="AV701" s="5"/>
      <c r="AW701" s="5"/>
      <c r="AX701" s="5"/>
      <c r="AY701" s="5"/>
      <c r="AZ701" s="5"/>
      <c r="BA701" s="5"/>
      <c r="BB701" s="5"/>
      <c r="BC701" s="4"/>
      <c r="BD701" s="4"/>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c r="CR701" s="5"/>
      <c r="CS701" s="5"/>
      <c r="CT701" s="5"/>
      <c r="CU701" s="5"/>
      <c r="CV701" s="5"/>
      <c r="CW701" s="5"/>
      <c r="CX701" s="5"/>
      <c r="CY701" s="5"/>
      <c r="CZ701" s="5"/>
      <c r="DA701" s="5"/>
      <c r="DB701" s="5"/>
      <c r="DC701" s="5"/>
      <c r="DD701" s="5"/>
      <c r="DE701" s="5"/>
      <c r="DF701" s="5"/>
      <c r="DG701" s="5"/>
      <c r="DH701" s="5"/>
      <c r="DI701" s="5"/>
      <c r="DJ701" s="5"/>
      <c r="DK701" s="5"/>
      <c r="DL701" s="5"/>
      <c r="DM701" s="5"/>
      <c r="DN701" s="5"/>
      <c r="DO701" s="5"/>
      <c r="DP701" s="5"/>
      <c r="DQ701" s="5"/>
      <c r="DR701" s="5"/>
      <c r="DS701" s="5"/>
      <c r="DT701" s="5"/>
      <c r="DU701" s="5"/>
      <c r="DV701" s="5"/>
      <c r="DW701" s="5"/>
      <c r="DX701" s="5"/>
      <c r="DY701" s="5"/>
      <c r="DZ701" s="5"/>
      <c r="EA701" s="5"/>
      <c r="EB701" s="5"/>
      <c r="EC701" s="5"/>
      <c r="ED701" s="5"/>
      <c r="EE701" s="5"/>
      <c r="EF701" s="5"/>
      <c r="EG701" s="5"/>
      <c r="EH701" s="5"/>
      <c r="EI701" s="5"/>
      <c r="EJ701" s="5"/>
      <c r="EK701" s="5"/>
      <c r="EL701" s="5"/>
      <c r="EM701" s="5"/>
      <c r="EN701" s="5"/>
      <c r="EO701" s="5"/>
      <c r="EP701" s="5"/>
      <c r="EQ701" s="5"/>
      <c r="ER701" s="5"/>
      <c r="ES701" s="5"/>
      <c r="ET701" s="5"/>
      <c r="EU701" s="5"/>
      <c r="EV701" s="5"/>
      <c r="EW701" s="5"/>
      <c r="EX701" s="5"/>
      <c r="EY701" s="5"/>
      <c r="EZ701" s="5"/>
      <c r="FA701" s="5"/>
      <c r="FB701" s="5"/>
      <c r="FC701" s="5"/>
      <c r="FD701" s="5"/>
      <c r="FE701" s="5"/>
      <c r="FF701" s="5"/>
      <c r="FG701" s="5"/>
      <c r="FH701" s="5"/>
      <c r="FI701" s="5"/>
      <c r="FJ701" s="5"/>
      <c r="FK701" s="5"/>
      <c r="FL701" s="5"/>
      <c r="FM701" s="5"/>
      <c r="FN701" s="5"/>
      <c r="FO701" s="5"/>
      <c r="FP701" s="5"/>
      <c r="FQ701" s="5"/>
      <c r="FR701" s="5"/>
      <c r="FS701" s="5"/>
      <c r="FT701" s="5"/>
      <c r="FU701" s="5"/>
      <c r="FV701" s="5"/>
      <c r="FW701" s="5"/>
      <c r="FX701" s="5"/>
      <c r="FY701" s="5"/>
      <c r="FZ701" s="5"/>
      <c r="GA701" s="5"/>
      <c r="GB701" s="5"/>
      <c r="GC701" s="5"/>
      <c r="GD701" s="5"/>
      <c r="GE701" s="5"/>
      <c r="GF701" s="5"/>
      <c r="GG701" s="5"/>
      <c r="GH701" s="4"/>
      <c r="GI701" s="4"/>
      <c r="GJ701" s="5"/>
      <c r="GK701" s="5"/>
      <c r="GL701" s="5"/>
      <c r="GM701" s="5"/>
      <c r="GN701" s="5"/>
      <c r="GO701" s="5"/>
      <c r="GP701" s="5"/>
      <c r="GQ701" s="5"/>
      <c r="GR701" s="5"/>
      <c r="GS701" s="5"/>
    </row>
    <row r="702" spans="1:201"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4"/>
      <c r="AR702" s="4"/>
      <c r="AS702" s="5"/>
      <c r="AT702" s="4"/>
      <c r="AU702" s="5"/>
      <c r="AV702" s="5"/>
      <c r="AW702" s="5"/>
      <c r="AX702" s="5"/>
      <c r="AY702" s="5"/>
      <c r="AZ702" s="5"/>
      <c r="BA702" s="5"/>
      <c r="BB702" s="5"/>
      <c r="BC702" s="4"/>
      <c r="BD702" s="4"/>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c r="CR702" s="5"/>
      <c r="CS702" s="5"/>
      <c r="CT702" s="5"/>
      <c r="CU702" s="5"/>
      <c r="CV702" s="5"/>
      <c r="CW702" s="5"/>
      <c r="CX702" s="5"/>
      <c r="CY702" s="5"/>
      <c r="CZ702" s="5"/>
      <c r="DA702" s="5"/>
      <c r="DB702" s="5"/>
      <c r="DC702" s="5"/>
      <c r="DD702" s="5"/>
      <c r="DE702" s="5"/>
      <c r="DF702" s="5"/>
      <c r="DG702" s="5"/>
      <c r="DH702" s="5"/>
      <c r="DI702" s="5"/>
      <c r="DJ702" s="5"/>
      <c r="DK702" s="5"/>
      <c r="DL702" s="5"/>
      <c r="DM702" s="5"/>
      <c r="DN702" s="5"/>
      <c r="DO702" s="5"/>
      <c r="DP702" s="5"/>
      <c r="DQ702" s="5"/>
      <c r="DR702" s="5"/>
      <c r="DS702" s="5"/>
      <c r="DT702" s="5"/>
      <c r="DU702" s="5"/>
      <c r="DV702" s="5"/>
      <c r="DW702" s="5"/>
      <c r="DX702" s="5"/>
      <c r="DY702" s="5"/>
      <c r="DZ702" s="5"/>
      <c r="EA702" s="5"/>
      <c r="EB702" s="5"/>
      <c r="EC702" s="5"/>
      <c r="ED702" s="5"/>
      <c r="EE702" s="5"/>
      <c r="EF702" s="5"/>
      <c r="EG702" s="5"/>
      <c r="EH702" s="5"/>
      <c r="EI702" s="5"/>
      <c r="EJ702" s="5"/>
      <c r="EK702" s="5"/>
      <c r="EL702" s="5"/>
      <c r="EM702" s="5"/>
      <c r="EN702" s="5"/>
      <c r="EO702" s="5"/>
      <c r="EP702" s="5"/>
      <c r="EQ702" s="5"/>
      <c r="ER702" s="5"/>
      <c r="ES702" s="5"/>
      <c r="ET702" s="5"/>
      <c r="EU702" s="5"/>
      <c r="EV702" s="5"/>
      <c r="EW702" s="5"/>
      <c r="EX702" s="5"/>
      <c r="EY702" s="5"/>
      <c r="EZ702" s="5"/>
      <c r="FA702" s="5"/>
      <c r="FB702" s="5"/>
      <c r="FC702" s="5"/>
      <c r="FD702" s="5"/>
      <c r="FE702" s="5"/>
      <c r="FF702" s="5"/>
      <c r="FG702" s="5"/>
      <c r="FH702" s="5"/>
      <c r="FI702" s="5"/>
      <c r="FJ702" s="5"/>
      <c r="FK702" s="5"/>
      <c r="FL702" s="5"/>
      <c r="FM702" s="5"/>
      <c r="FN702" s="5"/>
      <c r="FO702" s="5"/>
      <c r="FP702" s="5"/>
      <c r="FQ702" s="5"/>
      <c r="FR702" s="5"/>
      <c r="FS702" s="5"/>
      <c r="FT702" s="5"/>
      <c r="FU702" s="5"/>
      <c r="FV702" s="5"/>
      <c r="FW702" s="5"/>
      <c r="FX702" s="5"/>
      <c r="FY702" s="5"/>
      <c r="FZ702" s="5"/>
      <c r="GA702" s="5"/>
      <c r="GB702" s="5"/>
      <c r="GC702" s="5"/>
      <c r="GD702" s="5"/>
      <c r="GE702" s="5"/>
      <c r="GF702" s="5"/>
      <c r="GG702" s="5"/>
      <c r="GH702" s="4"/>
      <c r="GI702" s="4"/>
      <c r="GJ702" s="5"/>
      <c r="GK702" s="5"/>
      <c r="GL702" s="5"/>
      <c r="GM702" s="5"/>
      <c r="GN702" s="5"/>
      <c r="GO702" s="5"/>
      <c r="GP702" s="5"/>
      <c r="GQ702" s="5"/>
      <c r="GR702" s="5"/>
      <c r="GS702" s="5"/>
    </row>
    <row r="703" spans="1:201"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4"/>
      <c r="AR703" s="4"/>
      <c r="AS703" s="5"/>
      <c r="AT703" s="4"/>
      <c r="AU703" s="5"/>
      <c r="AV703" s="5"/>
      <c r="AW703" s="5"/>
      <c r="AX703" s="5"/>
      <c r="AY703" s="5"/>
      <c r="AZ703" s="5"/>
      <c r="BA703" s="5"/>
      <c r="BB703" s="5"/>
      <c r="BC703" s="4"/>
      <c r="BD703" s="4"/>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c r="CM703" s="5"/>
      <c r="CN703" s="5"/>
      <c r="CO703" s="5"/>
      <c r="CP703" s="5"/>
      <c r="CQ703" s="5"/>
      <c r="CR703" s="5"/>
      <c r="CS703" s="5"/>
      <c r="CT703" s="5"/>
      <c r="CU703" s="5"/>
      <c r="CV703" s="5"/>
      <c r="CW703" s="5"/>
      <c r="CX703" s="5"/>
      <c r="CY703" s="5"/>
      <c r="CZ703" s="5"/>
      <c r="DA703" s="5"/>
      <c r="DB703" s="5"/>
      <c r="DC703" s="5"/>
      <c r="DD703" s="5"/>
      <c r="DE703" s="5"/>
      <c r="DF703" s="5"/>
      <c r="DG703" s="5"/>
      <c r="DH703" s="5"/>
      <c r="DI703" s="5"/>
      <c r="DJ703" s="5"/>
      <c r="DK703" s="5"/>
      <c r="DL703" s="5"/>
      <c r="DM703" s="5"/>
      <c r="DN703" s="5"/>
      <c r="DO703" s="5"/>
      <c r="DP703" s="5"/>
      <c r="DQ703" s="5"/>
      <c r="DR703" s="5"/>
      <c r="DS703" s="5"/>
      <c r="DT703" s="5"/>
      <c r="DU703" s="5"/>
      <c r="DV703" s="5"/>
      <c r="DW703" s="5"/>
      <c r="DX703" s="5"/>
      <c r="DY703" s="5"/>
      <c r="DZ703" s="5"/>
      <c r="EA703" s="5"/>
      <c r="EB703" s="5"/>
      <c r="EC703" s="5"/>
      <c r="ED703" s="5"/>
      <c r="EE703" s="5"/>
      <c r="EF703" s="5"/>
      <c r="EG703" s="5"/>
      <c r="EH703" s="5"/>
      <c r="EI703" s="5"/>
      <c r="EJ703" s="5"/>
      <c r="EK703" s="5"/>
      <c r="EL703" s="5"/>
      <c r="EM703" s="5"/>
      <c r="EN703" s="5"/>
      <c r="EO703" s="5"/>
      <c r="EP703" s="5"/>
      <c r="EQ703" s="5"/>
      <c r="ER703" s="5"/>
      <c r="ES703" s="5"/>
      <c r="ET703" s="5"/>
      <c r="EU703" s="5"/>
      <c r="EV703" s="5"/>
      <c r="EW703" s="5"/>
      <c r="EX703" s="5"/>
      <c r="EY703" s="5"/>
      <c r="EZ703" s="5"/>
      <c r="FA703" s="5"/>
      <c r="FB703" s="5"/>
      <c r="FC703" s="5"/>
      <c r="FD703" s="5"/>
      <c r="FE703" s="5"/>
      <c r="FF703" s="5"/>
      <c r="FG703" s="5"/>
      <c r="FH703" s="5"/>
      <c r="FI703" s="5"/>
      <c r="FJ703" s="5"/>
      <c r="FK703" s="5"/>
      <c r="FL703" s="5"/>
      <c r="FM703" s="5"/>
      <c r="FN703" s="5"/>
      <c r="FO703" s="5"/>
      <c r="FP703" s="5"/>
      <c r="FQ703" s="5"/>
      <c r="FR703" s="5"/>
      <c r="FS703" s="5"/>
      <c r="FT703" s="5"/>
      <c r="FU703" s="5"/>
      <c r="FV703" s="5"/>
      <c r="FW703" s="5"/>
      <c r="FX703" s="5"/>
      <c r="FY703" s="5"/>
      <c r="FZ703" s="5"/>
      <c r="GA703" s="5"/>
      <c r="GB703" s="5"/>
      <c r="GC703" s="5"/>
      <c r="GD703" s="5"/>
      <c r="GE703" s="5"/>
      <c r="GF703" s="5"/>
      <c r="GG703" s="5"/>
      <c r="GH703" s="4"/>
      <c r="GI703" s="4"/>
      <c r="GJ703" s="5"/>
      <c r="GK703" s="5"/>
      <c r="GL703" s="5"/>
      <c r="GM703" s="5"/>
      <c r="GN703" s="5"/>
      <c r="GO703" s="5"/>
      <c r="GP703" s="5"/>
      <c r="GQ703" s="5"/>
      <c r="GR703" s="5"/>
      <c r="GS703" s="5"/>
    </row>
    <row r="704" spans="1:201"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4"/>
      <c r="AR704" s="4"/>
      <c r="AS704" s="5"/>
      <c r="AT704" s="4"/>
      <c r="AU704" s="5"/>
      <c r="AV704" s="5"/>
      <c r="AW704" s="5"/>
      <c r="AX704" s="5"/>
      <c r="AY704" s="5"/>
      <c r="AZ704" s="5"/>
      <c r="BA704" s="5"/>
      <c r="BB704" s="5"/>
      <c r="BC704" s="4"/>
      <c r="BD704" s="4"/>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c r="CM704" s="5"/>
      <c r="CN704" s="5"/>
      <c r="CO704" s="5"/>
      <c r="CP704" s="5"/>
      <c r="CQ704" s="5"/>
      <c r="CR704" s="5"/>
      <c r="CS704" s="5"/>
      <c r="CT704" s="5"/>
      <c r="CU704" s="5"/>
      <c r="CV704" s="5"/>
      <c r="CW704" s="5"/>
      <c r="CX704" s="5"/>
      <c r="CY704" s="5"/>
      <c r="CZ704" s="5"/>
      <c r="DA704" s="5"/>
      <c r="DB704" s="5"/>
      <c r="DC704" s="5"/>
      <c r="DD704" s="5"/>
      <c r="DE704" s="5"/>
      <c r="DF704" s="5"/>
      <c r="DG704" s="5"/>
      <c r="DH704" s="5"/>
      <c r="DI704" s="5"/>
      <c r="DJ704" s="5"/>
      <c r="DK704" s="5"/>
      <c r="DL704" s="5"/>
      <c r="DM704" s="5"/>
      <c r="DN704" s="5"/>
      <c r="DO704" s="5"/>
      <c r="DP704" s="5"/>
      <c r="DQ704" s="5"/>
      <c r="DR704" s="5"/>
      <c r="DS704" s="5"/>
      <c r="DT704" s="5"/>
      <c r="DU704" s="5"/>
      <c r="DV704" s="5"/>
      <c r="DW704" s="5"/>
      <c r="DX704" s="5"/>
      <c r="DY704" s="5"/>
      <c r="DZ704" s="5"/>
      <c r="EA704" s="5"/>
      <c r="EB704" s="5"/>
      <c r="EC704" s="5"/>
      <c r="ED704" s="5"/>
      <c r="EE704" s="5"/>
      <c r="EF704" s="5"/>
      <c r="EG704" s="5"/>
      <c r="EH704" s="5"/>
      <c r="EI704" s="5"/>
      <c r="EJ704" s="5"/>
      <c r="EK704" s="5"/>
      <c r="EL704" s="5"/>
      <c r="EM704" s="5"/>
      <c r="EN704" s="5"/>
      <c r="EO704" s="5"/>
      <c r="EP704" s="5"/>
      <c r="EQ704" s="5"/>
      <c r="ER704" s="5"/>
      <c r="ES704" s="5"/>
      <c r="ET704" s="5"/>
      <c r="EU704" s="5"/>
      <c r="EV704" s="5"/>
      <c r="EW704" s="5"/>
      <c r="EX704" s="5"/>
      <c r="EY704" s="5"/>
      <c r="EZ704" s="5"/>
      <c r="FA704" s="5"/>
      <c r="FB704" s="5"/>
      <c r="FC704" s="5"/>
      <c r="FD704" s="5"/>
      <c r="FE704" s="5"/>
      <c r="FF704" s="5"/>
      <c r="FG704" s="5"/>
      <c r="FH704" s="5"/>
      <c r="FI704" s="5"/>
      <c r="FJ704" s="5"/>
      <c r="FK704" s="5"/>
      <c r="FL704" s="5"/>
      <c r="FM704" s="5"/>
      <c r="FN704" s="5"/>
      <c r="FO704" s="5"/>
      <c r="FP704" s="5"/>
      <c r="FQ704" s="5"/>
      <c r="FR704" s="5"/>
      <c r="FS704" s="5"/>
      <c r="FT704" s="5"/>
      <c r="FU704" s="5"/>
      <c r="FV704" s="5"/>
      <c r="FW704" s="5"/>
      <c r="FX704" s="5"/>
      <c r="FY704" s="5"/>
      <c r="FZ704" s="5"/>
      <c r="GA704" s="5"/>
      <c r="GB704" s="5"/>
      <c r="GC704" s="5"/>
      <c r="GD704" s="5"/>
      <c r="GE704" s="5"/>
      <c r="GF704" s="5"/>
      <c r="GG704" s="5"/>
      <c r="GH704" s="4"/>
      <c r="GI704" s="4"/>
      <c r="GJ704" s="5"/>
      <c r="GK704" s="5"/>
      <c r="GL704" s="5"/>
      <c r="GM704" s="5"/>
      <c r="GN704" s="5"/>
      <c r="GO704" s="5"/>
      <c r="GP704" s="5"/>
      <c r="GQ704" s="5"/>
      <c r="GR704" s="5"/>
      <c r="GS704" s="5"/>
    </row>
    <row r="705" spans="1:201"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4"/>
      <c r="AR705" s="4"/>
      <c r="AS705" s="5"/>
      <c r="AT705" s="4"/>
      <c r="AU705" s="5"/>
      <c r="AV705" s="5"/>
      <c r="AW705" s="5"/>
      <c r="AX705" s="5"/>
      <c r="AY705" s="5"/>
      <c r="AZ705" s="5"/>
      <c r="BA705" s="5"/>
      <c r="BB705" s="5"/>
      <c r="BC705" s="4"/>
      <c r="BD705" s="4"/>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c r="CM705" s="5"/>
      <c r="CN705" s="5"/>
      <c r="CO705" s="5"/>
      <c r="CP705" s="5"/>
      <c r="CQ705" s="5"/>
      <c r="CR705" s="5"/>
      <c r="CS705" s="5"/>
      <c r="CT705" s="5"/>
      <c r="CU705" s="5"/>
      <c r="CV705" s="5"/>
      <c r="CW705" s="5"/>
      <c r="CX705" s="5"/>
      <c r="CY705" s="5"/>
      <c r="CZ705" s="5"/>
      <c r="DA705" s="5"/>
      <c r="DB705" s="5"/>
      <c r="DC705" s="5"/>
      <c r="DD705" s="5"/>
      <c r="DE705" s="5"/>
      <c r="DF705" s="5"/>
      <c r="DG705" s="5"/>
      <c r="DH705" s="5"/>
      <c r="DI705" s="5"/>
      <c r="DJ705" s="5"/>
      <c r="DK705" s="5"/>
      <c r="DL705" s="5"/>
      <c r="DM705" s="5"/>
      <c r="DN705" s="5"/>
      <c r="DO705" s="5"/>
      <c r="DP705" s="5"/>
      <c r="DQ705" s="5"/>
      <c r="DR705" s="5"/>
      <c r="DS705" s="5"/>
      <c r="DT705" s="5"/>
      <c r="DU705" s="5"/>
      <c r="DV705" s="5"/>
      <c r="DW705" s="5"/>
      <c r="DX705" s="5"/>
      <c r="DY705" s="5"/>
      <c r="DZ705" s="5"/>
      <c r="EA705" s="5"/>
      <c r="EB705" s="5"/>
      <c r="EC705" s="5"/>
      <c r="ED705" s="5"/>
      <c r="EE705" s="5"/>
      <c r="EF705" s="5"/>
      <c r="EG705" s="5"/>
      <c r="EH705" s="5"/>
      <c r="EI705" s="5"/>
      <c r="EJ705" s="5"/>
      <c r="EK705" s="5"/>
      <c r="EL705" s="5"/>
      <c r="EM705" s="5"/>
      <c r="EN705" s="5"/>
      <c r="EO705" s="5"/>
      <c r="EP705" s="5"/>
      <c r="EQ705" s="5"/>
      <c r="ER705" s="5"/>
      <c r="ES705" s="5"/>
      <c r="ET705" s="5"/>
      <c r="EU705" s="5"/>
      <c r="EV705" s="5"/>
      <c r="EW705" s="5"/>
      <c r="EX705" s="5"/>
      <c r="EY705" s="5"/>
      <c r="EZ705" s="5"/>
      <c r="FA705" s="5"/>
      <c r="FB705" s="5"/>
      <c r="FC705" s="5"/>
      <c r="FD705" s="5"/>
      <c r="FE705" s="5"/>
      <c r="FF705" s="5"/>
      <c r="FG705" s="5"/>
      <c r="FH705" s="5"/>
      <c r="FI705" s="5"/>
      <c r="FJ705" s="5"/>
      <c r="FK705" s="5"/>
      <c r="FL705" s="5"/>
      <c r="FM705" s="5"/>
      <c r="FN705" s="5"/>
      <c r="FO705" s="5"/>
      <c r="FP705" s="5"/>
      <c r="FQ705" s="5"/>
      <c r="FR705" s="5"/>
      <c r="FS705" s="5"/>
      <c r="FT705" s="5"/>
      <c r="FU705" s="5"/>
      <c r="FV705" s="5"/>
      <c r="FW705" s="5"/>
      <c r="FX705" s="5"/>
      <c r="FY705" s="5"/>
      <c r="FZ705" s="5"/>
      <c r="GA705" s="5"/>
      <c r="GB705" s="5"/>
      <c r="GC705" s="5"/>
      <c r="GD705" s="5"/>
      <c r="GE705" s="5"/>
      <c r="GF705" s="5"/>
      <c r="GG705" s="5"/>
      <c r="GH705" s="4"/>
      <c r="GI705" s="4"/>
      <c r="GJ705" s="5"/>
      <c r="GK705" s="5"/>
      <c r="GL705" s="5"/>
      <c r="GM705" s="5"/>
      <c r="GN705" s="5"/>
      <c r="GO705" s="5"/>
      <c r="GP705" s="5"/>
      <c r="GQ705" s="5"/>
      <c r="GR705" s="5"/>
      <c r="GS705" s="5"/>
    </row>
    <row r="706" spans="1:201"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4"/>
      <c r="AR706" s="4"/>
      <c r="AS706" s="5"/>
      <c r="AT706" s="4"/>
      <c r="AU706" s="5"/>
      <c r="AV706" s="5"/>
      <c r="AW706" s="5"/>
      <c r="AX706" s="5"/>
      <c r="AY706" s="5"/>
      <c r="AZ706" s="5"/>
      <c r="BA706" s="5"/>
      <c r="BB706" s="5"/>
      <c r="BC706" s="4"/>
      <c r="BD706" s="4"/>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c r="CM706" s="5"/>
      <c r="CN706" s="5"/>
      <c r="CO706" s="5"/>
      <c r="CP706" s="5"/>
      <c r="CQ706" s="5"/>
      <c r="CR706" s="5"/>
      <c r="CS706" s="5"/>
      <c r="CT706" s="5"/>
      <c r="CU706" s="5"/>
      <c r="CV706" s="5"/>
      <c r="CW706" s="5"/>
      <c r="CX706" s="5"/>
      <c r="CY706" s="5"/>
      <c r="CZ706" s="5"/>
      <c r="DA706" s="5"/>
      <c r="DB706" s="5"/>
      <c r="DC706" s="5"/>
      <c r="DD706" s="5"/>
      <c r="DE706" s="5"/>
      <c r="DF706" s="5"/>
      <c r="DG706" s="5"/>
      <c r="DH706" s="5"/>
      <c r="DI706" s="5"/>
      <c r="DJ706" s="5"/>
      <c r="DK706" s="5"/>
      <c r="DL706" s="5"/>
      <c r="DM706" s="5"/>
      <c r="DN706" s="5"/>
      <c r="DO706" s="5"/>
      <c r="DP706" s="5"/>
      <c r="DQ706" s="5"/>
      <c r="DR706" s="5"/>
      <c r="DS706" s="5"/>
      <c r="DT706" s="5"/>
      <c r="DU706" s="5"/>
      <c r="DV706" s="5"/>
      <c r="DW706" s="5"/>
      <c r="DX706" s="5"/>
      <c r="DY706" s="5"/>
      <c r="DZ706" s="5"/>
      <c r="EA706" s="5"/>
      <c r="EB706" s="5"/>
      <c r="EC706" s="5"/>
      <c r="ED706" s="5"/>
      <c r="EE706" s="5"/>
      <c r="EF706" s="5"/>
      <c r="EG706" s="5"/>
      <c r="EH706" s="5"/>
      <c r="EI706" s="5"/>
      <c r="EJ706" s="5"/>
      <c r="EK706" s="5"/>
      <c r="EL706" s="5"/>
      <c r="EM706" s="5"/>
      <c r="EN706" s="5"/>
      <c r="EO706" s="5"/>
      <c r="EP706" s="5"/>
      <c r="EQ706" s="5"/>
      <c r="ER706" s="5"/>
      <c r="ES706" s="5"/>
      <c r="ET706" s="5"/>
      <c r="EU706" s="5"/>
      <c r="EV706" s="5"/>
      <c r="EW706" s="5"/>
      <c r="EX706" s="5"/>
      <c r="EY706" s="5"/>
      <c r="EZ706" s="5"/>
      <c r="FA706" s="5"/>
      <c r="FB706" s="5"/>
      <c r="FC706" s="5"/>
      <c r="FD706" s="5"/>
      <c r="FE706" s="5"/>
      <c r="FF706" s="5"/>
      <c r="FG706" s="5"/>
      <c r="FH706" s="5"/>
      <c r="FI706" s="5"/>
      <c r="FJ706" s="5"/>
      <c r="FK706" s="5"/>
      <c r="FL706" s="5"/>
      <c r="FM706" s="5"/>
      <c r="FN706" s="5"/>
      <c r="FO706" s="5"/>
      <c r="FP706" s="5"/>
      <c r="FQ706" s="5"/>
      <c r="FR706" s="5"/>
      <c r="FS706" s="5"/>
      <c r="FT706" s="5"/>
      <c r="FU706" s="5"/>
      <c r="FV706" s="5"/>
      <c r="FW706" s="5"/>
      <c r="FX706" s="5"/>
      <c r="FY706" s="5"/>
      <c r="FZ706" s="5"/>
      <c r="GA706" s="5"/>
      <c r="GB706" s="5"/>
      <c r="GC706" s="5"/>
      <c r="GD706" s="5"/>
      <c r="GE706" s="5"/>
      <c r="GF706" s="5"/>
      <c r="GG706" s="5"/>
      <c r="GH706" s="4"/>
      <c r="GI706" s="4"/>
      <c r="GJ706" s="5"/>
      <c r="GK706" s="5"/>
      <c r="GL706" s="5"/>
      <c r="GM706" s="5"/>
      <c r="GN706" s="5"/>
      <c r="GO706" s="5"/>
      <c r="GP706" s="5"/>
      <c r="GQ706" s="5"/>
      <c r="GR706" s="5"/>
      <c r="GS706" s="5"/>
    </row>
    <row r="707" spans="1:201"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4"/>
      <c r="AR707" s="4"/>
      <c r="AS707" s="5"/>
      <c r="AT707" s="4"/>
      <c r="AU707" s="5"/>
      <c r="AV707" s="5"/>
      <c r="AW707" s="5"/>
      <c r="AX707" s="5"/>
      <c r="AY707" s="5"/>
      <c r="AZ707" s="5"/>
      <c r="BA707" s="5"/>
      <c r="BB707" s="5"/>
      <c r="BC707" s="4"/>
      <c r="BD707" s="4"/>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c r="CM707" s="5"/>
      <c r="CN707" s="5"/>
      <c r="CO707" s="5"/>
      <c r="CP707" s="5"/>
      <c r="CQ707" s="5"/>
      <c r="CR707" s="5"/>
      <c r="CS707" s="5"/>
      <c r="CT707" s="5"/>
      <c r="CU707" s="5"/>
      <c r="CV707" s="5"/>
      <c r="CW707" s="5"/>
      <c r="CX707" s="5"/>
      <c r="CY707" s="5"/>
      <c r="CZ707" s="5"/>
      <c r="DA707" s="5"/>
      <c r="DB707" s="5"/>
      <c r="DC707" s="5"/>
      <c r="DD707" s="5"/>
      <c r="DE707" s="5"/>
      <c r="DF707" s="5"/>
      <c r="DG707" s="5"/>
      <c r="DH707" s="5"/>
      <c r="DI707" s="5"/>
      <c r="DJ707" s="5"/>
      <c r="DK707" s="5"/>
      <c r="DL707" s="5"/>
      <c r="DM707" s="5"/>
      <c r="DN707" s="5"/>
      <c r="DO707" s="5"/>
      <c r="DP707" s="5"/>
      <c r="DQ707" s="5"/>
      <c r="DR707" s="5"/>
      <c r="DS707" s="5"/>
      <c r="DT707" s="5"/>
      <c r="DU707" s="5"/>
      <c r="DV707" s="5"/>
      <c r="DW707" s="5"/>
      <c r="DX707" s="5"/>
      <c r="DY707" s="5"/>
      <c r="DZ707" s="5"/>
      <c r="EA707" s="5"/>
      <c r="EB707" s="5"/>
      <c r="EC707" s="5"/>
      <c r="ED707" s="5"/>
      <c r="EE707" s="5"/>
      <c r="EF707" s="5"/>
      <c r="EG707" s="5"/>
      <c r="EH707" s="5"/>
      <c r="EI707" s="5"/>
      <c r="EJ707" s="5"/>
      <c r="EK707" s="5"/>
      <c r="EL707" s="5"/>
      <c r="EM707" s="5"/>
      <c r="EN707" s="5"/>
      <c r="EO707" s="5"/>
      <c r="EP707" s="5"/>
      <c r="EQ707" s="5"/>
      <c r="ER707" s="5"/>
      <c r="ES707" s="5"/>
      <c r="ET707" s="5"/>
      <c r="EU707" s="5"/>
      <c r="EV707" s="5"/>
      <c r="EW707" s="5"/>
      <c r="EX707" s="5"/>
      <c r="EY707" s="5"/>
      <c r="EZ707" s="5"/>
      <c r="FA707" s="5"/>
      <c r="FB707" s="5"/>
      <c r="FC707" s="5"/>
      <c r="FD707" s="5"/>
      <c r="FE707" s="5"/>
      <c r="FF707" s="5"/>
      <c r="FG707" s="5"/>
      <c r="FH707" s="5"/>
      <c r="FI707" s="5"/>
      <c r="FJ707" s="5"/>
      <c r="FK707" s="5"/>
      <c r="FL707" s="5"/>
      <c r="FM707" s="5"/>
      <c r="FN707" s="5"/>
      <c r="FO707" s="5"/>
      <c r="FP707" s="5"/>
      <c r="FQ707" s="5"/>
      <c r="FR707" s="5"/>
      <c r="FS707" s="5"/>
      <c r="FT707" s="5"/>
      <c r="FU707" s="5"/>
      <c r="FV707" s="5"/>
      <c r="FW707" s="5"/>
      <c r="FX707" s="5"/>
      <c r="FY707" s="5"/>
      <c r="FZ707" s="5"/>
      <c r="GA707" s="5"/>
      <c r="GB707" s="5"/>
      <c r="GC707" s="5"/>
      <c r="GD707" s="5"/>
      <c r="GE707" s="5"/>
      <c r="GF707" s="5"/>
      <c r="GG707" s="5"/>
      <c r="GH707" s="4"/>
      <c r="GI707" s="4"/>
      <c r="GJ707" s="5"/>
      <c r="GK707" s="5"/>
      <c r="GL707" s="5"/>
      <c r="GM707" s="5"/>
      <c r="GN707" s="5"/>
      <c r="GO707" s="5"/>
      <c r="GP707" s="5"/>
      <c r="GQ707" s="5"/>
      <c r="GR707" s="5"/>
      <c r="GS707" s="5"/>
    </row>
    <row r="708" spans="1:201"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4"/>
      <c r="AR708" s="4"/>
      <c r="AS708" s="5"/>
      <c r="AT708" s="4"/>
      <c r="AU708" s="5"/>
      <c r="AV708" s="5"/>
      <c r="AW708" s="5"/>
      <c r="AX708" s="5"/>
      <c r="AY708" s="5"/>
      <c r="AZ708" s="5"/>
      <c r="BA708" s="5"/>
      <c r="BB708" s="5"/>
      <c r="BC708" s="4"/>
      <c r="BD708" s="4"/>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c r="CM708" s="5"/>
      <c r="CN708" s="5"/>
      <c r="CO708" s="5"/>
      <c r="CP708" s="5"/>
      <c r="CQ708" s="5"/>
      <c r="CR708" s="5"/>
      <c r="CS708" s="5"/>
      <c r="CT708" s="5"/>
      <c r="CU708" s="5"/>
      <c r="CV708" s="5"/>
      <c r="CW708" s="5"/>
      <c r="CX708" s="5"/>
      <c r="CY708" s="5"/>
      <c r="CZ708" s="5"/>
      <c r="DA708" s="5"/>
      <c r="DB708" s="5"/>
      <c r="DC708" s="5"/>
      <c r="DD708" s="5"/>
      <c r="DE708" s="5"/>
      <c r="DF708" s="5"/>
      <c r="DG708" s="5"/>
      <c r="DH708" s="5"/>
      <c r="DI708" s="5"/>
      <c r="DJ708" s="5"/>
      <c r="DK708" s="5"/>
      <c r="DL708" s="5"/>
      <c r="DM708" s="5"/>
      <c r="DN708" s="5"/>
      <c r="DO708" s="5"/>
      <c r="DP708" s="5"/>
      <c r="DQ708" s="5"/>
      <c r="DR708" s="5"/>
      <c r="DS708" s="5"/>
      <c r="DT708" s="5"/>
      <c r="DU708" s="5"/>
      <c r="DV708" s="5"/>
      <c r="DW708" s="5"/>
      <c r="DX708" s="5"/>
      <c r="DY708" s="5"/>
      <c r="DZ708" s="5"/>
      <c r="EA708" s="5"/>
      <c r="EB708" s="5"/>
      <c r="EC708" s="5"/>
      <c r="ED708" s="5"/>
      <c r="EE708" s="5"/>
      <c r="EF708" s="5"/>
      <c r="EG708" s="5"/>
      <c r="EH708" s="5"/>
      <c r="EI708" s="5"/>
      <c r="EJ708" s="5"/>
      <c r="EK708" s="5"/>
      <c r="EL708" s="5"/>
      <c r="EM708" s="5"/>
      <c r="EN708" s="5"/>
      <c r="EO708" s="5"/>
      <c r="EP708" s="5"/>
      <c r="EQ708" s="5"/>
      <c r="ER708" s="5"/>
      <c r="ES708" s="5"/>
      <c r="ET708" s="5"/>
      <c r="EU708" s="5"/>
      <c r="EV708" s="5"/>
      <c r="EW708" s="5"/>
      <c r="EX708" s="5"/>
      <c r="EY708" s="5"/>
      <c r="EZ708" s="5"/>
      <c r="FA708" s="5"/>
      <c r="FB708" s="5"/>
      <c r="FC708" s="5"/>
      <c r="FD708" s="5"/>
      <c r="FE708" s="5"/>
      <c r="FF708" s="5"/>
      <c r="FG708" s="5"/>
      <c r="FH708" s="5"/>
      <c r="FI708" s="5"/>
      <c r="FJ708" s="5"/>
      <c r="FK708" s="5"/>
      <c r="FL708" s="5"/>
      <c r="FM708" s="5"/>
      <c r="FN708" s="5"/>
      <c r="FO708" s="5"/>
      <c r="FP708" s="5"/>
      <c r="FQ708" s="5"/>
      <c r="FR708" s="5"/>
      <c r="FS708" s="5"/>
      <c r="FT708" s="5"/>
      <c r="FU708" s="5"/>
      <c r="FV708" s="5"/>
      <c r="FW708" s="5"/>
      <c r="FX708" s="5"/>
      <c r="FY708" s="5"/>
      <c r="FZ708" s="5"/>
      <c r="GA708" s="5"/>
      <c r="GB708" s="5"/>
      <c r="GC708" s="5"/>
      <c r="GD708" s="5"/>
      <c r="GE708" s="5"/>
      <c r="GF708" s="5"/>
      <c r="GG708" s="5"/>
      <c r="GH708" s="4"/>
      <c r="GI708" s="4"/>
      <c r="GJ708" s="5"/>
      <c r="GK708" s="5"/>
      <c r="GL708" s="5"/>
      <c r="GM708" s="5"/>
      <c r="GN708" s="5"/>
      <c r="GO708" s="5"/>
      <c r="GP708" s="5"/>
      <c r="GQ708" s="5"/>
      <c r="GR708" s="5"/>
      <c r="GS708" s="5"/>
    </row>
    <row r="709" spans="1:201"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4"/>
      <c r="AR709" s="4"/>
      <c r="AS709" s="5"/>
      <c r="AT709" s="4"/>
      <c r="AU709" s="5"/>
      <c r="AV709" s="5"/>
      <c r="AW709" s="5"/>
      <c r="AX709" s="5"/>
      <c r="AY709" s="5"/>
      <c r="AZ709" s="5"/>
      <c r="BA709" s="5"/>
      <c r="BB709" s="5"/>
      <c r="BC709" s="4"/>
      <c r="BD709" s="4"/>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c r="CR709" s="5"/>
      <c r="CS709" s="5"/>
      <c r="CT709" s="5"/>
      <c r="CU709" s="5"/>
      <c r="CV709" s="5"/>
      <c r="CW709" s="5"/>
      <c r="CX709" s="5"/>
      <c r="CY709" s="5"/>
      <c r="CZ709" s="5"/>
      <c r="DA709" s="5"/>
      <c r="DB709" s="5"/>
      <c r="DC709" s="5"/>
      <c r="DD709" s="5"/>
      <c r="DE709" s="5"/>
      <c r="DF709" s="5"/>
      <c r="DG709" s="5"/>
      <c r="DH709" s="5"/>
      <c r="DI709" s="5"/>
      <c r="DJ709" s="5"/>
      <c r="DK709" s="5"/>
      <c r="DL709" s="5"/>
      <c r="DM709" s="5"/>
      <c r="DN709" s="5"/>
      <c r="DO709" s="5"/>
      <c r="DP709" s="5"/>
      <c r="DQ709" s="5"/>
      <c r="DR709" s="5"/>
      <c r="DS709" s="5"/>
      <c r="DT709" s="5"/>
      <c r="DU709" s="5"/>
      <c r="DV709" s="5"/>
      <c r="DW709" s="5"/>
      <c r="DX709" s="5"/>
      <c r="DY709" s="5"/>
      <c r="DZ709" s="5"/>
      <c r="EA709" s="5"/>
      <c r="EB709" s="5"/>
      <c r="EC709" s="5"/>
      <c r="ED709" s="5"/>
      <c r="EE709" s="5"/>
      <c r="EF709" s="5"/>
      <c r="EG709" s="5"/>
      <c r="EH709" s="5"/>
      <c r="EI709" s="5"/>
      <c r="EJ709" s="5"/>
      <c r="EK709" s="5"/>
      <c r="EL709" s="5"/>
      <c r="EM709" s="5"/>
      <c r="EN709" s="5"/>
      <c r="EO709" s="5"/>
      <c r="EP709" s="5"/>
      <c r="EQ709" s="5"/>
      <c r="ER709" s="5"/>
      <c r="ES709" s="5"/>
      <c r="ET709" s="5"/>
      <c r="EU709" s="5"/>
      <c r="EV709" s="5"/>
      <c r="EW709" s="5"/>
      <c r="EX709" s="5"/>
      <c r="EY709" s="5"/>
      <c r="EZ709" s="5"/>
      <c r="FA709" s="5"/>
      <c r="FB709" s="5"/>
      <c r="FC709" s="5"/>
      <c r="FD709" s="5"/>
      <c r="FE709" s="5"/>
      <c r="FF709" s="5"/>
      <c r="FG709" s="5"/>
      <c r="FH709" s="5"/>
      <c r="FI709" s="5"/>
      <c r="FJ709" s="5"/>
      <c r="FK709" s="5"/>
      <c r="FL709" s="5"/>
      <c r="FM709" s="5"/>
      <c r="FN709" s="5"/>
      <c r="FO709" s="5"/>
      <c r="FP709" s="5"/>
      <c r="FQ709" s="5"/>
      <c r="FR709" s="5"/>
      <c r="FS709" s="5"/>
      <c r="FT709" s="5"/>
      <c r="FU709" s="5"/>
      <c r="FV709" s="5"/>
      <c r="FW709" s="5"/>
      <c r="FX709" s="5"/>
      <c r="FY709" s="5"/>
      <c r="FZ709" s="5"/>
      <c r="GA709" s="5"/>
      <c r="GB709" s="5"/>
      <c r="GC709" s="5"/>
      <c r="GD709" s="5"/>
      <c r="GE709" s="5"/>
      <c r="GF709" s="5"/>
      <c r="GG709" s="5"/>
      <c r="GH709" s="4"/>
      <c r="GI709" s="4"/>
      <c r="GJ709" s="5"/>
      <c r="GK709" s="5"/>
      <c r="GL709" s="5"/>
      <c r="GM709" s="5"/>
      <c r="GN709" s="5"/>
      <c r="GO709" s="5"/>
      <c r="GP709" s="5"/>
      <c r="GQ709" s="5"/>
      <c r="GR709" s="5"/>
      <c r="GS709" s="5"/>
    </row>
    <row r="710" spans="1:201"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4"/>
      <c r="AR710" s="4"/>
      <c r="AS710" s="5"/>
      <c r="AT710" s="4"/>
      <c r="AU710" s="5"/>
      <c r="AV710" s="5"/>
      <c r="AW710" s="5"/>
      <c r="AX710" s="5"/>
      <c r="AY710" s="5"/>
      <c r="AZ710" s="5"/>
      <c r="BA710" s="5"/>
      <c r="BB710" s="5"/>
      <c r="BC710" s="4"/>
      <c r="BD710" s="4"/>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c r="CM710" s="5"/>
      <c r="CN710" s="5"/>
      <c r="CO710" s="5"/>
      <c r="CP710" s="5"/>
      <c r="CQ710" s="5"/>
      <c r="CR710" s="5"/>
      <c r="CS710" s="5"/>
      <c r="CT710" s="5"/>
      <c r="CU710" s="5"/>
      <c r="CV710" s="5"/>
      <c r="CW710" s="5"/>
      <c r="CX710" s="5"/>
      <c r="CY710" s="5"/>
      <c r="CZ710" s="5"/>
      <c r="DA710" s="5"/>
      <c r="DB710" s="5"/>
      <c r="DC710" s="5"/>
      <c r="DD710" s="5"/>
      <c r="DE710" s="5"/>
      <c r="DF710" s="5"/>
      <c r="DG710" s="5"/>
      <c r="DH710" s="5"/>
      <c r="DI710" s="5"/>
      <c r="DJ710" s="5"/>
      <c r="DK710" s="5"/>
      <c r="DL710" s="5"/>
      <c r="DM710" s="5"/>
      <c r="DN710" s="5"/>
      <c r="DO710" s="5"/>
      <c r="DP710" s="5"/>
      <c r="DQ710" s="5"/>
      <c r="DR710" s="5"/>
      <c r="DS710" s="5"/>
      <c r="DT710" s="5"/>
      <c r="DU710" s="5"/>
      <c r="DV710" s="5"/>
      <c r="DW710" s="5"/>
      <c r="DX710" s="5"/>
      <c r="DY710" s="5"/>
      <c r="DZ710" s="5"/>
      <c r="EA710" s="5"/>
      <c r="EB710" s="5"/>
      <c r="EC710" s="5"/>
      <c r="ED710" s="5"/>
      <c r="EE710" s="5"/>
      <c r="EF710" s="5"/>
      <c r="EG710" s="5"/>
      <c r="EH710" s="5"/>
      <c r="EI710" s="5"/>
      <c r="EJ710" s="5"/>
      <c r="EK710" s="5"/>
      <c r="EL710" s="5"/>
      <c r="EM710" s="5"/>
      <c r="EN710" s="5"/>
      <c r="EO710" s="5"/>
      <c r="EP710" s="5"/>
      <c r="EQ710" s="5"/>
      <c r="ER710" s="5"/>
      <c r="ES710" s="5"/>
      <c r="ET710" s="5"/>
      <c r="EU710" s="5"/>
      <c r="EV710" s="5"/>
      <c r="EW710" s="5"/>
      <c r="EX710" s="5"/>
      <c r="EY710" s="5"/>
      <c r="EZ710" s="5"/>
      <c r="FA710" s="5"/>
      <c r="FB710" s="5"/>
      <c r="FC710" s="5"/>
      <c r="FD710" s="5"/>
      <c r="FE710" s="5"/>
      <c r="FF710" s="5"/>
      <c r="FG710" s="5"/>
      <c r="FH710" s="5"/>
      <c r="FI710" s="5"/>
      <c r="FJ710" s="5"/>
      <c r="FK710" s="5"/>
      <c r="FL710" s="5"/>
      <c r="FM710" s="5"/>
      <c r="FN710" s="5"/>
      <c r="FO710" s="5"/>
      <c r="FP710" s="5"/>
      <c r="FQ710" s="5"/>
      <c r="FR710" s="5"/>
      <c r="FS710" s="5"/>
      <c r="FT710" s="5"/>
      <c r="FU710" s="5"/>
      <c r="FV710" s="5"/>
      <c r="FW710" s="5"/>
      <c r="FX710" s="5"/>
      <c r="FY710" s="5"/>
      <c r="FZ710" s="5"/>
      <c r="GA710" s="5"/>
      <c r="GB710" s="5"/>
      <c r="GC710" s="5"/>
      <c r="GD710" s="5"/>
      <c r="GE710" s="5"/>
      <c r="GF710" s="5"/>
      <c r="GG710" s="5"/>
      <c r="GH710" s="4"/>
      <c r="GI710" s="4"/>
      <c r="GJ710" s="5"/>
      <c r="GK710" s="5"/>
      <c r="GL710" s="5"/>
      <c r="GM710" s="5"/>
      <c r="GN710" s="5"/>
      <c r="GO710" s="5"/>
      <c r="GP710" s="5"/>
      <c r="GQ710" s="5"/>
      <c r="GR710" s="5"/>
      <c r="GS710" s="5"/>
    </row>
    <row r="711" spans="1:201"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4"/>
      <c r="AR711" s="4"/>
      <c r="AS711" s="5"/>
      <c r="AT711" s="4"/>
      <c r="AU711" s="5"/>
      <c r="AV711" s="5"/>
      <c r="AW711" s="5"/>
      <c r="AX711" s="5"/>
      <c r="AY711" s="5"/>
      <c r="AZ711" s="5"/>
      <c r="BA711" s="5"/>
      <c r="BB711" s="5"/>
      <c r="BC711" s="4"/>
      <c r="BD711" s="4"/>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c r="CM711" s="5"/>
      <c r="CN711" s="5"/>
      <c r="CO711" s="5"/>
      <c r="CP711" s="5"/>
      <c r="CQ711" s="5"/>
      <c r="CR711" s="5"/>
      <c r="CS711" s="5"/>
      <c r="CT711" s="5"/>
      <c r="CU711" s="5"/>
      <c r="CV711" s="5"/>
      <c r="CW711" s="5"/>
      <c r="CX711" s="5"/>
      <c r="CY711" s="5"/>
      <c r="CZ711" s="5"/>
      <c r="DA711" s="5"/>
      <c r="DB711" s="5"/>
      <c r="DC711" s="5"/>
      <c r="DD711" s="5"/>
      <c r="DE711" s="5"/>
      <c r="DF711" s="5"/>
      <c r="DG711" s="5"/>
      <c r="DH711" s="5"/>
      <c r="DI711" s="5"/>
      <c r="DJ711" s="5"/>
      <c r="DK711" s="5"/>
      <c r="DL711" s="5"/>
      <c r="DM711" s="5"/>
      <c r="DN711" s="5"/>
      <c r="DO711" s="5"/>
      <c r="DP711" s="5"/>
      <c r="DQ711" s="5"/>
      <c r="DR711" s="5"/>
      <c r="DS711" s="5"/>
      <c r="DT711" s="5"/>
      <c r="DU711" s="5"/>
      <c r="DV711" s="5"/>
      <c r="DW711" s="5"/>
      <c r="DX711" s="5"/>
      <c r="DY711" s="5"/>
      <c r="DZ711" s="5"/>
      <c r="EA711" s="5"/>
      <c r="EB711" s="5"/>
      <c r="EC711" s="5"/>
      <c r="ED711" s="5"/>
      <c r="EE711" s="5"/>
      <c r="EF711" s="5"/>
      <c r="EG711" s="5"/>
      <c r="EH711" s="5"/>
      <c r="EI711" s="5"/>
      <c r="EJ711" s="5"/>
      <c r="EK711" s="5"/>
      <c r="EL711" s="5"/>
      <c r="EM711" s="5"/>
      <c r="EN711" s="5"/>
      <c r="EO711" s="5"/>
      <c r="EP711" s="5"/>
      <c r="EQ711" s="5"/>
      <c r="ER711" s="5"/>
      <c r="ES711" s="5"/>
      <c r="ET711" s="5"/>
      <c r="EU711" s="5"/>
      <c r="EV711" s="5"/>
      <c r="EW711" s="5"/>
      <c r="EX711" s="5"/>
      <c r="EY711" s="5"/>
      <c r="EZ711" s="5"/>
      <c r="FA711" s="5"/>
      <c r="FB711" s="5"/>
      <c r="FC711" s="5"/>
      <c r="FD711" s="5"/>
      <c r="FE711" s="5"/>
      <c r="FF711" s="5"/>
      <c r="FG711" s="5"/>
      <c r="FH711" s="5"/>
      <c r="FI711" s="5"/>
      <c r="FJ711" s="5"/>
      <c r="FK711" s="5"/>
      <c r="FL711" s="5"/>
      <c r="FM711" s="5"/>
      <c r="FN711" s="5"/>
      <c r="FO711" s="5"/>
      <c r="FP711" s="5"/>
      <c r="FQ711" s="5"/>
      <c r="FR711" s="5"/>
      <c r="FS711" s="5"/>
      <c r="FT711" s="5"/>
      <c r="FU711" s="5"/>
      <c r="FV711" s="5"/>
      <c r="FW711" s="5"/>
      <c r="FX711" s="5"/>
      <c r="FY711" s="5"/>
      <c r="FZ711" s="5"/>
      <c r="GA711" s="5"/>
      <c r="GB711" s="5"/>
      <c r="GC711" s="5"/>
      <c r="GD711" s="5"/>
      <c r="GE711" s="5"/>
      <c r="GF711" s="5"/>
      <c r="GG711" s="5"/>
      <c r="GH711" s="4"/>
      <c r="GI711" s="4"/>
      <c r="GJ711" s="5"/>
      <c r="GK711" s="5"/>
      <c r="GL711" s="5"/>
      <c r="GM711" s="5"/>
      <c r="GN711" s="5"/>
      <c r="GO711" s="5"/>
      <c r="GP711" s="5"/>
      <c r="GQ711" s="5"/>
      <c r="GR711" s="5"/>
      <c r="GS711" s="5"/>
    </row>
    <row r="712" spans="1:201"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4"/>
      <c r="AR712" s="4"/>
      <c r="AS712" s="5"/>
      <c r="AT712" s="4"/>
      <c r="AU712" s="5"/>
      <c r="AV712" s="5"/>
      <c r="AW712" s="5"/>
      <c r="AX712" s="5"/>
      <c r="AY712" s="5"/>
      <c r="AZ712" s="5"/>
      <c r="BA712" s="5"/>
      <c r="BB712" s="5"/>
      <c r="BC712" s="4"/>
      <c r="BD712" s="4"/>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c r="CR712" s="5"/>
      <c r="CS712" s="5"/>
      <c r="CT712" s="5"/>
      <c r="CU712" s="5"/>
      <c r="CV712" s="5"/>
      <c r="CW712" s="5"/>
      <c r="CX712" s="5"/>
      <c r="CY712" s="5"/>
      <c r="CZ712" s="5"/>
      <c r="DA712" s="5"/>
      <c r="DB712" s="5"/>
      <c r="DC712" s="5"/>
      <c r="DD712" s="5"/>
      <c r="DE712" s="5"/>
      <c r="DF712" s="5"/>
      <c r="DG712" s="5"/>
      <c r="DH712" s="5"/>
      <c r="DI712" s="5"/>
      <c r="DJ712" s="5"/>
      <c r="DK712" s="5"/>
      <c r="DL712" s="5"/>
      <c r="DM712" s="5"/>
      <c r="DN712" s="5"/>
      <c r="DO712" s="5"/>
      <c r="DP712" s="5"/>
      <c r="DQ712" s="5"/>
      <c r="DR712" s="5"/>
      <c r="DS712" s="5"/>
      <c r="DT712" s="5"/>
      <c r="DU712" s="5"/>
      <c r="DV712" s="5"/>
      <c r="DW712" s="5"/>
      <c r="DX712" s="5"/>
      <c r="DY712" s="5"/>
      <c r="DZ712" s="5"/>
      <c r="EA712" s="5"/>
      <c r="EB712" s="5"/>
      <c r="EC712" s="5"/>
      <c r="ED712" s="5"/>
      <c r="EE712" s="5"/>
      <c r="EF712" s="5"/>
      <c r="EG712" s="5"/>
      <c r="EH712" s="5"/>
      <c r="EI712" s="5"/>
      <c r="EJ712" s="5"/>
      <c r="EK712" s="5"/>
      <c r="EL712" s="5"/>
      <c r="EM712" s="5"/>
      <c r="EN712" s="5"/>
      <c r="EO712" s="5"/>
      <c r="EP712" s="5"/>
      <c r="EQ712" s="5"/>
      <c r="ER712" s="5"/>
      <c r="ES712" s="5"/>
      <c r="ET712" s="5"/>
      <c r="EU712" s="5"/>
      <c r="EV712" s="5"/>
      <c r="EW712" s="5"/>
      <c r="EX712" s="5"/>
      <c r="EY712" s="5"/>
      <c r="EZ712" s="5"/>
      <c r="FA712" s="5"/>
      <c r="FB712" s="5"/>
      <c r="FC712" s="5"/>
      <c r="FD712" s="5"/>
      <c r="FE712" s="5"/>
      <c r="FF712" s="5"/>
      <c r="FG712" s="5"/>
      <c r="FH712" s="5"/>
      <c r="FI712" s="5"/>
      <c r="FJ712" s="5"/>
      <c r="FK712" s="5"/>
      <c r="FL712" s="5"/>
      <c r="FM712" s="5"/>
      <c r="FN712" s="5"/>
      <c r="FO712" s="5"/>
      <c r="FP712" s="5"/>
      <c r="FQ712" s="5"/>
      <c r="FR712" s="5"/>
      <c r="FS712" s="5"/>
      <c r="FT712" s="5"/>
      <c r="FU712" s="5"/>
      <c r="FV712" s="5"/>
      <c r="FW712" s="5"/>
      <c r="FX712" s="5"/>
      <c r="FY712" s="5"/>
      <c r="FZ712" s="5"/>
      <c r="GA712" s="5"/>
      <c r="GB712" s="5"/>
      <c r="GC712" s="5"/>
      <c r="GD712" s="5"/>
      <c r="GE712" s="5"/>
      <c r="GF712" s="5"/>
      <c r="GG712" s="5"/>
      <c r="GH712" s="4"/>
      <c r="GI712" s="4"/>
      <c r="GJ712" s="5"/>
      <c r="GK712" s="5"/>
      <c r="GL712" s="5"/>
      <c r="GM712" s="5"/>
      <c r="GN712" s="5"/>
      <c r="GO712" s="5"/>
      <c r="GP712" s="5"/>
      <c r="GQ712" s="5"/>
      <c r="GR712" s="5"/>
      <c r="GS712" s="5"/>
    </row>
    <row r="713" spans="1:201"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4"/>
      <c r="AR713" s="4"/>
      <c r="AS713" s="5"/>
      <c r="AT713" s="4"/>
      <c r="AU713" s="5"/>
      <c r="AV713" s="5"/>
      <c r="AW713" s="5"/>
      <c r="AX713" s="5"/>
      <c r="AY713" s="5"/>
      <c r="AZ713" s="5"/>
      <c r="BA713" s="5"/>
      <c r="BB713" s="5"/>
      <c r="BC713" s="4"/>
      <c r="BD713" s="4"/>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c r="CM713" s="5"/>
      <c r="CN713" s="5"/>
      <c r="CO713" s="5"/>
      <c r="CP713" s="5"/>
      <c r="CQ713" s="5"/>
      <c r="CR713" s="5"/>
      <c r="CS713" s="5"/>
      <c r="CT713" s="5"/>
      <c r="CU713" s="5"/>
      <c r="CV713" s="5"/>
      <c r="CW713" s="5"/>
      <c r="CX713" s="5"/>
      <c r="CY713" s="5"/>
      <c r="CZ713" s="5"/>
      <c r="DA713" s="5"/>
      <c r="DB713" s="5"/>
      <c r="DC713" s="5"/>
      <c r="DD713" s="5"/>
      <c r="DE713" s="5"/>
      <c r="DF713" s="5"/>
      <c r="DG713" s="5"/>
      <c r="DH713" s="5"/>
      <c r="DI713" s="5"/>
      <c r="DJ713" s="5"/>
      <c r="DK713" s="5"/>
      <c r="DL713" s="5"/>
      <c r="DM713" s="5"/>
      <c r="DN713" s="5"/>
      <c r="DO713" s="5"/>
      <c r="DP713" s="5"/>
      <c r="DQ713" s="5"/>
      <c r="DR713" s="5"/>
      <c r="DS713" s="5"/>
      <c r="DT713" s="5"/>
      <c r="DU713" s="5"/>
      <c r="DV713" s="5"/>
      <c r="DW713" s="5"/>
      <c r="DX713" s="5"/>
      <c r="DY713" s="5"/>
      <c r="DZ713" s="5"/>
      <c r="EA713" s="5"/>
      <c r="EB713" s="5"/>
      <c r="EC713" s="5"/>
      <c r="ED713" s="5"/>
      <c r="EE713" s="5"/>
      <c r="EF713" s="5"/>
      <c r="EG713" s="5"/>
      <c r="EH713" s="5"/>
      <c r="EI713" s="5"/>
      <c r="EJ713" s="5"/>
      <c r="EK713" s="5"/>
      <c r="EL713" s="5"/>
      <c r="EM713" s="5"/>
      <c r="EN713" s="5"/>
      <c r="EO713" s="5"/>
      <c r="EP713" s="5"/>
      <c r="EQ713" s="5"/>
      <c r="ER713" s="5"/>
      <c r="ES713" s="5"/>
      <c r="ET713" s="5"/>
      <c r="EU713" s="5"/>
      <c r="EV713" s="5"/>
      <c r="EW713" s="5"/>
      <c r="EX713" s="5"/>
      <c r="EY713" s="5"/>
      <c r="EZ713" s="5"/>
      <c r="FA713" s="5"/>
      <c r="FB713" s="5"/>
      <c r="FC713" s="5"/>
      <c r="FD713" s="5"/>
      <c r="FE713" s="5"/>
      <c r="FF713" s="5"/>
      <c r="FG713" s="5"/>
      <c r="FH713" s="5"/>
      <c r="FI713" s="5"/>
      <c r="FJ713" s="5"/>
      <c r="FK713" s="5"/>
      <c r="FL713" s="5"/>
      <c r="FM713" s="5"/>
      <c r="FN713" s="5"/>
      <c r="FO713" s="5"/>
      <c r="FP713" s="5"/>
      <c r="FQ713" s="5"/>
      <c r="FR713" s="5"/>
      <c r="FS713" s="5"/>
      <c r="FT713" s="5"/>
      <c r="FU713" s="5"/>
      <c r="FV713" s="5"/>
      <c r="FW713" s="5"/>
      <c r="FX713" s="5"/>
      <c r="FY713" s="5"/>
      <c r="FZ713" s="5"/>
      <c r="GA713" s="5"/>
      <c r="GB713" s="5"/>
      <c r="GC713" s="5"/>
      <c r="GD713" s="5"/>
      <c r="GE713" s="5"/>
      <c r="GF713" s="5"/>
      <c r="GG713" s="5"/>
      <c r="GH713" s="4"/>
      <c r="GI713" s="4"/>
      <c r="GJ713" s="5"/>
      <c r="GK713" s="5"/>
      <c r="GL713" s="5"/>
      <c r="GM713" s="5"/>
      <c r="GN713" s="5"/>
      <c r="GO713" s="5"/>
      <c r="GP713" s="5"/>
      <c r="GQ713" s="5"/>
      <c r="GR713" s="5"/>
      <c r="GS713" s="5"/>
    </row>
    <row r="714" spans="1:201"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4"/>
      <c r="AR714" s="4"/>
      <c r="AS714" s="5"/>
      <c r="AT714" s="4"/>
      <c r="AU714" s="5"/>
      <c r="AV714" s="5"/>
      <c r="AW714" s="5"/>
      <c r="AX714" s="5"/>
      <c r="AY714" s="5"/>
      <c r="AZ714" s="5"/>
      <c r="BA714" s="5"/>
      <c r="BB714" s="5"/>
      <c r="BC714" s="4"/>
      <c r="BD714" s="4"/>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c r="CM714" s="5"/>
      <c r="CN714" s="5"/>
      <c r="CO714" s="5"/>
      <c r="CP714" s="5"/>
      <c r="CQ714" s="5"/>
      <c r="CR714" s="5"/>
      <c r="CS714" s="5"/>
      <c r="CT714" s="5"/>
      <c r="CU714" s="5"/>
      <c r="CV714" s="5"/>
      <c r="CW714" s="5"/>
      <c r="CX714" s="5"/>
      <c r="CY714" s="5"/>
      <c r="CZ714" s="5"/>
      <c r="DA714" s="5"/>
      <c r="DB714" s="5"/>
      <c r="DC714" s="5"/>
      <c r="DD714" s="5"/>
      <c r="DE714" s="5"/>
      <c r="DF714" s="5"/>
      <c r="DG714" s="5"/>
      <c r="DH714" s="5"/>
      <c r="DI714" s="5"/>
      <c r="DJ714" s="5"/>
      <c r="DK714" s="5"/>
      <c r="DL714" s="5"/>
      <c r="DM714" s="5"/>
      <c r="DN714" s="5"/>
      <c r="DO714" s="5"/>
      <c r="DP714" s="5"/>
      <c r="DQ714" s="5"/>
      <c r="DR714" s="5"/>
      <c r="DS714" s="5"/>
      <c r="DT714" s="5"/>
      <c r="DU714" s="5"/>
      <c r="DV714" s="5"/>
      <c r="DW714" s="5"/>
      <c r="DX714" s="5"/>
      <c r="DY714" s="5"/>
      <c r="DZ714" s="5"/>
      <c r="EA714" s="5"/>
      <c r="EB714" s="5"/>
      <c r="EC714" s="5"/>
      <c r="ED714" s="5"/>
      <c r="EE714" s="5"/>
      <c r="EF714" s="5"/>
      <c r="EG714" s="5"/>
      <c r="EH714" s="5"/>
      <c r="EI714" s="5"/>
      <c r="EJ714" s="5"/>
      <c r="EK714" s="5"/>
      <c r="EL714" s="5"/>
      <c r="EM714" s="5"/>
      <c r="EN714" s="5"/>
      <c r="EO714" s="5"/>
      <c r="EP714" s="5"/>
      <c r="EQ714" s="5"/>
      <c r="ER714" s="5"/>
      <c r="ES714" s="5"/>
      <c r="ET714" s="5"/>
      <c r="EU714" s="5"/>
      <c r="EV714" s="5"/>
      <c r="EW714" s="5"/>
      <c r="EX714" s="5"/>
      <c r="EY714" s="5"/>
      <c r="EZ714" s="5"/>
      <c r="FA714" s="5"/>
      <c r="FB714" s="5"/>
      <c r="FC714" s="5"/>
      <c r="FD714" s="5"/>
      <c r="FE714" s="5"/>
      <c r="FF714" s="5"/>
      <c r="FG714" s="5"/>
      <c r="FH714" s="5"/>
      <c r="FI714" s="5"/>
      <c r="FJ714" s="5"/>
      <c r="FK714" s="5"/>
      <c r="FL714" s="5"/>
      <c r="FM714" s="5"/>
      <c r="FN714" s="5"/>
      <c r="FO714" s="5"/>
      <c r="FP714" s="5"/>
      <c r="FQ714" s="5"/>
      <c r="FR714" s="5"/>
      <c r="FS714" s="5"/>
      <c r="FT714" s="5"/>
      <c r="FU714" s="5"/>
      <c r="FV714" s="5"/>
      <c r="FW714" s="5"/>
      <c r="FX714" s="5"/>
      <c r="FY714" s="5"/>
      <c r="FZ714" s="5"/>
      <c r="GA714" s="5"/>
      <c r="GB714" s="5"/>
      <c r="GC714" s="5"/>
      <c r="GD714" s="5"/>
      <c r="GE714" s="5"/>
      <c r="GF714" s="5"/>
      <c r="GG714" s="5"/>
      <c r="GH714" s="4"/>
      <c r="GI714" s="4"/>
      <c r="GJ714" s="5"/>
      <c r="GK714" s="5"/>
      <c r="GL714" s="5"/>
      <c r="GM714" s="5"/>
      <c r="GN714" s="5"/>
      <c r="GO714" s="5"/>
      <c r="GP714" s="5"/>
      <c r="GQ714" s="5"/>
      <c r="GR714" s="5"/>
      <c r="GS714" s="5"/>
    </row>
    <row r="715" spans="1:201"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4"/>
      <c r="AR715" s="4"/>
      <c r="AS715" s="5"/>
      <c r="AT715" s="4"/>
      <c r="AU715" s="5"/>
      <c r="AV715" s="5"/>
      <c r="AW715" s="5"/>
      <c r="AX715" s="5"/>
      <c r="AY715" s="5"/>
      <c r="AZ715" s="5"/>
      <c r="BA715" s="5"/>
      <c r="BB715" s="5"/>
      <c r="BC715" s="4"/>
      <c r="BD715" s="4"/>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c r="CM715" s="5"/>
      <c r="CN715" s="5"/>
      <c r="CO715" s="5"/>
      <c r="CP715" s="5"/>
      <c r="CQ715" s="5"/>
      <c r="CR715" s="5"/>
      <c r="CS715" s="5"/>
      <c r="CT715" s="5"/>
      <c r="CU715" s="5"/>
      <c r="CV715" s="5"/>
      <c r="CW715" s="5"/>
      <c r="CX715" s="5"/>
      <c r="CY715" s="5"/>
      <c r="CZ715" s="5"/>
      <c r="DA715" s="5"/>
      <c r="DB715" s="5"/>
      <c r="DC715" s="5"/>
      <c r="DD715" s="5"/>
      <c r="DE715" s="5"/>
      <c r="DF715" s="5"/>
      <c r="DG715" s="5"/>
      <c r="DH715" s="5"/>
      <c r="DI715" s="5"/>
      <c r="DJ715" s="5"/>
      <c r="DK715" s="5"/>
      <c r="DL715" s="5"/>
      <c r="DM715" s="5"/>
      <c r="DN715" s="5"/>
      <c r="DO715" s="5"/>
      <c r="DP715" s="5"/>
      <c r="DQ715" s="5"/>
      <c r="DR715" s="5"/>
      <c r="DS715" s="5"/>
      <c r="DT715" s="5"/>
      <c r="DU715" s="5"/>
      <c r="DV715" s="5"/>
      <c r="DW715" s="5"/>
      <c r="DX715" s="5"/>
      <c r="DY715" s="5"/>
      <c r="DZ715" s="5"/>
      <c r="EA715" s="5"/>
      <c r="EB715" s="5"/>
      <c r="EC715" s="5"/>
      <c r="ED715" s="5"/>
      <c r="EE715" s="5"/>
      <c r="EF715" s="5"/>
      <c r="EG715" s="5"/>
      <c r="EH715" s="5"/>
      <c r="EI715" s="5"/>
      <c r="EJ715" s="5"/>
      <c r="EK715" s="5"/>
      <c r="EL715" s="5"/>
      <c r="EM715" s="5"/>
      <c r="EN715" s="5"/>
      <c r="EO715" s="5"/>
      <c r="EP715" s="5"/>
      <c r="EQ715" s="5"/>
      <c r="ER715" s="5"/>
      <c r="ES715" s="5"/>
      <c r="ET715" s="5"/>
      <c r="EU715" s="5"/>
      <c r="EV715" s="5"/>
      <c r="EW715" s="5"/>
      <c r="EX715" s="5"/>
      <c r="EY715" s="5"/>
      <c r="EZ715" s="5"/>
      <c r="FA715" s="5"/>
      <c r="FB715" s="5"/>
      <c r="FC715" s="5"/>
      <c r="FD715" s="5"/>
      <c r="FE715" s="5"/>
      <c r="FF715" s="5"/>
      <c r="FG715" s="5"/>
      <c r="FH715" s="5"/>
      <c r="FI715" s="5"/>
      <c r="FJ715" s="5"/>
      <c r="FK715" s="5"/>
      <c r="FL715" s="5"/>
      <c r="FM715" s="5"/>
      <c r="FN715" s="5"/>
      <c r="FO715" s="5"/>
      <c r="FP715" s="5"/>
      <c r="FQ715" s="5"/>
      <c r="FR715" s="5"/>
      <c r="FS715" s="5"/>
      <c r="FT715" s="5"/>
      <c r="FU715" s="5"/>
      <c r="FV715" s="5"/>
      <c r="FW715" s="5"/>
      <c r="FX715" s="5"/>
      <c r="FY715" s="5"/>
      <c r="FZ715" s="5"/>
      <c r="GA715" s="5"/>
      <c r="GB715" s="5"/>
      <c r="GC715" s="5"/>
      <c r="GD715" s="5"/>
      <c r="GE715" s="5"/>
      <c r="GF715" s="5"/>
      <c r="GG715" s="5"/>
      <c r="GH715" s="4"/>
      <c r="GI715" s="4"/>
      <c r="GJ715" s="5"/>
      <c r="GK715" s="5"/>
      <c r="GL715" s="5"/>
      <c r="GM715" s="5"/>
      <c r="GN715" s="5"/>
      <c r="GO715" s="5"/>
      <c r="GP715" s="5"/>
      <c r="GQ715" s="5"/>
      <c r="GR715" s="5"/>
      <c r="GS715" s="5"/>
    </row>
    <row r="716" spans="1:201"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4"/>
      <c r="AR716" s="4"/>
      <c r="AS716" s="5"/>
      <c r="AT716" s="4"/>
      <c r="AU716" s="5"/>
      <c r="AV716" s="5"/>
      <c r="AW716" s="5"/>
      <c r="AX716" s="5"/>
      <c r="AY716" s="5"/>
      <c r="AZ716" s="5"/>
      <c r="BA716" s="5"/>
      <c r="BB716" s="5"/>
      <c r="BC716" s="4"/>
      <c r="BD716" s="4"/>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c r="CR716" s="5"/>
      <c r="CS716" s="5"/>
      <c r="CT716" s="5"/>
      <c r="CU716" s="5"/>
      <c r="CV716" s="5"/>
      <c r="CW716" s="5"/>
      <c r="CX716" s="5"/>
      <c r="CY716" s="5"/>
      <c r="CZ716" s="5"/>
      <c r="DA716" s="5"/>
      <c r="DB716" s="5"/>
      <c r="DC716" s="5"/>
      <c r="DD716" s="5"/>
      <c r="DE716" s="5"/>
      <c r="DF716" s="5"/>
      <c r="DG716" s="5"/>
      <c r="DH716" s="5"/>
      <c r="DI716" s="5"/>
      <c r="DJ716" s="5"/>
      <c r="DK716" s="5"/>
      <c r="DL716" s="5"/>
      <c r="DM716" s="5"/>
      <c r="DN716" s="5"/>
      <c r="DO716" s="5"/>
      <c r="DP716" s="5"/>
      <c r="DQ716" s="5"/>
      <c r="DR716" s="5"/>
      <c r="DS716" s="5"/>
      <c r="DT716" s="5"/>
      <c r="DU716" s="5"/>
      <c r="DV716" s="5"/>
      <c r="DW716" s="5"/>
      <c r="DX716" s="5"/>
      <c r="DY716" s="5"/>
      <c r="DZ716" s="5"/>
      <c r="EA716" s="5"/>
      <c r="EB716" s="5"/>
      <c r="EC716" s="5"/>
      <c r="ED716" s="5"/>
      <c r="EE716" s="5"/>
      <c r="EF716" s="5"/>
      <c r="EG716" s="5"/>
      <c r="EH716" s="5"/>
      <c r="EI716" s="5"/>
      <c r="EJ716" s="5"/>
      <c r="EK716" s="5"/>
      <c r="EL716" s="5"/>
      <c r="EM716" s="5"/>
      <c r="EN716" s="5"/>
      <c r="EO716" s="5"/>
      <c r="EP716" s="5"/>
      <c r="EQ716" s="5"/>
      <c r="ER716" s="5"/>
      <c r="ES716" s="5"/>
      <c r="ET716" s="5"/>
      <c r="EU716" s="5"/>
      <c r="EV716" s="5"/>
      <c r="EW716" s="5"/>
      <c r="EX716" s="5"/>
      <c r="EY716" s="5"/>
      <c r="EZ716" s="5"/>
      <c r="FA716" s="5"/>
      <c r="FB716" s="5"/>
      <c r="FC716" s="5"/>
      <c r="FD716" s="5"/>
      <c r="FE716" s="5"/>
      <c r="FF716" s="5"/>
      <c r="FG716" s="5"/>
      <c r="FH716" s="5"/>
      <c r="FI716" s="5"/>
      <c r="FJ716" s="5"/>
      <c r="FK716" s="5"/>
      <c r="FL716" s="5"/>
      <c r="FM716" s="5"/>
      <c r="FN716" s="5"/>
      <c r="FO716" s="5"/>
      <c r="FP716" s="5"/>
      <c r="FQ716" s="5"/>
      <c r="FR716" s="5"/>
      <c r="FS716" s="5"/>
      <c r="FT716" s="5"/>
      <c r="FU716" s="5"/>
      <c r="FV716" s="5"/>
      <c r="FW716" s="5"/>
      <c r="FX716" s="5"/>
      <c r="FY716" s="5"/>
      <c r="FZ716" s="5"/>
      <c r="GA716" s="5"/>
      <c r="GB716" s="5"/>
      <c r="GC716" s="5"/>
      <c r="GD716" s="5"/>
      <c r="GE716" s="5"/>
      <c r="GF716" s="5"/>
      <c r="GG716" s="5"/>
      <c r="GH716" s="4"/>
      <c r="GI716" s="4"/>
      <c r="GJ716" s="5"/>
      <c r="GK716" s="5"/>
      <c r="GL716" s="5"/>
      <c r="GM716" s="5"/>
      <c r="GN716" s="5"/>
      <c r="GO716" s="5"/>
      <c r="GP716" s="5"/>
      <c r="GQ716" s="5"/>
      <c r="GR716" s="5"/>
      <c r="GS716" s="5"/>
    </row>
    <row r="717" spans="1:201"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4"/>
      <c r="AR717" s="4"/>
      <c r="AS717" s="5"/>
      <c r="AT717" s="4"/>
      <c r="AU717" s="5"/>
      <c r="AV717" s="5"/>
      <c r="AW717" s="5"/>
      <c r="AX717" s="5"/>
      <c r="AY717" s="5"/>
      <c r="AZ717" s="5"/>
      <c r="BA717" s="5"/>
      <c r="BB717" s="5"/>
      <c r="BC717" s="4"/>
      <c r="BD717" s="4"/>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c r="CM717" s="5"/>
      <c r="CN717" s="5"/>
      <c r="CO717" s="5"/>
      <c r="CP717" s="5"/>
      <c r="CQ717" s="5"/>
      <c r="CR717" s="5"/>
      <c r="CS717" s="5"/>
      <c r="CT717" s="5"/>
      <c r="CU717" s="5"/>
      <c r="CV717" s="5"/>
      <c r="CW717" s="5"/>
      <c r="CX717" s="5"/>
      <c r="CY717" s="5"/>
      <c r="CZ717" s="5"/>
      <c r="DA717" s="5"/>
      <c r="DB717" s="5"/>
      <c r="DC717" s="5"/>
      <c r="DD717" s="5"/>
      <c r="DE717" s="5"/>
      <c r="DF717" s="5"/>
      <c r="DG717" s="5"/>
      <c r="DH717" s="5"/>
      <c r="DI717" s="5"/>
      <c r="DJ717" s="5"/>
      <c r="DK717" s="5"/>
      <c r="DL717" s="5"/>
      <c r="DM717" s="5"/>
      <c r="DN717" s="5"/>
      <c r="DO717" s="5"/>
      <c r="DP717" s="5"/>
      <c r="DQ717" s="5"/>
      <c r="DR717" s="5"/>
      <c r="DS717" s="5"/>
      <c r="DT717" s="5"/>
      <c r="DU717" s="5"/>
      <c r="DV717" s="5"/>
      <c r="DW717" s="5"/>
      <c r="DX717" s="5"/>
      <c r="DY717" s="5"/>
      <c r="DZ717" s="5"/>
      <c r="EA717" s="5"/>
      <c r="EB717" s="5"/>
      <c r="EC717" s="5"/>
      <c r="ED717" s="5"/>
      <c r="EE717" s="5"/>
      <c r="EF717" s="5"/>
      <c r="EG717" s="5"/>
      <c r="EH717" s="5"/>
      <c r="EI717" s="5"/>
      <c r="EJ717" s="5"/>
      <c r="EK717" s="5"/>
      <c r="EL717" s="5"/>
      <c r="EM717" s="5"/>
      <c r="EN717" s="5"/>
      <c r="EO717" s="5"/>
      <c r="EP717" s="5"/>
      <c r="EQ717" s="5"/>
      <c r="ER717" s="5"/>
      <c r="ES717" s="5"/>
      <c r="ET717" s="5"/>
      <c r="EU717" s="5"/>
      <c r="EV717" s="5"/>
      <c r="EW717" s="5"/>
      <c r="EX717" s="5"/>
      <c r="EY717" s="5"/>
      <c r="EZ717" s="5"/>
      <c r="FA717" s="5"/>
      <c r="FB717" s="5"/>
      <c r="FC717" s="5"/>
      <c r="FD717" s="5"/>
      <c r="FE717" s="5"/>
      <c r="FF717" s="5"/>
      <c r="FG717" s="5"/>
      <c r="FH717" s="5"/>
      <c r="FI717" s="5"/>
      <c r="FJ717" s="5"/>
      <c r="FK717" s="5"/>
      <c r="FL717" s="5"/>
      <c r="FM717" s="5"/>
      <c r="FN717" s="5"/>
      <c r="FO717" s="5"/>
      <c r="FP717" s="5"/>
      <c r="FQ717" s="5"/>
      <c r="FR717" s="5"/>
      <c r="FS717" s="5"/>
      <c r="FT717" s="5"/>
      <c r="FU717" s="5"/>
      <c r="FV717" s="5"/>
      <c r="FW717" s="5"/>
      <c r="FX717" s="5"/>
      <c r="FY717" s="5"/>
      <c r="FZ717" s="5"/>
      <c r="GA717" s="5"/>
      <c r="GB717" s="5"/>
      <c r="GC717" s="5"/>
      <c r="GD717" s="5"/>
      <c r="GE717" s="5"/>
      <c r="GF717" s="5"/>
      <c r="GG717" s="5"/>
      <c r="GH717" s="4"/>
      <c r="GI717" s="4"/>
      <c r="GJ717" s="5"/>
      <c r="GK717" s="5"/>
      <c r="GL717" s="5"/>
      <c r="GM717" s="5"/>
      <c r="GN717" s="5"/>
      <c r="GO717" s="5"/>
      <c r="GP717" s="5"/>
      <c r="GQ717" s="5"/>
      <c r="GR717" s="5"/>
      <c r="GS717" s="5"/>
    </row>
    <row r="718" spans="1:201"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4"/>
      <c r="AR718" s="4"/>
      <c r="AS718" s="5"/>
      <c r="AT718" s="4"/>
      <c r="AU718" s="5"/>
      <c r="AV718" s="5"/>
      <c r="AW718" s="5"/>
      <c r="AX718" s="5"/>
      <c r="AY718" s="5"/>
      <c r="AZ718" s="5"/>
      <c r="BA718" s="5"/>
      <c r="BB718" s="5"/>
      <c r="BC718" s="4"/>
      <c r="BD718" s="4"/>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c r="CM718" s="5"/>
      <c r="CN718" s="5"/>
      <c r="CO718" s="5"/>
      <c r="CP718" s="5"/>
      <c r="CQ718" s="5"/>
      <c r="CR718" s="5"/>
      <c r="CS718" s="5"/>
      <c r="CT718" s="5"/>
      <c r="CU718" s="5"/>
      <c r="CV718" s="5"/>
      <c r="CW718" s="5"/>
      <c r="CX718" s="5"/>
      <c r="CY718" s="5"/>
      <c r="CZ718" s="5"/>
      <c r="DA718" s="5"/>
      <c r="DB718" s="5"/>
      <c r="DC718" s="5"/>
      <c r="DD718" s="5"/>
      <c r="DE718" s="5"/>
      <c r="DF718" s="5"/>
      <c r="DG718" s="5"/>
      <c r="DH718" s="5"/>
      <c r="DI718" s="5"/>
      <c r="DJ718" s="5"/>
      <c r="DK718" s="5"/>
      <c r="DL718" s="5"/>
      <c r="DM718" s="5"/>
      <c r="DN718" s="5"/>
      <c r="DO718" s="5"/>
      <c r="DP718" s="5"/>
      <c r="DQ718" s="5"/>
      <c r="DR718" s="5"/>
      <c r="DS718" s="5"/>
      <c r="DT718" s="5"/>
      <c r="DU718" s="5"/>
      <c r="DV718" s="5"/>
      <c r="DW718" s="5"/>
      <c r="DX718" s="5"/>
      <c r="DY718" s="5"/>
      <c r="DZ718" s="5"/>
      <c r="EA718" s="5"/>
      <c r="EB718" s="5"/>
      <c r="EC718" s="5"/>
      <c r="ED718" s="5"/>
      <c r="EE718" s="5"/>
      <c r="EF718" s="5"/>
      <c r="EG718" s="5"/>
      <c r="EH718" s="5"/>
      <c r="EI718" s="5"/>
      <c r="EJ718" s="5"/>
      <c r="EK718" s="5"/>
      <c r="EL718" s="5"/>
      <c r="EM718" s="5"/>
      <c r="EN718" s="5"/>
      <c r="EO718" s="5"/>
      <c r="EP718" s="5"/>
      <c r="EQ718" s="5"/>
      <c r="ER718" s="5"/>
      <c r="ES718" s="5"/>
      <c r="ET718" s="5"/>
      <c r="EU718" s="5"/>
      <c r="EV718" s="5"/>
      <c r="EW718" s="5"/>
      <c r="EX718" s="5"/>
      <c r="EY718" s="5"/>
      <c r="EZ718" s="5"/>
      <c r="FA718" s="5"/>
      <c r="FB718" s="5"/>
      <c r="FC718" s="5"/>
      <c r="FD718" s="5"/>
      <c r="FE718" s="5"/>
      <c r="FF718" s="5"/>
      <c r="FG718" s="5"/>
      <c r="FH718" s="5"/>
      <c r="FI718" s="5"/>
      <c r="FJ718" s="5"/>
      <c r="FK718" s="5"/>
      <c r="FL718" s="5"/>
      <c r="FM718" s="5"/>
      <c r="FN718" s="5"/>
      <c r="FO718" s="5"/>
      <c r="FP718" s="5"/>
      <c r="FQ718" s="5"/>
      <c r="FR718" s="5"/>
      <c r="FS718" s="5"/>
      <c r="FT718" s="5"/>
      <c r="FU718" s="5"/>
      <c r="FV718" s="5"/>
      <c r="FW718" s="5"/>
      <c r="FX718" s="5"/>
      <c r="FY718" s="5"/>
      <c r="FZ718" s="5"/>
      <c r="GA718" s="5"/>
      <c r="GB718" s="5"/>
      <c r="GC718" s="5"/>
      <c r="GD718" s="5"/>
      <c r="GE718" s="5"/>
      <c r="GF718" s="5"/>
      <c r="GG718" s="5"/>
      <c r="GH718" s="4"/>
      <c r="GI718" s="4"/>
      <c r="GJ718" s="5"/>
      <c r="GK718" s="5"/>
      <c r="GL718" s="5"/>
      <c r="GM718" s="5"/>
      <c r="GN718" s="5"/>
      <c r="GO718" s="5"/>
      <c r="GP718" s="5"/>
      <c r="GQ718" s="5"/>
      <c r="GR718" s="5"/>
      <c r="GS718" s="5"/>
    </row>
    <row r="719" spans="1:201"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4"/>
      <c r="AR719" s="4"/>
      <c r="AS719" s="5"/>
      <c r="AT719" s="4"/>
      <c r="AU719" s="5"/>
      <c r="AV719" s="5"/>
      <c r="AW719" s="5"/>
      <c r="AX719" s="5"/>
      <c r="AY719" s="5"/>
      <c r="AZ719" s="5"/>
      <c r="BA719" s="5"/>
      <c r="BB719" s="5"/>
      <c r="BC719" s="4"/>
      <c r="BD719" s="4"/>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c r="CM719" s="5"/>
      <c r="CN719" s="5"/>
      <c r="CO719" s="5"/>
      <c r="CP719" s="5"/>
      <c r="CQ719" s="5"/>
      <c r="CR719" s="5"/>
      <c r="CS719" s="5"/>
      <c r="CT719" s="5"/>
      <c r="CU719" s="5"/>
      <c r="CV719" s="5"/>
      <c r="CW719" s="5"/>
      <c r="CX719" s="5"/>
      <c r="CY719" s="5"/>
      <c r="CZ719" s="5"/>
      <c r="DA719" s="5"/>
      <c r="DB719" s="5"/>
      <c r="DC719" s="5"/>
      <c r="DD719" s="5"/>
      <c r="DE719" s="5"/>
      <c r="DF719" s="5"/>
      <c r="DG719" s="5"/>
      <c r="DH719" s="5"/>
      <c r="DI719" s="5"/>
      <c r="DJ719" s="5"/>
      <c r="DK719" s="5"/>
      <c r="DL719" s="5"/>
      <c r="DM719" s="5"/>
      <c r="DN719" s="5"/>
      <c r="DO719" s="5"/>
      <c r="DP719" s="5"/>
      <c r="DQ719" s="5"/>
      <c r="DR719" s="5"/>
      <c r="DS719" s="5"/>
      <c r="DT719" s="5"/>
      <c r="DU719" s="5"/>
      <c r="DV719" s="5"/>
      <c r="DW719" s="5"/>
      <c r="DX719" s="5"/>
      <c r="DY719" s="5"/>
      <c r="DZ719" s="5"/>
      <c r="EA719" s="5"/>
      <c r="EB719" s="5"/>
      <c r="EC719" s="5"/>
      <c r="ED719" s="5"/>
      <c r="EE719" s="5"/>
      <c r="EF719" s="5"/>
      <c r="EG719" s="5"/>
      <c r="EH719" s="5"/>
      <c r="EI719" s="5"/>
      <c r="EJ719" s="5"/>
      <c r="EK719" s="5"/>
      <c r="EL719" s="5"/>
      <c r="EM719" s="5"/>
      <c r="EN719" s="5"/>
      <c r="EO719" s="5"/>
      <c r="EP719" s="5"/>
      <c r="EQ719" s="5"/>
      <c r="ER719" s="5"/>
      <c r="ES719" s="5"/>
      <c r="ET719" s="5"/>
      <c r="EU719" s="5"/>
      <c r="EV719" s="5"/>
      <c r="EW719" s="5"/>
      <c r="EX719" s="5"/>
      <c r="EY719" s="5"/>
      <c r="EZ719" s="5"/>
      <c r="FA719" s="5"/>
      <c r="FB719" s="5"/>
      <c r="FC719" s="5"/>
      <c r="FD719" s="5"/>
      <c r="FE719" s="5"/>
      <c r="FF719" s="5"/>
      <c r="FG719" s="5"/>
      <c r="FH719" s="5"/>
      <c r="FI719" s="5"/>
      <c r="FJ719" s="5"/>
      <c r="FK719" s="5"/>
      <c r="FL719" s="5"/>
      <c r="FM719" s="5"/>
      <c r="FN719" s="5"/>
      <c r="FO719" s="5"/>
      <c r="FP719" s="5"/>
      <c r="FQ719" s="5"/>
      <c r="FR719" s="5"/>
      <c r="FS719" s="5"/>
      <c r="FT719" s="5"/>
      <c r="FU719" s="5"/>
      <c r="FV719" s="5"/>
      <c r="FW719" s="5"/>
      <c r="FX719" s="5"/>
      <c r="FY719" s="5"/>
      <c r="FZ719" s="5"/>
      <c r="GA719" s="5"/>
      <c r="GB719" s="5"/>
      <c r="GC719" s="5"/>
      <c r="GD719" s="5"/>
      <c r="GE719" s="5"/>
      <c r="GF719" s="5"/>
      <c r="GG719" s="5"/>
      <c r="GH719" s="4"/>
      <c r="GI719" s="4"/>
      <c r="GJ719" s="5"/>
      <c r="GK719" s="5"/>
      <c r="GL719" s="5"/>
      <c r="GM719" s="5"/>
      <c r="GN719" s="5"/>
      <c r="GO719" s="5"/>
      <c r="GP719" s="5"/>
      <c r="GQ719" s="5"/>
      <c r="GR719" s="5"/>
      <c r="GS719" s="5"/>
    </row>
    <row r="720" spans="1:201"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4"/>
      <c r="AR720" s="4"/>
      <c r="AS720" s="5"/>
      <c r="AT720" s="4"/>
      <c r="AU720" s="5"/>
      <c r="AV720" s="5"/>
      <c r="AW720" s="5"/>
      <c r="AX720" s="5"/>
      <c r="AY720" s="5"/>
      <c r="AZ720" s="5"/>
      <c r="BA720" s="5"/>
      <c r="BB720" s="5"/>
      <c r="BC720" s="4"/>
      <c r="BD720" s="4"/>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c r="CR720" s="5"/>
      <c r="CS720" s="5"/>
      <c r="CT720" s="5"/>
      <c r="CU720" s="5"/>
      <c r="CV720" s="5"/>
      <c r="CW720" s="5"/>
      <c r="CX720" s="5"/>
      <c r="CY720" s="5"/>
      <c r="CZ720" s="5"/>
      <c r="DA720" s="5"/>
      <c r="DB720" s="5"/>
      <c r="DC720" s="5"/>
      <c r="DD720" s="5"/>
      <c r="DE720" s="5"/>
      <c r="DF720" s="5"/>
      <c r="DG720" s="5"/>
      <c r="DH720" s="5"/>
      <c r="DI720" s="5"/>
      <c r="DJ720" s="5"/>
      <c r="DK720" s="5"/>
      <c r="DL720" s="5"/>
      <c r="DM720" s="5"/>
      <c r="DN720" s="5"/>
      <c r="DO720" s="5"/>
      <c r="DP720" s="5"/>
      <c r="DQ720" s="5"/>
      <c r="DR720" s="5"/>
      <c r="DS720" s="5"/>
      <c r="DT720" s="5"/>
      <c r="DU720" s="5"/>
      <c r="DV720" s="5"/>
      <c r="DW720" s="5"/>
      <c r="DX720" s="5"/>
      <c r="DY720" s="5"/>
      <c r="DZ720" s="5"/>
      <c r="EA720" s="5"/>
      <c r="EB720" s="5"/>
      <c r="EC720" s="5"/>
      <c r="ED720" s="5"/>
      <c r="EE720" s="5"/>
      <c r="EF720" s="5"/>
      <c r="EG720" s="5"/>
      <c r="EH720" s="5"/>
      <c r="EI720" s="5"/>
      <c r="EJ720" s="5"/>
      <c r="EK720" s="5"/>
      <c r="EL720" s="5"/>
      <c r="EM720" s="5"/>
      <c r="EN720" s="5"/>
      <c r="EO720" s="5"/>
      <c r="EP720" s="5"/>
      <c r="EQ720" s="5"/>
      <c r="ER720" s="5"/>
      <c r="ES720" s="5"/>
      <c r="ET720" s="5"/>
      <c r="EU720" s="5"/>
      <c r="EV720" s="5"/>
      <c r="EW720" s="5"/>
      <c r="EX720" s="5"/>
      <c r="EY720" s="5"/>
      <c r="EZ720" s="5"/>
      <c r="FA720" s="5"/>
      <c r="FB720" s="5"/>
      <c r="FC720" s="5"/>
      <c r="FD720" s="5"/>
      <c r="FE720" s="5"/>
      <c r="FF720" s="5"/>
      <c r="FG720" s="5"/>
      <c r="FH720" s="5"/>
      <c r="FI720" s="5"/>
      <c r="FJ720" s="5"/>
      <c r="FK720" s="5"/>
      <c r="FL720" s="5"/>
      <c r="FM720" s="5"/>
      <c r="FN720" s="5"/>
      <c r="FO720" s="5"/>
      <c r="FP720" s="5"/>
      <c r="FQ720" s="5"/>
      <c r="FR720" s="5"/>
      <c r="FS720" s="5"/>
      <c r="FT720" s="5"/>
      <c r="FU720" s="5"/>
      <c r="FV720" s="5"/>
      <c r="FW720" s="5"/>
      <c r="FX720" s="5"/>
      <c r="FY720" s="5"/>
      <c r="FZ720" s="5"/>
      <c r="GA720" s="5"/>
      <c r="GB720" s="5"/>
      <c r="GC720" s="5"/>
      <c r="GD720" s="5"/>
      <c r="GE720" s="5"/>
      <c r="GF720" s="5"/>
      <c r="GG720" s="5"/>
      <c r="GH720" s="4"/>
      <c r="GI720" s="4"/>
      <c r="GJ720" s="5"/>
      <c r="GK720" s="5"/>
      <c r="GL720" s="5"/>
      <c r="GM720" s="5"/>
      <c r="GN720" s="5"/>
      <c r="GO720" s="5"/>
      <c r="GP720" s="5"/>
      <c r="GQ720" s="5"/>
      <c r="GR720" s="5"/>
      <c r="GS720" s="5"/>
    </row>
    <row r="721" spans="1:201"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4"/>
      <c r="AR721" s="4"/>
      <c r="AS721" s="5"/>
      <c r="AT721" s="4"/>
      <c r="AU721" s="5"/>
      <c r="AV721" s="5"/>
      <c r="AW721" s="5"/>
      <c r="AX721" s="5"/>
      <c r="AY721" s="5"/>
      <c r="AZ721" s="5"/>
      <c r="BA721" s="5"/>
      <c r="BB721" s="5"/>
      <c r="BC721" s="4"/>
      <c r="BD721" s="4"/>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c r="CM721" s="5"/>
      <c r="CN721" s="5"/>
      <c r="CO721" s="5"/>
      <c r="CP721" s="5"/>
      <c r="CQ721" s="5"/>
      <c r="CR721" s="5"/>
      <c r="CS721" s="5"/>
      <c r="CT721" s="5"/>
      <c r="CU721" s="5"/>
      <c r="CV721" s="5"/>
      <c r="CW721" s="5"/>
      <c r="CX721" s="5"/>
      <c r="CY721" s="5"/>
      <c r="CZ721" s="5"/>
      <c r="DA721" s="5"/>
      <c r="DB721" s="5"/>
      <c r="DC721" s="5"/>
      <c r="DD721" s="5"/>
      <c r="DE721" s="5"/>
      <c r="DF721" s="5"/>
      <c r="DG721" s="5"/>
      <c r="DH721" s="5"/>
      <c r="DI721" s="5"/>
      <c r="DJ721" s="5"/>
      <c r="DK721" s="5"/>
      <c r="DL721" s="5"/>
      <c r="DM721" s="5"/>
      <c r="DN721" s="5"/>
      <c r="DO721" s="5"/>
      <c r="DP721" s="5"/>
      <c r="DQ721" s="5"/>
      <c r="DR721" s="5"/>
      <c r="DS721" s="5"/>
      <c r="DT721" s="5"/>
      <c r="DU721" s="5"/>
      <c r="DV721" s="5"/>
      <c r="DW721" s="5"/>
      <c r="DX721" s="5"/>
      <c r="DY721" s="5"/>
      <c r="DZ721" s="5"/>
      <c r="EA721" s="5"/>
      <c r="EB721" s="5"/>
      <c r="EC721" s="5"/>
      <c r="ED721" s="5"/>
      <c r="EE721" s="5"/>
      <c r="EF721" s="5"/>
      <c r="EG721" s="5"/>
      <c r="EH721" s="5"/>
      <c r="EI721" s="5"/>
      <c r="EJ721" s="5"/>
      <c r="EK721" s="5"/>
      <c r="EL721" s="5"/>
      <c r="EM721" s="5"/>
      <c r="EN721" s="5"/>
      <c r="EO721" s="5"/>
      <c r="EP721" s="5"/>
      <c r="EQ721" s="5"/>
      <c r="ER721" s="5"/>
      <c r="ES721" s="5"/>
      <c r="ET721" s="5"/>
      <c r="EU721" s="5"/>
      <c r="EV721" s="5"/>
      <c r="EW721" s="5"/>
      <c r="EX721" s="5"/>
      <c r="EY721" s="5"/>
      <c r="EZ721" s="5"/>
      <c r="FA721" s="5"/>
      <c r="FB721" s="5"/>
      <c r="FC721" s="5"/>
      <c r="FD721" s="5"/>
      <c r="FE721" s="5"/>
      <c r="FF721" s="5"/>
      <c r="FG721" s="5"/>
      <c r="FH721" s="5"/>
      <c r="FI721" s="5"/>
      <c r="FJ721" s="5"/>
      <c r="FK721" s="5"/>
      <c r="FL721" s="5"/>
      <c r="FM721" s="5"/>
      <c r="FN721" s="5"/>
      <c r="FO721" s="5"/>
      <c r="FP721" s="5"/>
      <c r="FQ721" s="5"/>
      <c r="FR721" s="5"/>
      <c r="FS721" s="5"/>
      <c r="FT721" s="5"/>
      <c r="FU721" s="5"/>
      <c r="FV721" s="5"/>
      <c r="FW721" s="5"/>
      <c r="FX721" s="5"/>
      <c r="FY721" s="5"/>
      <c r="FZ721" s="5"/>
      <c r="GA721" s="5"/>
      <c r="GB721" s="5"/>
      <c r="GC721" s="5"/>
      <c r="GD721" s="5"/>
      <c r="GE721" s="5"/>
      <c r="GF721" s="5"/>
      <c r="GG721" s="5"/>
      <c r="GH721" s="4"/>
      <c r="GI721" s="4"/>
      <c r="GJ721" s="5"/>
      <c r="GK721" s="5"/>
      <c r="GL721" s="5"/>
      <c r="GM721" s="5"/>
      <c r="GN721" s="5"/>
      <c r="GO721" s="5"/>
      <c r="GP721" s="5"/>
      <c r="GQ721" s="5"/>
      <c r="GR721" s="5"/>
      <c r="GS721" s="5"/>
    </row>
    <row r="722" spans="1:201"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4"/>
      <c r="AR722" s="4"/>
      <c r="AS722" s="5"/>
      <c r="AT722" s="4"/>
      <c r="AU722" s="5"/>
      <c r="AV722" s="5"/>
      <c r="AW722" s="5"/>
      <c r="AX722" s="5"/>
      <c r="AY722" s="5"/>
      <c r="AZ722" s="5"/>
      <c r="BA722" s="5"/>
      <c r="BB722" s="5"/>
      <c r="BC722" s="4"/>
      <c r="BD722" s="4"/>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c r="CM722" s="5"/>
      <c r="CN722" s="5"/>
      <c r="CO722" s="5"/>
      <c r="CP722" s="5"/>
      <c r="CQ722" s="5"/>
      <c r="CR722" s="5"/>
      <c r="CS722" s="5"/>
      <c r="CT722" s="5"/>
      <c r="CU722" s="5"/>
      <c r="CV722" s="5"/>
      <c r="CW722" s="5"/>
      <c r="CX722" s="5"/>
      <c r="CY722" s="5"/>
      <c r="CZ722" s="5"/>
      <c r="DA722" s="5"/>
      <c r="DB722" s="5"/>
      <c r="DC722" s="5"/>
      <c r="DD722" s="5"/>
      <c r="DE722" s="5"/>
      <c r="DF722" s="5"/>
      <c r="DG722" s="5"/>
      <c r="DH722" s="5"/>
      <c r="DI722" s="5"/>
      <c r="DJ722" s="5"/>
      <c r="DK722" s="5"/>
      <c r="DL722" s="5"/>
      <c r="DM722" s="5"/>
      <c r="DN722" s="5"/>
      <c r="DO722" s="5"/>
      <c r="DP722" s="5"/>
      <c r="DQ722" s="5"/>
      <c r="DR722" s="5"/>
      <c r="DS722" s="5"/>
      <c r="DT722" s="5"/>
      <c r="DU722" s="5"/>
      <c r="DV722" s="5"/>
      <c r="DW722" s="5"/>
      <c r="DX722" s="5"/>
      <c r="DY722" s="5"/>
      <c r="DZ722" s="5"/>
      <c r="EA722" s="5"/>
      <c r="EB722" s="5"/>
      <c r="EC722" s="5"/>
      <c r="ED722" s="5"/>
      <c r="EE722" s="5"/>
      <c r="EF722" s="5"/>
      <c r="EG722" s="5"/>
      <c r="EH722" s="5"/>
      <c r="EI722" s="5"/>
      <c r="EJ722" s="5"/>
      <c r="EK722" s="5"/>
      <c r="EL722" s="5"/>
      <c r="EM722" s="5"/>
      <c r="EN722" s="5"/>
      <c r="EO722" s="5"/>
      <c r="EP722" s="5"/>
      <c r="EQ722" s="5"/>
      <c r="ER722" s="5"/>
      <c r="ES722" s="5"/>
      <c r="ET722" s="5"/>
      <c r="EU722" s="5"/>
      <c r="EV722" s="5"/>
      <c r="EW722" s="5"/>
      <c r="EX722" s="5"/>
      <c r="EY722" s="5"/>
      <c r="EZ722" s="5"/>
      <c r="FA722" s="5"/>
      <c r="FB722" s="5"/>
      <c r="FC722" s="5"/>
      <c r="FD722" s="5"/>
      <c r="FE722" s="5"/>
      <c r="FF722" s="5"/>
      <c r="FG722" s="5"/>
      <c r="FH722" s="5"/>
      <c r="FI722" s="5"/>
      <c r="FJ722" s="5"/>
      <c r="FK722" s="5"/>
      <c r="FL722" s="5"/>
      <c r="FM722" s="5"/>
      <c r="FN722" s="5"/>
      <c r="FO722" s="5"/>
      <c r="FP722" s="5"/>
      <c r="FQ722" s="5"/>
      <c r="FR722" s="5"/>
      <c r="FS722" s="5"/>
      <c r="FT722" s="5"/>
      <c r="FU722" s="5"/>
      <c r="FV722" s="5"/>
      <c r="FW722" s="5"/>
      <c r="FX722" s="5"/>
      <c r="FY722" s="5"/>
      <c r="FZ722" s="5"/>
      <c r="GA722" s="5"/>
      <c r="GB722" s="5"/>
      <c r="GC722" s="5"/>
      <c r="GD722" s="5"/>
      <c r="GE722" s="5"/>
      <c r="GF722" s="5"/>
      <c r="GG722" s="5"/>
      <c r="GH722" s="4"/>
      <c r="GI722" s="4"/>
      <c r="GJ722" s="5"/>
      <c r="GK722" s="5"/>
      <c r="GL722" s="5"/>
      <c r="GM722" s="5"/>
      <c r="GN722" s="5"/>
      <c r="GO722" s="5"/>
      <c r="GP722" s="5"/>
      <c r="GQ722" s="5"/>
      <c r="GR722" s="5"/>
      <c r="GS722" s="5"/>
    </row>
    <row r="723" spans="1:201"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4"/>
      <c r="AR723" s="4"/>
      <c r="AS723" s="5"/>
      <c r="AT723" s="4"/>
      <c r="AU723" s="5"/>
      <c r="AV723" s="5"/>
      <c r="AW723" s="5"/>
      <c r="AX723" s="5"/>
      <c r="AY723" s="5"/>
      <c r="AZ723" s="5"/>
      <c r="BA723" s="5"/>
      <c r="BB723" s="5"/>
      <c r="BC723" s="4"/>
      <c r="BD723" s="4"/>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c r="CM723" s="5"/>
      <c r="CN723" s="5"/>
      <c r="CO723" s="5"/>
      <c r="CP723" s="5"/>
      <c r="CQ723" s="5"/>
      <c r="CR723" s="5"/>
      <c r="CS723" s="5"/>
      <c r="CT723" s="5"/>
      <c r="CU723" s="5"/>
      <c r="CV723" s="5"/>
      <c r="CW723" s="5"/>
      <c r="CX723" s="5"/>
      <c r="CY723" s="5"/>
      <c r="CZ723" s="5"/>
      <c r="DA723" s="5"/>
      <c r="DB723" s="5"/>
      <c r="DC723" s="5"/>
      <c r="DD723" s="5"/>
      <c r="DE723" s="5"/>
      <c r="DF723" s="5"/>
      <c r="DG723" s="5"/>
      <c r="DH723" s="5"/>
      <c r="DI723" s="5"/>
      <c r="DJ723" s="5"/>
      <c r="DK723" s="5"/>
      <c r="DL723" s="5"/>
      <c r="DM723" s="5"/>
      <c r="DN723" s="5"/>
      <c r="DO723" s="5"/>
      <c r="DP723" s="5"/>
      <c r="DQ723" s="5"/>
      <c r="DR723" s="5"/>
      <c r="DS723" s="5"/>
      <c r="DT723" s="5"/>
      <c r="DU723" s="5"/>
      <c r="DV723" s="5"/>
      <c r="DW723" s="5"/>
      <c r="DX723" s="5"/>
      <c r="DY723" s="5"/>
      <c r="DZ723" s="5"/>
      <c r="EA723" s="5"/>
      <c r="EB723" s="5"/>
      <c r="EC723" s="5"/>
      <c r="ED723" s="5"/>
      <c r="EE723" s="5"/>
      <c r="EF723" s="5"/>
      <c r="EG723" s="5"/>
      <c r="EH723" s="5"/>
      <c r="EI723" s="5"/>
      <c r="EJ723" s="5"/>
      <c r="EK723" s="5"/>
      <c r="EL723" s="5"/>
      <c r="EM723" s="5"/>
      <c r="EN723" s="5"/>
      <c r="EO723" s="5"/>
      <c r="EP723" s="5"/>
      <c r="EQ723" s="5"/>
      <c r="ER723" s="5"/>
      <c r="ES723" s="5"/>
      <c r="ET723" s="5"/>
      <c r="EU723" s="5"/>
      <c r="EV723" s="5"/>
      <c r="EW723" s="5"/>
      <c r="EX723" s="5"/>
      <c r="EY723" s="5"/>
      <c r="EZ723" s="5"/>
      <c r="FA723" s="5"/>
      <c r="FB723" s="5"/>
      <c r="FC723" s="5"/>
      <c r="FD723" s="5"/>
      <c r="FE723" s="5"/>
      <c r="FF723" s="5"/>
      <c r="FG723" s="5"/>
      <c r="FH723" s="5"/>
      <c r="FI723" s="5"/>
      <c r="FJ723" s="5"/>
      <c r="FK723" s="5"/>
      <c r="FL723" s="5"/>
      <c r="FM723" s="5"/>
      <c r="FN723" s="5"/>
      <c r="FO723" s="5"/>
      <c r="FP723" s="5"/>
      <c r="FQ723" s="5"/>
      <c r="FR723" s="5"/>
      <c r="FS723" s="5"/>
      <c r="FT723" s="5"/>
      <c r="FU723" s="5"/>
      <c r="FV723" s="5"/>
      <c r="FW723" s="5"/>
      <c r="FX723" s="5"/>
      <c r="FY723" s="5"/>
      <c r="FZ723" s="5"/>
      <c r="GA723" s="5"/>
      <c r="GB723" s="5"/>
      <c r="GC723" s="5"/>
      <c r="GD723" s="5"/>
      <c r="GE723" s="5"/>
      <c r="GF723" s="5"/>
      <c r="GG723" s="5"/>
      <c r="GH723" s="4"/>
      <c r="GI723" s="4"/>
      <c r="GJ723" s="5"/>
      <c r="GK723" s="5"/>
      <c r="GL723" s="5"/>
      <c r="GM723" s="5"/>
      <c r="GN723" s="5"/>
      <c r="GO723" s="5"/>
      <c r="GP723" s="5"/>
      <c r="GQ723" s="5"/>
      <c r="GR723" s="5"/>
      <c r="GS723" s="5"/>
    </row>
    <row r="724" spans="1:201"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4"/>
      <c r="AR724" s="4"/>
      <c r="AS724" s="5"/>
      <c r="AT724" s="4"/>
      <c r="AU724" s="5"/>
      <c r="AV724" s="5"/>
      <c r="AW724" s="5"/>
      <c r="AX724" s="5"/>
      <c r="AY724" s="5"/>
      <c r="AZ724" s="5"/>
      <c r="BA724" s="5"/>
      <c r="BB724" s="5"/>
      <c r="BC724" s="4"/>
      <c r="BD724" s="4"/>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c r="CE724" s="5"/>
      <c r="CF724" s="5"/>
      <c r="CG724" s="5"/>
      <c r="CH724" s="5"/>
      <c r="CI724" s="5"/>
      <c r="CJ724" s="5"/>
      <c r="CK724" s="5"/>
      <c r="CL724" s="5"/>
      <c r="CM724" s="5"/>
      <c r="CN724" s="5"/>
      <c r="CO724" s="5"/>
      <c r="CP724" s="5"/>
      <c r="CQ724" s="5"/>
      <c r="CR724" s="5"/>
      <c r="CS724" s="5"/>
      <c r="CT724" s="5"/>
      <c r="CU724" s="5"/>
      <c r="CV724" s="5"/>
      <c r="CW724" s="5"/>
      <c r="CX724" s="5"/>
      <c r="CY724" s="5"/>
      <c r="CZ724" s="5"/>
      <c r="DA724" s="5"/>
      <c r="DB724" s="5"/>
      <c r="DC724" s="5"/>
      <c r="DD724" s="5"/>
      <c r="DE724" s="5"/>
      <c r="DF724" s="5"/>
      <c r="DG724" s="5"/>
      <c r="DH724" s="5"/>
      <c r="DI724" s="5"/>
      <c r="DJ724" s="5"/>
      <c r="DK724" s="5"/>
      <c r="DL724" s="5"/>
      <c r="DM724" s="5"/>
      <c r="DN724" s="5"/>
      <c r="DO724" s="5"/>
      <c r="DP724" s="5"/>
      <c r="DQ724" s="5"/>
      <c r="DR724" s="5"/>
      <c r="DS724" s="5"/>
      <c r="DT724" s="5"/>
      <c r="DU724" s="5"/>
      <c r="DV724" s="5"/>
      <c r="DW724" s="5"/>
      <c r="DX724" s="5"/>
      <c r="DY724" s="5"/>
      <c r="DZ724" s="5"/>
      <c r="EA724" s="5"/>
      <c r="EB724" s="5"/>
      <c r="EC724" s="5"/>
      <c r="ED724" s="5"/>
      <c r="EE724" s="5"/>
      <c r="EF724" s="5"/>
      <c r="EG724" s="5"/>
      <c r="EH724" s="5"/>
      <c r="EI724" s="5"/>
      <c r="EJ724" s="5"/>
      <c r="EK724" s="5"/>
      <c r="EL724" s="5"/>
      <c r="EM724" s="5"/>
      <c r="EN724" s="5"/>
      <c r="EO724" s="5"/>
      <c r="EP724" s="5"/>
      <c r="EQ724" s="5"/>
      <c r="ER724" s="5"/>
      <c r="ES724" s="5"/>
      <c r="ET724" s="5"/>
      <c r="EU724" s="5"/>
      <c r="EV724" s="5"/>
      <c r="EW724" s="5"/>
      <c r="EX724" s="5"/>
      <c r="EY724" s="5"/>
      <c r="EZ724" s="5"/>
      <c r="FA724" s="5"/>
      <c r="FB724" s="5"/>
      <c r="FC724" s="5"/>
      <c r="FD724" s="5"/>
      <c r="FE724" s="5"/>
      <c r="FF724" s="5"/>
      <c r="FG724" s="5"/>
      <c r="FH724" s="5"/>
      <c r="FI724" s="5"/>
      <c r="FJ724" s="5"/>
      <c r="FK724" s="5"/>
      <c r="FL724" s="5"/>
      <c r="FM724" s="5"/>
      <c r="FN724" s="5"/>
      <c r="FO724" s="5"/>
      <c r="FP724" s="5"/>
      <c r="FQ724" s="5"/>
      <c r="FR724" s="5"/>
      <c r="FS724" s="5"/>
      <c r="FT724" s="5"/>
      <c r="FU724" s="5"/>
      <c r="FV724" s="5"/>
      <c r="FW724" s="5"/>
      <c r="FX724" s="5"/>
      <c r="FY724" s="5"/>
      <c r="FZ724" s="5"/>
      <c r="GA724" s="5"/>
      <c r="GB724" s="5"/>
      <c r="GC724" s="5"/>
      <c r="GD724" s="5"/>
      <c r="GE724" s="5"/>
      <c r="GF724" s="5"/>
      <c r="GG724" s="5"/>
      <c r="GH724" s="4"/>
      <c r="GI724" s="4"/>
      <c r="GJ724" s="5"/>
      <c r="GK724" s="5"/>
      <c r="GL724" s="5"/>
      <c r="GM724" s="5"/>
      <c r="GN724" s="5"/>
      <c r="GO724" s="5"/>
      <c r="GP724" s="5"/>
      <c r="GQ724" s="5"/>
      <c r="GR724" s="5"/>
      <c r="GS724" s="5"/>
    </row>
    <row r="725" spans="1:201"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4"/>
      <c r="AR725" s="4"/>
      <c r="AS725" s="5"/>
      <c r="AT725" s="4"/>
      <c r="AU725" s="5"/>
      <c r="AV725" s="5"/>
      <c r="AW725" s="5"/>
      <c r="AX725" s="5"/>
      <c r="AY725" s="5"/>
      <c r="AZ725" s="5"/>
      <c r="BA725" s="5"/>
      <c r="BB725" s="5"/>
      <c r="BC725" s="4"/>
      <c r="BD725" s="4"/>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c r="CM725" s="5"/>
      <c r="CN725" s="5"/>
      <c r="CO725" s="5"/>
      <c r="CP725" s="5"/>
      <c r="CQ725" s="5"/>
      <c r="CR725" s="5"/>
      <c r="CS725" s="5"/>
      <c r="CT725" s="5"/>
      <c r="CU725" s="5"/>
      <c r="CV725" s="5"/>
      <c r="CW725" s="5"/>
      <c r="CX725" s="5"/>
      <c r="CY725" s="5"/>
      <c r="CZ725" s="5"/>
      <c r="DA725" s="5"/>
      <c r="DB725" s="5"/>
      <c r="DC725" s="5"/>
      <c r="DD725" s="5"/>
      <c r="DE725" s="5"/>
      <c r="DF725" s="5"/>
      <c r="DG725" s="5"/>
      <c r="DH725" s="5"/>
      <c r="DI725" s="5"/>
      <c r="DJ725" s="5"/>
      <c r="DK725" s="5"/>
      <c r="DL725" s="5"/>
      <c r="DM725" s="5"/>
      <c r="DN725" s="5"/>
      <c r="DO725" s="5"/>
      <c r="DP725" s="5"/>
      <c r="DQ725" s="5"/>
      <c r="DR725" s="5"/>
      <c r="DS725" s="5"/>
      <c r="DT725" s="5"/>
      <c r="DU725" s="5"/>
      <c r="DV725" s="5"/>
      <c r="DW725" s="5"/>
      <c r="DX725" s="5"/>
      <c r="DY725" s="5"/>
      <c r="DZ725" s="5"/>
      <c r="EA725" s="5"/>
      <c r="EB725" s="5"/>
      <c r="EC725" s="5"/>
      <c r="ED725" s="5"/>
      <c r="EE725" s="5"/>
      <c r="EF725" s="5"/>
      <c r="EG725" s="5"/>
      <c r="EH725" s="5"/>
      <c r="EI725" s="5"/>
      <c r="EJ725" s="5"/>
      <c r="EK725" s="5"/>
      <c r="EL725" s="5"/>
      <c r="EM725" s="5"/>
      <c r="EN725" s="5"/>
      <c r="EO725" s="5"/>
      <c r="EP725" s="5"/>
      <c r="EQ725" s="5"/>
      <c r="ER725" s="5"/>
      <c r="ES725" s="5"/>
      <c r="ET725" s="5"/>
      <c r="EU725" s="5"/>
      <c r="EV725" s="5"/>
      <c r="EW725" s="5"/>
      <c r="EX725" s="5"/>
      <c r="EY725" s="5"/>
      <c r="EZ725" s="5"/>
      <c r="FA725" s="5"/>
      <c r="FB725" s="5"/>
      <c r="FC725" s="5"/>
      <c r="FD725" s="5"/>
      <c r="FE725" s="5"/>
      <c r="FF725" s="5"/>
      <c r="FG725" s="5"/>
      <c r="FH725" s="5"/>
      <c r="FI725" s="5"/>
      <c r="FJ725" s="5"/>
      <c r="FK725" s="5"/>
      <c r="FL725" s="5"/>
      <c r="FM725" s="5"/>
      <c r="FN725" s="5"/>
      <c r="FO725" s="5"/>
      <c r="FP725" s="5"/>
      <c r="FQ725" s="5"/>
      <c r="FR725" s="5"/>
      <c r="FS725" s="5"/>
      <c r="FT725" s="5"/>
      <c r="FU725" s="5"/>
      <c r="FV725" s="5"/>
      <c r="FW725" s="5"/>
      <c r="FX725" s="5"/>
      <c r="FY725" s="5"/>
      <c r="FZ725" s="5"/>
      <c r="GA725" s="5"/>
      <c r="GB725" s="5"/>
      <c r="GC725" s="5"/>
      <c r="GD725" s="5"/>
      <c r="GE725" s="5"/>
      <c r="GF725" s="5"/>
      <c r="GG725" s="5"/>
      <c r="GH725" s="4"/>
      <c r="GI725" s="4"/>
      <c r="GJ725" s="5"/>
      <c r="GK725" s="5"/>
      <c r="GL725" s="5"/>
      <c r="GM725" s="5"/>
      <c r="GN725" s="5"/>
      <c r="GO725" s="5"/>
      <c r="GP725" s="5"/>
      <c r="GQ725" s="5"/>
      <c r="GR725" s="5"/>
      <c r="GS725" s="5"/>
    </row>
    <row r="726" spans="1:201"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4"/>
      <c r="AR726" s="4"/>
      <c r="AS726" s="5"/>
      <c r="AT726" s="4"/>
      <c r="AU726" s="5"/>
      <c r="AV726" s="5"/>
      <c r="AW726" s="5"/>
      <c r="AX726" s="5"/>
      <c r="AY726" s="5"/>
      <c r="AZ726" s="5"/>
      <c r="BA726" s="5"/>
      <c r="BB726" s="5"/>
      <c r="BC726" s="4"/>
      <c r="BD726" s="4"/>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c r="CM726" s="5"/>
      <c r="CN726" s="5"/>
      <c r="CO726" s="5"/>
      <c r="CP726" s="5"/>
      <c r="CQ726" s="5"/>
      <c r="CR726" s="5"/>
      <c r="CS726" s="5"/>
      <c r="CT726" s="5"/>
      <c r="CU726" s="5"/>
      <c r="CV726" s="5"/>
      <c r="CW726" s="5"/>
      <c r="CX726" s="5"/>
      <c r="CY726" s="5"/>
      <c r="CZ726" s="5"/>
      <c r="DA726" s="5"/>
      <c r="DB726" s="5"/>
      <c r="DC726" s="5"/>
      <c r="DD726" s="5"/>
      <c r="DE726" s="5"/>
      <c r="DF726" s="5"/>
      <c r="DG726" s="5"/>
      <c r="DH726" s="5"/>
      <c r="DI726" s="5"/>
      <c r="DJ726" s="5"/>
      <c r="DK726" s="5"/>
      <c r="DL726" s="5"/>
      <c r="DM726" s="5"/>
      <c r="DN726" s="5"/>
      <c r="DO726" s="5"/>
      <c r="DP726" s="5"/>
      <c r="DQ726" s="5"/>
      <c r="DR726" s="5"/>
      <c r="DS726" s="5"/>
      <c r="DT726" s="5"/>
      <c r="DU726" s="5"/>
      <c r="DV726" s="5"/>
      <c r="DW726" s="5"/>
      <c r="DX726" s="5"/>
      <c r="DY726" s="5"/>
      <c r="DZ726" s="5"/>
      <c r="EA726" s="5"/>
      <c r="EB726" s="5"/>
      <c r="EC726" s="5"/>
      <c r="ED726" s="5"/>
      <c r="EE726" s="5"/>
      <c r="EF726" s="5"/>
      <c r="EG726" s="5"/>
      <c r="EH726" s="5"/>
      <c r="EI726" s="5"/>
      <c r="EJ726" s="5"/>
      <c r="EK726" s="5"/>
      <c r="EL726" s="5"/>
      <c r="EM726" s="5"/>
      <c r="EN726" s="5"/>
      <c r="EO726" s="5"/>
      <c r="EP726" s="5"/>
      <c r="EQ726" s="5"/>
      <c r="ER726" s="5"/>
      <c r="ES726" s="5"/>
      <c r="ET726" s="5"/>
      <c r="EU726" s="5"/>
      <c r="EV726" s="5"/>
      <c r="EW726" s="5"/>
      <c r="EX726" s="5"/>
      <c r="EY726" s="5"/>
      <c r="EZ726" s="5"/>
      <c r="FA726" s="5"/>
      <c r="FB726" s="5"/>
      <c r="FC726" s="5"/>
      <c r="FD726" s="5"/>
      <c r="FE726" s="5"/>
      <c r="FF726" s="5"/>
      <c r="FG726" s="5"/>
      <c r="FH726" s="5"/>
      <c r="FI726" s="5"/>
      <c r="FJ726" s="5"/>
      <c r="FK726" s="5"/>
      <c r="FL726" s="5"/>
      <c r="FM726" s="5"/>
      <c r="FN726" s="5"/>
      <c r="FO726" s="5"/>
      <c r="FP726" s="5"/>
      <c r="FQ726" s="5"/>
      <c r="FR726" s="5"/>
      <c r="FS726" s="5"/>
      <c r="FT726" s="5"/>
      <c r="FU726" s="5"/>
      <c r="FV726" s="5"/>
      <c r="FW726" s="5"/>
      <c r="FX726" s="5"/>
      <c r="FY726" s="5"/>
      <c r="FZ726" s="5"/>
      <c r="GA726" s="5"/>
      <c r="GB726" s="5"/>
      <c r="GC726" s="5"/>
      <c r="GD726" s="5"/>
      <c r="GE726" s="5"/>
      <c r="GF726" s="5"/>
      <c r="GG726" s="5"/>
      <c r="GH726" s="4"/>
      <c r="GI726" s="4"/>
      <c r="GJ726" s="5"/>
      <c r="GK726" s="5"/>
      <c r="GL726" s="5"/>
      <c r="GM726" s="5"/>
      <c r="GN726" s="5"/>
      <c r="GO726" s="5"/>
      <c r="GP726" s="5"/>
      <c r="GQ726" s="5"/>
      <c r="GR726" s="5"/>
      <c r="GS726" s="5"/>
    </row>
    <row r="727" spans="1:201"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4"/>
      <c r="AR727" s="4"/>
      <c r="AS727" s="5"/>
      <c r="AT727" s="4"/>
      <c r="AU727" s="5"/>
      <c r="AV727" s="5"/>
      <c r="AW727" s="5"/>
      <c r="AX727" s="5"/>
      <c r="AY727" s="5"/>
      <c r="AZ727" s="5"/>
      <c r="BA727" s="5"/>
      <c r="BB727" s="5"/>
      <c r="BC727" s="4"/>
      <c r="BD727" s="4"/>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c r="CM727" s="5"/>
      <c r="CN727" s="5"/>
      <c r="CO727" s="5"/>
      <c r="CP727" s="5"/>
      <c r="CQ727" s="5"/>
      <c r="CR727" s="5"/>
      <c r="CS727" s="5"/>
      <c r="CT727" s="5"/>
      <c r="CU727" s="5"/>
      <c r="CV727" s="5"/>
      <c r="CW727" s="5"/>
      <c r="CX727" s="5"/>
      <c r="CY727" s="5"/>
      <c r="CZ727" s="5"/>
      <c r="DA727" s="5"/>
      <c r="DB727" s="5"/>
      <c r="DC727" s="5"/>
      <c r="DD727" s="5"/>
      <c r="DE727" s="5"/>
      <c r="DF727" s="5"/>
      <c r="DG727" s="5"/>
      <c r="DH727" s="5"/>
      <c r="DI727" s="5"/>
      <c r="DJ727" s="5"/>
      <c r="DK727" s="5"/>
      <c r="DL727" s="5"/>
      <c r="DM727" s="5"/>
      <c r="DN727" s="5"/>
      <c r="DO727" s="5"/>
      <c r="DP727" s="5"/>
      <c r="DQ727" s="5"/>
      <c r="DR727" s="5"/>
      <c r="DS727" s="5"/>
      <c r="DT727" s="5"/>
      <c r="DU727" s="5"/>
      <c r="DV727" s="5"/>
      <c r="DW727" s="5"/>
      <c r="DX727" s="5"/>
      <c r="DY727" s="5"/>
      <c r="DZ727" s="5"/>
      <c r="EA727" s="5"/>
      <c r="EB727" s="5"/>
      <c r="EC727" s="5"/>
      <c r="ED727" s="5"/>
      <c r="EE727" s="5"/>
      <c r="EF727" s="5"/>
      <c r="EG727" s="5"/>
      <c r="EH727" s="5"/>
      <c r="EI727" s="5"/>
      <c r="EJ727" s="5"/>
      <c r="EK727" s="5"/>
      <c r="EL727" s="5"/>
      <c r="EM727" s="5"/>
      <c r="EN727" s="5"/>
      <c r="EO727" s="5"/>
      <c r="EP727" s="5"/>
      <c r="EQ727" s="5"/>
      <c r="ER727" s="5"/>
      <c r="ES727" s="5"/>
      <c r="ET727" s="5"/>
      <c r="EU727" s="5"/>
      <c r="EV727" s="5"/>
      <c r="EW727" s="5"/>
      <c r="EX727" s="5"/>
      <c r="EY727" s="5"/>
      <c r="EZ727" s="5"/>
      <c r="FA727" s="5"/>
      <c r="FB727" s="5"/>
      <c r="FC727" s="5"/>
      <c r="FD727" s="5"/>
      <c r="FE727" s="5"/>
      <c r="FF727" s="5"/>
      <c r="FG727" s="5"/>
      <c r="FH727" s="5"/>
      <c r="FI727" s="5"/>
      <c r="FJ727" s="5"/>
      <c r="FK727" s="5"/>
      <c r="FL727" s="5"/>
      <c r="FM727" s="5"/>
      <c r="FN727" s="5"/>
      <c r="FO727" s="5"/>
      <c r="FP727" s="5"/>
      <c r="FQ727" s="5"/>
      <c r="FR727" s="5"/>
      <c r="FS727" s="5"/>
      <c r="FT727" s="5"/>
      <c r="FU727" s="5"/>
      <c r="FV727" s="5"/>
      <c r="FW727" s="5"/>
      <c r="FX727" s="5"/>
      <c r="FY727" s="5"/>
      <c r="FZ727" s="5"/>
      <c r="GA727" s="5"/>
      <c r="GB727" s="5"/>
      <c r="GC727" s="5"/>
      <c r="GD727" s="5"/>
      <c r="GE727" s="5"/>
      <c r="GF727" s="5"/>
      <c r="GG727" s="5"/>
      <c r="GH727" s="4"/>
      <c r="GI727" s="4"/>
      <c r="GJ727" s="5"/>
      <c r="GK727" s="5"/>
      <c r="GL727" s="5"/>
      <c r="GM727" s="5"/>
      <c r="GN727" s="5"/>
      <c r="GO727" s="5"/>
      <c r="GP727" s="5"/>
      <c r="GQ727" s="5"/>
      <c r="GR727" s="5"/>
      <c r="GS727" s="5"/>
    </row>
    <row r="728" spans="1:201"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4"/>
      <c r="AR728" s="4"/>
      <c r="AS728" s="5"/>
      <c r="AT728" s="4"/>
      <c r="AU728" s="5"/>
      <c r="AV728" s="5"/>
      <c r="AW728" s="5"/>
      <c r="AX728" s="5"/>
      <c r="AY728" s="5"/>
      <c r="AZ728" s="5"/>
      <c r="BA728" s="5"/>
      <c r="BB728" s="5"/>
      <c r="BC728" s="4"/>
      <c r="BD728" s="4"/>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c r="CM728" s="5"/>
      <c r="CN728" s="5"/>
      <c r="CO728" s="5"/>
      <c r="CP728" s="5"/>
      <c r="CQ728" s="5"/>
      <c r="CR728" s="5"/>
      <c r="CS728" s="5"/>
      <c r="CT728" s="5"/>
      <c r="CU728" s="5"/>
      <c r="CV728" s="5"/>
      <c r="CW728" s="5"/>
      <c r="CX728" s="5"/>
      <c r="CY728" s="5"/>
      <c r="CZ728" s="5"/>
      <c r="DA728" s="5"/>
      <c r="DB728" s="5"/>
      <c r="DC728" s="5"/>
      <c r="DD728" s="5"/>
      <c r="DE728" s="5"/>
      <c r="DF728" s="5"/>
      <c r="DG728" s="5"/>
      <c r="DH728" s="5"/>
      <c r="DI728" s="5"/>
      <c r="DJ728" s="5"/>
      <c r="DK728" s="5"/>
      <c r="DL728" s="5"/>
      <c r="DM728" s="5"/>
      <c r="DN728" s="5"/>
      <c r="DO728" s="5"/>
      <c r="DP728" s="5"/>
      <c r="DQ728" s="5"/>
      <c r="DR728" s="5"/>
      <c r="DS728" s="5"/>
      <c r="DT728" s="5"/>
      <c r="DU728" s="5"/>
      <c r="DV728" s="5"/>
      <c r="DW728" s="5"/>
      <c r="DX728" s="5"/>
      <c r="DY728" s="5"/>
      <c r="DZ728" s="5"/>
      <c r="EA728" s="5"/>
      <c r="EB728" s="5"/>
      <c r="EC728" s="5"/>
      <c r="ED728" s="5"/>
      <c r="EE728" s="5"/>
      <c r="EF728" s="5"/>
      <c r="EG728" s="5"/>
      <c r="EH728" s="5"/>
      <c r="EI728" s="5"/>
      <c r="EJ728" s="5"/>
      <c r="EK728" s="5"/>
      <c r="EL728" s="5"/>
      <c r="EM728" s="5"/>
      <c r="EN728" s="5"/>
      <c r="EO728" s="5"/>
      <c r="EP728" s="5"/>
      <c r="EQ728" s="5"/>
      <c r="ER728" s="5"/>
      <c r="ES728" s="5"/>
      <c r="ET728" s="5"/>
      <c r="EU728" s="5"/>
      <c r="EV728" s="5"/>
      <c r="EW728" s="5"/>
      <c r="EX728" s="5"/>
      <c r="EY728" s="5"/>
      <c r="EZ728" s="5"/>
      <c r="FA728" s="5"/>
      <c r="FB728" s="5"/>
      <c r="FC728" s="5"/>
      <c r="FD728" s="5"/>
      <c r="FE728" s="5"/>
      <c r="FF728" s="5"/>
      <c r="FG728" s="5"/>
      <c r="FH728" s="5"/>
      <c r="FI728" s="5"/>
      <c r="FJ728" s="5"/>
      <c r="FK728" s="5"/>
      <c r="FL728" s="5"/>
      <c r="FM728" s="5"/>
      <c r="FN728" s="5"/>
      <c r="FO728" s="5"/>
      <c r="FP728" s="5"/>
      <c r="FQ728" s="5"/>
      <c r="FR728" s="5"/>
      <c r="FS728" s="5"/>
      <c r="FT728" s="5"/>
      <c r="FU728" s="5"/>
      <c r="FV728" s="5"/>
      <c r="FW728" s="5"/>
      <c r="FX728" s="5"/>
      <c r="FY728" s="5"/>
      <c r="FZ728" s="5"/>
      <c r="GA728" s="5"/>
      <c r="GB728" s="5"/>
      <c r="GC728" s="5"/>
      <c r="GD728" s="5"/>
      <c r="GE728" s="5"/>
      <c r="GF728" s="5"/>
      <c r="GG728" s="5"/>
      <c r="GH728" s="4"/>
      <c r="GI728" s="4"/>
      <c r="GJ728" s="5"/>
      <c r="GK728" s="5"/>
      <c r="GL728" s="5"/>
      <c r="GM728" s="5"/>
      <c r="GN728" s="5"/>
      <c r="GO728" s="5"/>
      <c r="GP728" s="5"/>
      <c r="GQ728" s="5"/>
      <c r="GR728" s="5"/>
      <c r="GS728" s="5"/>
    </row>
    <row r="729" spans="1:201"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4"/>
      <c r="AR729" s="4"/>
      <c r="AS729" s="5"/>
      <c r="AT729" s="4"/>
      <c r="AU729" s="5"/>
      <c r="AV729" s="5"/>
      <c r="AW729" s="5"/>
      <c r="AX729" s="5"/>
      <c r="AY729" s="5"/>
      <c r="AZ729" s="5"/>
      <c r="BA729" s="5"/>
      <c r="BB729" s="5"/>
      <c r="BC729" s="4"/>
      <c r="BD729" s="4"/>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5"/>
      <c r="CL729" s="5"/>
      <c r="CM729" s="5"/>
      <c r="CN729" s="5"/>
      <c r="CO729" s="5"/>
      <c r="CP729" s="5"/>
      <c r="CQ729" s="5"/>
      <c r="CR729" s="5"/>
      <c r="CS729" s="5"/>
      <c r="CT729" s="5"/>
      <c r="CU729" s="5"/>
      <c r="CV729" s="5"/>
      <c r="CW729" s="5"/>
      <c r="CX729" s="5"/>
      <c r="CY729" s="5"/>
      <c r="CZ729" s="5"/>
      <c r="DA729" s="5"/>
      <c r="DB729" s="5"/>
      <c r="DC729" s="5"/>
      <c r="DD729" s="5"/>
      <c r="DE729" s="5"/>
      <c r="DF729" s="5"/>
      <c r="DG729" s="5"/>
      <c r="DH729" s="5"/>
      <c r="DI729" s="5"/>
      <c r="DJ729" s="5"/>
      <c r="DK729" s="5"/>
      <c r="DL729" s="5"/>
      <c r="DM729" s="5"/>
      <c r="DN729" s="5"/>
      <c r="DO729" s="5"/>
      <c r="DP729" s="5"/>
      <c r="DQ729" s="5"/>
      <c r="DR729" s="5"/>
      <c r="DS729" s="5"/>
      <c r="DT729" s="5"/>
      <c r="DU729" s="5"/>
      <c r="DV729" s="5"/>
      <c r="DW729" s="5"/>
      <c r="DX729" s="5"/>
      <c r="DY729" s="5"/>
      <c r="DZ729" s="5"/>
      <c r="EA729" s="5"/>
      <c r="EB729" s="5"/>
      <c r="EC729" s="5"/>
      <c r="ED729" s="5"/>
      <c r="EE729" s="5"/>
      <c r="EF729" s="5"/>
      <c r="EG729" s="5"/>
      <c r="EH729" s="5"/>
      <c r="EI729" s="5"/>
      <c r="EJ729" s="5"/>
      <c r="EK729" s="5"/>
      <c r="EL729" s="5"/>
      <c r="EM729" s="5"/>
      <c r="EN729" s="5"/>
      <c r="EO729" s="5"/>
      <c r="EP729" s="5"/>
      <c r="EQ729" s="5"/>
      <c r="ER729" s="5"/>
      <c r="ES729" s="5"/>
      <c r="ET729" s="5"/>
      <c r="EU729" s="5"/>
      <c r="EV729" s="5"/>
      <c r="EW729" s="5"/>
      <c r="EX729" s="5"/>
      <c r="EY729" s="5"/>
      <c r="EZ729" s="5"/>
      <c r="FA729" s="5"/>
      <c r="FB729" s="5"/>
      <c r="FC729" s="5"/>
      <c r="FD729" s="5"/>
      <c r="FE729" s="5"/>
      <c r="FF729" s="5"/>
      <c r="FG729" s="5"/>
      <c r="FH729" s="5"/>
      <c r="FI729" s="5"/>
      <c r="FJ729" s="5"/>
      <c r="FK729" s="5"/>
      <c r="FL729" s="5"/>
      <c r="FM729" s="5"/>
      <c r="FN729" s="5"/>
      <c r="FO729" s="5"/>
      <c r="FP729" s="5"/>
      <c r="FQ729" s="5"/>
      <c r="FR729" s="5"/>
      <c r="FS729" s="5"/>
      <c r="FT729" s="5"/>
      <c r="FU729" s="5"/>
      <c r="FV729" s="5"/>
      <c r="FW729" s="5"/>
      <c r="FX729" s="5"/>
      <c r="FY729" s="5"/>
      <c r="FZ729" s="5"/>
      <c r="GA729" s="5"/>
      <c r="GB729" s="5"/>
      <c r="GC729" s="5"/>
      <c r="GD729" s="5"/>
      <c r="GE729" s="5"/>
      <c r="GF729" s="5"/>
      <c r="GG729" s="5"/>
      <c r="GH729" s="4"/>
      <c r="GI729" s="4"/>
      <c r="GJ729" s="5"/>
      <c r="GK729" s="5"/>
      <c r="GL729" s="5"/>
      <c r="GM729" s="5"/>
      <c r="GN729" s="5"/>
      <c r="GO729" s="5"/>
      <c r="GP729" s="5"/>
      <c r="GQ729" s="5"/>
      <c r="GR729" s="5"/>
      <c r="GS729" s="5"/>
    </row>
    <row r="730" spans="1:201"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4"/>
      <c r="AR730" s="4"/>
      <c r="AS730" s="5"/>
      <c r="AT730" s="4"/>
      <c r="AU730" s="5"/>
      <c r="AV730" s="5"/>
      <c r="AW730" s="5"/>
      <c r="AX730" s="5"/>
      <c r="AY730" s="5"/>
      <c r="AZ730" s="5"/>
      <c r="BA730" s="5"/>
      <c r="BB730" s="5"/>
      <c r="BC730" s="4"/>
      <c r="BD730" s="4"/>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c r="CR730" s="5"/>
      <c r="CS730" s="5"/>
      <c r="CT730" s="5"/>
      <c r="CU730" s="5"/>
      <c r="CV730" s="5"/>
      <c r="CW730" s="5"/>
      <c r="CX730" s="5"/>
      <c r="CY730" s="5"/>
      <c r="CZ730" s="5"/>
      <c r="DA730" s="5"/>
      <c r="DB730" s="5"/>
      <c r="DC730" s="5"/>
      <c r="DD730" s="5"/>
      <c r="DE730" s="5"/>
      <c r="DF730" s="5"/>
      <c r="DG730" s="5"/>
      <c r="DH730" s="5"/>
      <c r="DI730" s="5"/>
      <c r="DJ730" s="5"/>
      <c r="DK730" s="5"/>
      <c r="DL730" s="5"/>
      <c r="DM730" s="5"/>
      <c r="DN730" s="5"/>
      <c r="DO730" s="5"/>
      <c r="DP730" s="5"/>
      <c r="DQ730" s="5"/>
      <c r="DR730" s="5"/>
      <c r="DS730" s="5"/>
      <c r="DT730" s="5"/>
      <c r="DU730" s="5"/>
      <c r="DV730" s="5"/>
      <c r="DW730" s="5"/>
      <c r="DX730" s="5"/>
      <c r="DY730" s="5"/>
      <c r="DZ730" s="5"/>
      <c r="EA730" s="5"/>
      <c r="EB730" s="5"/>
      <c r="EC730" s="5"/>
      <c r="ED730" s="5"/>
      <c r="EE730" s="5"/>
      <c r="EF730" s="5"/>
      <c r="EG730" s="5"/>
      <c r="EH730" s="5"/>
      <c r="EI730" s="5"/>
      <c r="EJ730" s="5"/>
      <c r="EK730" s="5"/>
      <c r="EL730" s="5"/>
      <c r="EM730" s="5"/>
      <c r="EN730" s="5"/>
      <c r="EO730" s="5"/>
      <c r="EP730" s="5"/>
      <c r="EQ730" s="5"/>
      <c r="ER730" s="5"/>
      <c r="ES730" s="5"/>
      <c r="ET730" s="5"/>
      <c r="EU730" s="5"/>
      <c r="EV730" s="5"/>
      <c r="EW730" s="5"/>
      <c r="EX730" s="5"/>
      <c r="EY730" s="5"/>
      <c r="EZ730" s="5"/>
      <c r="FA730" s="5"/>
      <c r="FB730" s="5"/>
      <c r="FC730" s="5"/>
      <c r="FD730" s="5"/>
      <c r="FE730" s="5"/>
      <c r="FF730" s="5"/>
      <c r="FG730" s="5"/>
      <c r="FH730" s="5"/>
      <c r="FI730" s="5"/>
      <c r="FJ730" s="5"/>
      <c r="FK730" s="5"/>
      <c r="FL730" s="5"/>
      <c r="FM730" s="5"/>
      <c r="FN730" s="5"/>
      <c r="FO730" s="5"/>
      <c r="FP730" s="5"/>
      <c r="FQ730" s="5"/>
      <c r="FR730" s="5"/>
      <c r="FS730" s="5"/>
      <c r="FT730" s="5"/>
      <c r="FU730" s="5"/>
      <c r="FV730" s="5"/>
      <c r="FW730" s="5"/>
      <c r="FX730" s="5"/>
      <c r="FY730" s="5"/>
      <c r="FZ730" s="5"/>
      <c r="GA730" s="5"/>
      <c r="GB730" s="5"/>
      <c r="GC730" s="5"/>
      <c r="GD730" s="5"/>
      <c r="GE730" s="5"/>
      <c r="GF730" s="5"/>
      <c r="GG730" s="5"/>
      <c r="GH730" s="4"/>
      <c r="GI730" s="4"/>
      <c r="GJ730" s="5"/>
      <c r="GK730" s="5"/>
      <c r="GL730" s="5"/>
      <c r="GM730" s="5"/>
      <c r="GN730" s="5"/>
      <c r="GO730" s="5"/>
      <c r="GP730" s="5"/>
      <c r="GQ730" s="5"/>
      <c r="GR730" s="5"/>
      <c r="GS730" s="5"/>
    </row>
    <row r="731" spans="1:201"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4"/>
      <c r="AR731" s="4"/>
      <c r="AS731" s="5"/>
      <c r="AT731" s="4"/>
      <c r="AU731" s="5"/>
      <c r="AV731" s="5"/>
      <c r="AW731" s="5"/>
      <c r="AX731" s="5"/>
      <c r="AY731" s="5"/>
      <c r="AZ731" s="5"/>
      <c r="BA731" s="5"/>
      <c r="BB731" s="5"/>
      <c r="BC731" s="4"/>
      <c r="BD731" s="4"/>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c r="CR731" s="5"/>
      <c r="CS731" s="5"/>
      <c r="CT731" s="5"/>
      <c r="CU731" s="5"/>
      <c r="CV731" s="5"/>
      <c r="CW731" s="5"/>
      <c r="CX731" s="5"/>
      <c r="CY731" s="5"/>
      <c r="CZ731" s="5"/>
      <c r="DA731" s="5"/>
      <c r="DB731" s="5"/>
      <c r="DC731" s="5"/>
      <c r="DD731" s="5"/>
      <c r="DE731" s="5"/>
      <c r="DF731" s="5"/>
      <c r="DG731" s="5"/>
      <c r="DH731" s="5"/>
      <c r="DI731" s="5"/>
      <c r="DJ731" s="5"/>
      <c r="DK731" s="5"/>
      <c r="DL731" s="5"/>
      <c r="DM731" s="5"/>
      <c r="DN731" s="5"/>
      <c r="DO731" s="5"/>
      <c r="DP731" s="5"/>
      <c r="DQ731" s="5"/>
      <c r="DR731" s="5"/>
      <c r="DS731" s="5"/>
      <c r="DT731" s="5"/>
      <c r="DU731" s="5"/>
      <c r="DV731" s="5"/>
      <c r="DW731" s="5"/>
      <c r="DX731" s="5"/>
      <c r="DY731" s="5"/>
      <c r="DZ731" s="5"/>
      <c r="EA731" s="5"/>
      <c r="EB731" s="5"/>
      <c r="EC731" s="5"/>
      <c r="ED731" s="5"/>
      <c r="EE731" s="5"/>
      <c r="EF731" s="5"/>
      <c r="EG731" s="5"/>
      <c r="EH731" s="5"/>
      <c r="EI731" s="5"/>
      <c r="EJ731" s="5"/>
      <c r="EK731" s="5"/>
      <c r="EL731" s="5"/>
      <c r="EM731" s="5"/>
      <c r="EN731" s="5"/>
      <c r="EO731" s="5"/>
      <c r="EP731" s="5"/>
      <c r="EQ731" s="5"/>
      <c r="ER731" s="5"/>
      <c r="ES731" s="5"/>
      <c r="ET731" s="5"/>
      <c r="EU731" s="5"/>
      <c r="EV731" s="5"/>
      <c r="EW731" s="5"/>
      <c r="EX731" s="5"/>
      <c r="EY731" s="5"/>
      <c r="EZ731" s="5"/>
      <c r="FA731" s="5"/>
      <c r="FB731" s="5"/>
      <c r="FC731" s="5"/>
      <c r="FD731" s="5"/>
      <c r="FE731" s="5"/>
      <c r="FF731" s="5"/>
      <c r="FG731" s="5"/>
      <c r="FH731" s="5"/>
      <c r="FI731" s="5"/>
      <c r="FJ731" s="5"/>
      <c r="FK731" s="5"/>
      <c r="FL731" s="5"/>
      <c r="FM731" s="5"/>
      <c r="FN731" s="5"/>
      <c r="FO731" s="5"/>
      <c r="FP731" s="5"/>
      <c r="FQ731" s="5"/>
      <c r="FR731" s="5"/>
      <c r="FS731" s="5"/>
      <c r="FT731" s="5"/>
      <c r="FU731" s="5"/>
      <c r="FV731" s="5"/>
      <c r="FW731" s="5"/>
      <c r="FX731" s="5"/>
      <c r="FY731" s="5"/>
      <c r="FZ731" s="5"/>
      <c r="GA731" s="5"/>
      <c r="GB731" s="5"/>
      <c r="GC731" s="5"/>
      <c r="GD731" s="5"/>
      <c r="GE731" s="5"/>
      <c r="GF731" s="5"/>
      <c r="GG731" s="5"/>
      <c r="GH731" s="4"/>
      <c r="GI731" s="4"/>
      <c r="GJ731" s="5"/>
      <c r="GK731" s="5"/>
      <c r="GL731" s="5"/>
      <c r="GM731" s="5"/>
      <c r="GN731" s="5"/>
      <c r="GO731" s="5"/>
      <c r="GP731" s="5"/>
      <c r="GQ731" s="5"/>
      <c r="GR731" s="5"/>
      <c r="GS731" s="5"/>
    </row>
    <row r="732" spans="1:201"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4"/>
      <c r="AR732" s="4"/>
      <c r="AS732" s="5"/>
      <c r="AT732" s="4"/>
      <c r="AU732" s="5"/>
      <c r="AV732" s="5"/>
      <c r="AW732" s="5"/>
      <c r="AX732" s="5"/>
      <c r="AY732" s="5"/>
      <c r="AZ732" s="5"/>
      <c r="BA732" s="5"/>
      <c r="BB732" s="5"/>
      <c r="BC732" s="4"/>
      <c r="BD732" s="4"/>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c r="CR732" s="5"/>
      <c r="CS732" s="5"/>
      <c r="CT732" s="5"/>
      <c r="CU732" s="5"/>
      <c r="CV732" s="5"/>
      <c r="CW732" s="5"/>
      <c r="CX732" s="5"/>
      <c r="CY732" s="5"/>
      <c r="CZ732" s="5"/>
      <c r="DA732" s="5"/>
      <c r="DB732" s="5"/>
      <c r="DC732" s="5"/>
      <c r="DD732" s="5"/>
      <c r="DE732" s="5"/>
      <c r="DF732" s="5"/>
      <c r="DG732" s="5"/>
      <c r="DH732" s="5"/>
      <c r="DI732" s="5"/>
      <c r="DJ732" s="5"/>
      <c r="DK732" s="5"/>
      <c r="DL732" s="5"/>
      <c r="DM732" s="5"/>
      <c r="DN732" s="5"/>
      <c r="DO732" s="5"/>
      <c r="DP732" s="5"/>
      <c r="DQ732" s="5"/>
      <c r="DR732" s="5"/>
      <c r="DS732" s="5"/>
      <c r="DT732" s="5"/>
      <c r="DU732" s="5"/>
      <c r="DV732" s="5"/>
      <c r="DW732" s="5"/>
      <c r="DX732" s="5"/>
      <c r="DY732" s="5"/>
      <c r="DZ732" s="5"/>
      <c r="EA732" s="5"/>
      <c r="EB732" s="5"/>
      <c r="EC732" s="5"/>
      <c r="ED732" s="5"/>
      <c r="EE732" s="5"/>
      <c r="EF732" s="5"/>
      <c r="EG732" s="5"/>
      <c r="EH732" s="5"/>
      <c r="EI732" s="5"/>
      <c r="EJ732" s="5"/>
      <c r="EK732" s="5"/>
      <c r="EL732" s="5"/>
      <c r="EM732" s="5"/>
      <c r="EN732" s="5"/>
      <c r="EO732" s="5"/>
      <c r="EP732" s="5"/>
      <c r="EQ732" s="5"/>
      <c r="ER732" s="5"/>
      <c r="ES732" s="5"/>
      <c r="ET732" s="5"/>
      <c r="EU732" s="5"/>
      <c r="EV732" s="5"/>
      <c r="EW732" s="5"/>
      <c r="EX732" s="5"/>
      <c r="EY732" s="5"/>
      <c r="EZ732" s="5"/>
      <c r="FA732" s="5"/>
      <c r="FB732" s="5"/>
      <c r="FC732" s="5"/>
      <c r="FD732" s="5"/>
      <c r="FE732" s="5"/>
      <c r="FF732" s="5"/>
      <c r="FG732" s="5"/>
      <c r="FH732" s="5"/>
      <c r="FI732" s="5"/>
      <c r="FJ732" s="5"/>
      <c r="FK732" s="5"/>
      <c r="FL732" s="5"/>
      <c r="FM732" s="5"/>
      <c r="FN732" s="5"/>
      <c r="FO732" s="5"/>
      <c r="FP732" s="5"/>
      <c r="FQ732" s="5"/>
      <c r="FR732" s="5"/>
      <c r="FS732" s="5"/>
      <c r="FT732" s="5"/>
      <c r="FU732" s="5"/>
      <c r="FV732" s="5"/>
      <c r="FW732" s="5"/>
      <c r="FX732" s="5"/>
      <c r="FY732" s="5"/>
      <c r="FZ732" s="5"/>
      <c r="GA732" s="5"/>
      <c r="GB732" s="5"/>
      <c r="GC732" s="5"/>
      <c r="GD732" s="5"/>
      <c r="GE732" s="5"/>
      <c r="GF732" s="5"/>
      <c r="GG732" s="5"/>
      <c r="GH732" s="4"/>
      <c r="GI732" s="4"/>
      <c r="GJ732" s="5"/>
      <c r="GK732" s="5"/>
      <c r="GL732" s="5"/>
      <c r="GM732" s="5"/>
      <c r="GN732" s="5"/>
      <c r="GO732" s="5"/>
      <c r="GP732" s="5"/>
      <c r="GQ732" s="5"/>
      <c r="GR732" s="5"/>
      <c r="GS732" s="5"/>
    </row>
    <row r="733" spans="1:201"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4"/>
      <c r="AR733" s="4"/>
      <c r="AS733" s="5"/>
      <c r="AT733" s="4"/>
      <c r="AU733" s="5"/>
      <c r="AV733" s="5"/>
      <c r="AW733" s="5"/>
      <c r="AX733" s="5"/>
      <c r="AY733" s="5"/>
      <c r="AZ733" s="5"/>
      <c r="BA733" s="5"/>
      <c r="BB733" s="5"/>
      <c r="BC733" s="4"/>
      <c r="BD733" s="4"/>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c r="CR733" s="5"/>
      <c r="CS733" s="5"/>
      <c r="CT733" s="5"/>
      <c r="CU733" s="5"/>
      <c r="CV733" s="5"/>
      <c r="CW733" s="5"/>
      <c r="CX733" s="5"/>
      <c r="CY733" s="5"/>
      <c r="CZ733" s="5"/>
      <c r="DA733" s="5"/>
      <c r="DB733" s="5"/>
      <c r="DC733" s="5"/>
      <c r="DD733" s="5"/>
      <c r="DE733" s="5"/>
      <c r="DF733" s="5"/>
      <c r="DG733" s="5"/>
      <c r="DH733" s="5"/>
      <c r="DI733" s="5"/>
      <c r="DJ733" s="5"/>
      <c r="DK733" s="5"/>
      <c r="DL733" s="5"/>
      <c r="DM733" s="5"/>
      <c r="DN733" s="5"/>
      <c r="DO733" s="5"/>
      <c r="DP733" s="5"/>
      <c r="DQ733" s="5"/>
      <c r="DR733" s="5"/>
      <c r="DS733" s="5"/>
      <c r="DT733" s="5"/>
      <c r="DU733" s="5"/>
      <c r="DV733" s="5"/>
      <c r="DW733" s="5"/>
      <c r="DX733" s="5"/>
      <c r="DY733" s="5"/>
      <c r="DZ733" s="5"/>
      <c r="EA733" s="5"/>
      <c r="EB733" s="5"/>
      <c r="EC733" s="5"/>
      <c r="ED733" s="5"/>
      <c r="EE733" s="5"/>
      <c r="EF733" s="5"/>
      <c r="EG733" s="5"/>
      <c r="EH733" s="5"/>
      <c r="EI733" s="5"/>
      <c r="EJ733" s="5"/>
      <c r="EK733" s="5"/>
      <c r="EL733" s="5"/>
      <c r="EM733" s="5"/>
      <c r="EN733" s="5"/>
      <c r="EO733" s="5"/>
      <c r="EP733" s="5"/>
      <c r="EQ733" s="5"/>
      <c r="ER733" s="5"/>
      <c r="ES733" s="5"/>
      <c r="ET733" s="5"/>
      <c r="EU733" s="5"/>
      <c r="EV733" s="5"/>
      <c r="EW733" s="5"/>
      <c r="EX733" s="5"/>
      <c r="EY733" s="5"/>
      <c r="EZ733" s="5"/>
      <c r="FA733" s="5"/>
      <c r="FB733" s="5"/>
      <c r="FC733" s="5"/>
      <c r="FD733" s="5"/>
      <c r="FE733" s="5"/>
      <c r="FF733" s="5"/>
      <c r="FG733" s="5"/>
      <c r="FH733" s="5"/>
      <c r="FI733" s="5"/>
      <c r="FJ733" s="5"/>
      <c r="FK733" s="5"/>
      <c r="FL733" s="5"/>
      <c r="FM733" s="5"/>
      <c r="FN733" s="5"/>
      <c r="FO733" s="5"/>
      <c r="FP733" s="5"/>
      <c r="FQ733" s="5"/>
      <c r="FR733" s="5"/>
      <c r="FS733" s="5"/>
      <c r="FT733" s="5"/>
      <c r="FU733" s="5"/>
      <c r="FV733" s="5"/>
      <c r="FW733" s="5"/>
      <c r="FX733" s="5"/>
      <c r="FY733" s="5"/>
      <c r="FZ733" s="5"/>
      <c r="GA733" s="5"/>
      <c r="GB733" s="5"/>
      <c r="GC733" s="5"/>
      <c r="GD733" s="5"/>
      <c r="GE733" s="5"/>
      <c r="GF733" s="5"/>
      <c r="GG733" s="5"/>
      <c r="GH733" s="4"/>
      <c r="GI733" s="4"/>
      <c r="GJ733" s="5"/>
      <c r="GK733" s="5"/>
      <c r="GL733" s="5"/>
      <c r="GM733" s="5"/>
      <c r="GN733" s="5"/>
      <c r="GO733" s="5"/>
      <c r="GP733" s="5"/>
      <c r="GQ733" s="5"/>
      <c r="GR733" s="5"/>
      <c r="GS733" s="5"/>
    </row>
    <row r="734" spans="1:201"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4"/>
      <c r="AR734" s="4"/>
      <c r="AS734" s="5"/>
      <c r="AT734" s="4"/>
      <c r="AU734" s="5"/>
      <c r="AV734" s="5"/>
      <c r="AW734" s="5"/>
      <c r="AX734" s="5"/>
      <c r="AY734" s="5"/>
      <c r="AZ734" s="5"/>
      <c r="BA734" s="5"/>
      <c r="BB734" s="5"/>
      <c r="BC734" s="4"/>
      <c r="BD734" s="4"/>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c r="CM734" s="5"/>
      <c r="CN734" s="5"/>
      <c r="CO734" s="5"/>
      <c r="CP734" s="5"/>
      <c r="CQ734" s="5"/>
      <c r="CR734" s="5"/>
      <c r="CS734" s="5"/>
      <c r="CT734" s="5"/>
      <c r="CU734" s="5"/>
      <c r="CV734" s="5"/>
      <c r="CW734" s="5"/>
      <c r="CX734" s="5"/>
      <c r="CY734" s="5"/>
      <c r="CZ734" s="5"/>
      <c r="DA734" s="5"/>
      <c r="DB734" s="5"/>
      <c r="DC734" s="5"/>
      <c r="DD734" s="5"/>
      <c r="DE734" s="5"/>
      <c r="DF734" s="5"/>
      <c r="DG734" s="5"/>
      <c r="DH734" s="5"/>
      <c r="DI734" s="5"/>
      <c r="DJ734" s="5"/>
      <c r="DK734" s="5"/>
      <c r="DL734" s="5"/>
      <c r="DM734" s="5"/>
      <c r="DN734" s="5"/>
      <c r="DO734" s="5"/>
      <c r="DP734" s="5"/>
      <c r="DQ734" s="5"/>
      <c r="DR734" s="5"/>
      <c r="DS734" s="5"/>
      <c r="DT734" s="5"/>
      <c r="DU734" s="5"/>
      <c r="DV734" s="5"/>
      <c r="DW734" s="5"/>
      <c r="DX734" s="5"/>
      <c r="DY734" s="5"/>
      <c r="DZ734" s="5"/>
      <c r="EA734" s="5"/>
      <c r="EB734" s="5"/>
      <c r="EC734" s="5"/>
      <c r="ED734" s="5"/>
      <c r="EE734" s="5"/>
      <c r="EF734" s="5"/>
      <c r="EG734" s="5"/>
      <c r="EH734" s="5"/>
      <c r="EI734" s="5"/>
      <c r="EJ734" s="5"/>
      <c r="EK734" s="5"/>
      <c r="EL734" s="5"/>
      <c r="EM734" s="5"/>
      <c r="EN734" s="5"/>
      <c r="EO734" s="5"/>
      <c r="EP734" s="5"/>
      <c r="EQ734" s="5"/>
      <c r="ER734" s="5"/>
      <c r="ES734" s="5"/>
      <c r="ET734" s="5"/>
      <c r="EU734" s="5"/>
      <c r="EV734" s="5"/>
      <c r="EW734" s="5"/>
      <c r="EX734" s="5"/>
      <c r="EY734" s="5"/>
      <c r="EZ734" s="5"/>
      <c r="FA734" s="5"/>
      <c r="FB734" s="5"/>
      <c r="FC734" s="5"/>
      <c r="FD734" s="5"/>
      <c r="FE734" s="5"/>
      <c r="FF734" s="5"/>
      <c r="FG734" s="5"/>
      <c r="FH734" s="5"/>
      <c r="FI734" s="5"/>
      <c r="FJ734" s="5"/>
      <c r="FK734" s="5"/>
      <c r="FL734" s="5"/>
      <c r="FM734" s="5"/>
      <c r="FN734" s="5"/>
      <c r="FO734" s="5"/>
      <c r="FP734" s="5"/>
      <c r="FQ734" s="5"/>
      <c r="FR734" s="5"/>
      <c r="FS734" s="5"/>
      <c r="FT734" s="5"/>
      <c r="FU734" s="5"/>
      <c r="FV734" s="5"/>
      <c r="FW734" s="5"/>
      <c r="FX734" s="5"/>
      <c r="FY734" s="5"/>
      <c r="FZ734" s="5"/>
      <c r="GA734" s="5"/>
      <c r="GB734" s="5"/>
      <c r="GC734" s="5"/>
      <c r="GD734" s="5"/>
      <c r="GE734" s="5"/>
      <c r="GF734" s="5"/>
      <c r="GG734" s="5"/>
      <c r="GH734" s="4"/>
      <c r="GI734" s="4"/>
      <c r="GJ734" s="5"/>
      <c r="GK734" s="5"/>
      <c r="GL734" s="5"/>
      <c r="GM734" s="5"/>
      <c r="GN734" s="5"/>
      <c r="GO734" s="5"/>
      <c r="GP734" s="5"/>
      <c r="GQ734" s="5"/>
      <c r="GR734" s="5"/>
      <c r="GS734" s="5"/>
    </row>
    <row r="735" spans="1:201"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4"/>
      <c r="AR735" s="4"/>
      <c r="AS735" s="5"/>
      <c r="AT735" s="4"/>
      <c r="AU735" s="5"/>
      <c r="AV735" s="5"/>
      <c r="AW735" s="5"/>
      <c r="AX735" s="5"/>
      <c r="AY735" s="5"/>
      <c r="AZ735" s="5"/>
      <c r="BA735" s="5"/>
      <c r="BB735" s="5"/>
      <c r="BC735" s="4"/>
      <c r="BD735" s="4"/>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5"/>
      <c r="CL735" s="5"/>
      <c r="CM735" s="5"/>
      <c r="CN735" s="5"/>
      <c r="CO735" s="5"/>
      <c r="CP735" s="5"/>
      <c r="CQ735" s="5"/>
      <c r="CR735" s="5"/>
      <c r="CS735" s="5"/>
      <c r="CT735" s="5"/>
      <c r="CU735" s="5"/>
      <c r="CV735" s="5"/>
      <c r="CW735" s="5"/>
      <c r="CX735" s="5"/>
      <c r="CY735" s="5"/>
      <c r="CZ735" s="5"/>
      <c r="DA735" s="5"/>
      <c r="DB735" s="5"/>
      <c r="DC735" s="5"/>
      <c r="DD735" s="5"/>
      <c r="DE735" s="5"/>
      <c r="DF735" s="5"/>
      <c r="DG735" s="5"/>
      <c r="DH735" s="5"/>
      <c r="DI735" s="5"/>
      <c r="DJ735" s="5"/>
      <c r="DK735" s="5"/>
      <c r="DL735" s="5"/>
      <c r="DM735" s="5"/>
      <c r="DN735" s="5"/>
      <c r="DO735" s="5"/>
      <c r="DP735" s="5"/>
      <c r="DQ735" s="5"/>
      <c r="DR735" s="5"/>
      <c r="DS735" s="5"/>
      <c r="DT735" s="5"/>
      <c r="DU735" s="5"/>
      <c r="DV735" s="5"/>
      <c r="DW735" s="5"/>
      <c r="DX735" s="5"/>
      <c r="DY735" s="5"/>
      <c r="DZ735" s="5"/>
      <c r="EA735" s="5"/>
      <c r="EB735" s="5"/>
      <c r="EC735" s="5"/>
      <c r="ED735" s="5"/>
      <c r="EE735" s="5"/>
      <c r="EF735" s="5"/>
      <c r="EG735" s="5"/>
      <c r="EH735" s="5"/>
      <c r="EI735" s="5"/>
      <c r="EJ735" s="5"/>
      <c r="EK735" s="5"/>
      <c r="EL735" s="5"/>
      <c r="EM735" s="5"/>
      <c r="EN735" s="5"/>
      <c r="EO735" s="5"/>
      <c r="EP735" s="5"/>
      <c r="EQ735" s="5"/>
      <c r="ER735" s="5"/>
      <c r="ES735" s="5"/>
      <c r="ET735" s="5"/>
      <c r="EU735" s="5"/>
      <c r="EV735" s="5"/>
      <c r="EW735" s="5"/>
      <c r="EX735" s="5"/>
      <c r="EY735" s="5"/>
      <c r="EZ735" s="5"/>
      <c r="FA735" s="5"/>
      <c r="FB735" s="5"/>
      <c r="FC735" s="5"/>
      <c r="FD735" s="5"/>
      <c r="FE735" s="5"/>
      <c r="FF735" s="5"/>
      <c r="FG735" s="5"/>
      <c r="FH735" s="5"/>
      <c r="FI735" s="5"/>
      <c r="FJ735" s="5"/>
      <c r="FK735" s="5"/>
      <c r="FL735" s="5"/>
      <c r="FM735" s="5"/>
      <c r="FN735" s="5"/>
      <c r="FO735" s="5"/>
      <c r="FP735" s="5"/>
      <c r="FQ735" s="5"/>
      <c r="FR735" s="5"/>
      <c r="FS735" s="5"/>
      <c r="FT735" s="5"/>
      <c r="FU735" s="5"/>
      <c r="FV735" s="5"/>
      <c r="FW735" s="5"/>
      <c r="FX735" s="5"/>
      <c r="FY735" s="5"/>
      <c r="FZ735" s="5"/>
      <c r="GA735" s="5"/>
      <c r="GB735" s="5"/>
      <c r="GC735" s="5"/>
      <c r="GD735" s="5"/>
      <c r="GE735" s="5"/>
      <c r="GF735" s="5"/>
      <c r="GG735" s="5"/>
      <c r="GH735" s="4"/>
      <c r="GI735" s="4"/>
      <c r="GJ735" s="5"/>
      <c r="GK735" s="5"/>
      <c r="GL735" s="5"/>
      <c r="GM735" s="5"/>
      <c r="GN735" s="5"/>
      <c r="GO735" s="5"/>
      <c r="GP735" s="5"/>
      <c r="GQ735" s="5"/>
      <c r="GR735" s="5"/>
      <c r="GS735" s="5"/>
    </row>
    <row r="736" spans="1:201"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4"/>
      <c r="AR736" s="4"/>
      <c r="AS736" s="5"/>
      <c r="AT736" s="4"/>
      <c r="AU736" s="5"/>
      <c r="AV736" s="5"/>
      <c r="AW736" s="5"/>
      <c r="AX736" s="5"/>
      <c r="AY736" s="5"/>
      <c r="AZ736" s="5"/>
      <c r="BA736" s="5"/>
      <c r="BB736" s="5"/>
      <c r="BC736" s="4"/>
      <c r="BD736" s="4"/>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c r="CJ736" s="5"/>
      <c r="CK736" s="5"/>
      <c r="CL736" s="5"/>
      <c r="CM736" s="5"/>
      <c r="CN736" s="5"/>
      <c r="CO736" s="5"/>
      <c r="CP736" s="5"/>
      <c r="CQ736" s="5"/>
      <c r="CR736" s="5"/>
      <c r="CS736" s="5"/>
      <c r="CT736" s="5"/>
      <c r="CU736" s="5"/>
      <c r="CV736" s="5"/>
      <c r="CW736" s="5"/>
      <c r="CX736" s="5"/>
      <c r="CY736" s="5"/>
      <c r="CZ736" s="5"/>
      <c r="DA736" s="5"/>
      <c r="DB736" s="5"/>
      <c r="DC736" s="5"/>
      <c r="DD736" s="5"/>
      <c r="DE736" s="5"/>
      <c r="DF736" s="5"/>
      <c r="DG736" s="5"/>
      <c r="DH736" s="5"/>
      <c r="DI736" s="5"/>
      <c r="DJ736" s="5"/>
      <c r="DK736" s="5"/>
      <c r="DL736" s="5"/>
      <c r="DM736" s="5"/>
      <c r="DN736" s="5"/>
      <c r="DO736" s="5"/>
      <c r="DP736" s="5"/>
      <c r="DQ736" s="5"/>
      <c r="DR736" s="5"/>
      <c r="DS736" s="5"/>
      <c r="DT736" s="5"/>
      <c r="DU736" s="5"/>
      <c r="DV736" s="5"/>
      <c r="DW736" s="5"/>
      <c r="DX736" s="5"/>
      <c r="DY736" s="5"/>
      <c r="DZ736" s="5"/>
      <c r="EA736" s="5"/>
      <c r="EB736" s="5"/>
      <c r="EC736" s="5"/>
      <c r="ED736" s="5"/>
      <c r="EE736" s="5"/>
      <c r="EF736" s="5"/>
      <c r="EG736" s="5"/>
      <c r="EH736" s="5"/>
      <c r="EI736" s="5"/>
      <c r="EJ736" s="5"/>
      <c r="EK736" s="5"/>
      <c r="EL736" s="5"/>
      <c r="EM736" s="5"/>
      <c r="EN736" s="5"/>
      <c r="EO736" s="5"/>
      <c r="EP736" s="5"/>
      <c r="EQ736" s="5"/>
      <c r="ER736" s="5"/>
      <c r="ES736" s="5"/>
      <c r="ET736" s="5"/>
      <c r="EU736" s="5"/>
      <c r="EV736" s="5"/>
      <c r="EW736" s="5"/>
      <c r="EX736" s="5"/>
      <c r="EY736" s="5"/>
      <c r="EZ736" s="5"/>
      <c r="FA736" s="5"/>
      <c r="FB736" s="5"/>
      <c r="FC736" s="5"/>
      <c r="FD736" s="5"/>
      <c r="FE736" s="5"/>
      <c r="FF736" s="5"/>
      <c r="FG736" s="5"/>
      <c r="FH736" s="5"/>
      <c r="FI736" s="5"/>
      <c r="FJ736" s="5"/>
      <c r="FK736" s="5"/>
      <c r="FL736" s="5"/>
      <c r="FM736" s="5"/>
      <c r="FN736" s="5"/>
      <c r="FO736" s="5"/>
      <c r="FP736" s="5"/>
      <c r="FQ736" s="5"/>
      <c r="FR736" s="5"/>
      <c r="FS736" s="5"/>
      <c r="FT736" s="5"/>
      <c r="FU736" s="5"/>
      <c r="FV736" s="5"/>
      <c r="FW736" s="5"/>
      <c r="FX736" s="5"/>
      <c r="FY736" s="5"/>
      <c r="FZ736" s="5"/>
      <c r="GA736" s="5"/>
      <c r="GB736" s="5"/>
      <c r="GC736" s="5"/>
      <c r="GD736" s="5"/>
      <c r="GE736" s="5"/>
      <c r="GF736" s="5"/>
      <c r="GG736" s="5"/>
      <c r="GH736" s="4"/>
      <c r="GI736" s="4"/>
      <c r="GJ736" s="5"/>
      <c r="GK736" s="5"/>
      <c r="GL736" s="5"/>
      <c r="GM736" s="5"/>
      <c r="GN736" s="5"/>
      <c r="GO736" s="5"/>
      <c r="GP736" s="5"/>
      <c r="GQ736" s="5"/>
      <c r="GR736" s="5"/>
      <c r="GS736" s="5"/>
    </row>
    <row r="737" spans="1:201"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4"/>
      <c r="AR737" s="4"/>
      <c r="AS737" s="5"/>
      <c r="AT737" s="4"/>
      <c r="AU737" s="5"/>
      <c r="AV737" s="5"/>
      <c r="AW737" s="5"/>
      <c r="AX737" s="5"/>
      <c r="AY737" s="5"/>
      <c r="AZ737" s="5"/>
      <c r="BA737" s="5"/>
      <c r="BB737" s="5"/>
      <c r="BC737" s="4"/>
      <c r="BD737" s="4"/>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c r="CR737" s="5"/>
      <c r="CS737" s="5"/>
      <c r="CT737" s="5"/>
      <c r="CU737" s="5"/>
      <c r="CV737" s="5"/>
      <c r="CW737" s="5"/>
      <c r="CX737" s="5"/>
      <c r="CY737" s="5"/>
      <c r="CZ737" s="5"/>
      <c r="DA737" s="5"/>
      <c r="DB737" s="5"/>
      <c r="DC737" s="5"/>
      <c r="DD737" s="5"/>
      <c r="DE737" s="5"/>
      <c r="DF737" s="5"/>
      <c r="DG737" s="5"/>
      <c r="DH737" s="5"/>
      <c r="DI737" s="5"/>
      <c r="DJ737" s="5"/>
      <c r="DK737" s="5"/>
      <c r="DL737" s="5"/>
      <c r="DM737" s="5"/>
      <c r="DN737" s="5"/>
      <c r="DO737" s="5"/>
      <c r="DP737" s="5"/>
      <c r="DQ737" s="5"/>
      <c r="DR737" s="5"/>
      <c r="DS737" s="5"/>
      <c r="DT737" s="5"/>
      <c r="DU737" s="5"/>
      <c r="DV737" s="5"/>
      <c r="DW737" s="5"/>
      <c r="DX737" s="5"/>
      <c r="DY737" s="5"/>
      <c r="DZ737" s="5"/>
      <c r="EA737" s="5"/>
      <c r="EB737" s="5"/>
      <c r="EC737" s="5"/>
      <c r="ED737" s="5"/>
      <c r="EE737" s="5"/>
      <c r="EF737" s="5"/>
      <c r="EG737" s="5"/>
      <c r="EH737" s="5"/>
      <c r="EI737" s="5"/>
      <c r="EJ737" s="5"/>
      <c r="EK737" s="5"/>
      <c r="EL737" s="5"/>
      <c r="EM737" s="5"/>
      <c r="EN737" s="5"/>
      <c r="EO737" s="5"/>
      <c r="EP737" s="5"/>
      <c r="EQ737" s="5"/>
      <c r="ER737" s="5"/>
      <c r="ES737" s="5"/>
      <c r="ET737" s="5"/>
      <c r="EU737" s="5"/>
      <c r="EV737" s="5"/>
      <c r="EW737" s="5"/>
      <c r="EX737" s="5"/>
      <c r="EY737" s="5"/>
      <c r="EZ737" s="5"/>
      <c r="FA737" s="5"/>
      <c r="FB737" s="5"/>
      <c r="FC737" s="5"/>
      <c r="FD737" s="5"/>
      <c r="FE737" s="5"/>
      <c r="FF737" s="5"/>
      <c r="FG737" s="5"/>
      <c r="FH737" s="5"/>
      <c r="FI737" s="5"/>
      <c r="FJ737" s="5"/>
      <c r="FK737" s="5"/>
      <c r="FL737" s="5"/>
      <c r="FM737" s="5"/>
      <c r="FN737" s="5"/>
      <c r="FO737" s="5"/>
      <c r="FP737" s="5"/>
      <c r="FQ737" s="5"/>
      <c r="FR737" s="5"/>
      <c r="FS737" s="5"/>
      <c r="FT737" s="5"/>
      <c r="FU737" s="5"/>
      <c r="FV737" s="5"/>
      <c r="FW737" s="5"/>
      <c r="FX737" s="5"/>
      <c r="FY737" s="5"/>
      <c r="FZ737" s="5"/>
      <c r="GA737" s="5"/>
      <c r="GB737" s="5"/>
      <c r="GC737" s="5"/>
      <c r="GD737" s="5"/>
      <c r="GE737" s="5"/>
      <c r="GF737" s="5"/>
      <c r="GG737" s="5"/>
      <c r="GH737" s="4"/>
      <c r="GI737" s="4"/>
      <c r="GJ737" s="5"/>
      <c r="GK737" s="5"/>
      <c r="GL737" s="5"/>
      <c r="GM737" s="5"/>
      <c r="GN737" s="5"/>
      <c r="GO737" s="5"/>
      <c r="GP737" s="5"/>
      <c r="GQ737" s="5"/>
      <c r="GR737" s="5"/>
      <c r="GS737" s="5"/>
    </row>
    <row r="738" spans="1:201"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4"/>
      <c r="AR738" s="4"/>
      <c r="AS738" s="5"/>
      <c r="AT738" s="4"/>
      <c r="AU738" s="5"/>
      <c r="AV738" s="5"/>
      <c r="AW738" s="5"/>
      <c r="AX738" s="5"/>
      <c r="AY738" s="5"/>
      <c r="AZ738" s="5"/>
      <c r="BA738" s="5"/>
      <c r="BB738" s="5"/>
      <c r="BC738" s="4"/>
      <c r="BD738" s="4"/>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c r="CR738" s="5"/>
      <c r="CS738" s="5"/>
      <c r="CT738" s="5"/>
      <c r="CU738" s="5"/>
      <c r="CV738" s="5"/>
      <c r="CW738" s="5"/>
      <c r="CX738" s="5"/>
      <c r="CY738" s="5"/>
      <c r="CZ738" s="5"/>
      <c r="DA738" s="5"/>
      <c r="DB738" s="5"/>
      <c r="DC738" s="5"/>
      <c r="DD738" s="5"/>
      <c r="DE738" s="5"/>
      <c r="DF738" s="5"/>
      <c r="DG738" s="5"/>
      <c r="DH738" s="5"/>
      <c r="DI738" s="5"/>
      <c r="DJ738" s="5"/>
      <c r="DK738" s="5"/>
      <c r="DL738" s="5"/>
      <c r="DM738" s="5"/>
      <c r="DN738" s="5"/>
      <c r="DO738" s="5"/>
      <c r="DP738" s="5"/>
      <c r="DQ738" s="5"/>
      <c r="DR738" s="5"/>
      <c r="DS738" s="5"/>
      <c r="DT738" s="5"/>
      <c r="DU738" s="5"/>
      <c r="DV738" s="5"/>
      <c r="DW738" s="5"/>
      <c r="DX738" s="5"/>
      <c r="DY738" s="5"/>
      <c r="DZ738" s="5"/>
      <c r="EA738" s="5"/>
      <c r="EB738" s="5"/>
      <c r="EC738" s="5"/>
      <c r="ED738" s="5"/>
      <c r="EE738" s="5"/>
      <c r="EF738" s="5"/>
      <c r="EG738" s="5"/>
      <c r="EH738" s="5"/>
      <c r="EI738" s="5"/>
      <c r="EJ738" s="5"/>
      <c r="EK738" s="5"/>
      <c r="EL738" s="5"/>
      <c r="EM738" s="5"/>
      <c r="EN738" s="5"/>
      <c r="EO738" s="5"/>
      <c r="EP738" s="5"/>
      <c r="EQ738" s="5"/>
      <c r="ER738" s="5"/>
      <c r="ES738" s="5"/>
      <c r="ET738" s="5"/>
      <c r="EU738" s="5"/>
      <c r="EV738" s="5"/>
      <c r="EW738" s="5"/>
      <c r="EX738" s="5"/>
      <c r="EY738" s="5"/>
      <c r="EZ738" s="5"/>
      <c r="FA738" s="5"/>
      <c r="FB738" s="5"/>
      <c r="FC738" s="5"/>
      <c r="FD738" s="5"/>
      <c r="FE738" s="5"/>
      <c r="FF738" s="5"/>
      <c r="FG738" s="5"/>
      <c r="FH738" s="5"/>
      <c r="FI738" s="5"/>
      <c r="FJ738" s="5"/>
      <c r="FK738" s="5"/>
      <c r="FL738" s="5"/>
      <c r="FM738" s="5"/>
      <c r="FN738" s="5"/>
      <c r="FO738" s="5"/>
      <c r="FP738" s="5"/>
      <c r="FQ738" s="5"/>
      <c r="FR738" s="5"/>
      <c r="FS738" s="5"/>
      <c r="FT738" s="5"/>
      <c r="FU738" s="5"/>
      <c r="FV738" s="5"/>
      <c r="FW738" s="5"/>
      <c r="FX738" s="5"/>
      <c r="FY738" s="5"/>
      <c r="FZ738" s="5"/>
      <c r="GA738" s="5"/>
      <c r="GB738" s="5"/>
      <c r="GC738" s="5"/>
      <c r="GD738" s="5"/>
      <c r="GE738" s="5"/>
      <c r="GF738" s="5"/>
      <c r="GG738" s="5"/>
      <c r="GH738" s="4"/>
      <c r="GI738" s="4"/>
      <c r="GJ738" s="5"/>
      <c r="GK738" s="5"/>
      <c r="GL738" s="5"/>
      <c r="GM738" s="5"/>
      <c r="GN738" s="5"/>
      <c r="GO738" s="5"/>
      <c r="GP738" s="5"/>
      <c r="GQ738" s="5"/>
      <c r="GR738" s="5"/>
      <c r="GS738" s="5"/>
    </row>
    <row r="739" spans="1:201"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4"/>
      <c r="AR739" s="4"/>
      <c r="AS739" s="5"/>
      <c r="AT739" s="4"/>
      <c r="AU739" s="5"/>
      <c r="AV739" s="5"/>
      <c r="AW739" s="5"/>
      <c r="AX739" s="5"/>
      <c r="AY739" s="5"/>
      <c r="AZ739" s="5"/>
      <c r="BA739" s="5"/>
      <c r="BB739" s="5"/>
      <c r="BC739" s="4"/>
      <c r="BD739" s="4"/>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5"/>
      <c r="CL739" s="5"/>
      <c r="CM739" s="5"/>
      <c r="CN739" s="5"/>
      <c r="CO739" s="5"/>
      <c r="CP739" s="5"/>
      <c r="CQ739" s="5"/>
      <c r="CR739" s="5"/>
      <c r="CS739" s="5"/>
      <c r="CT739" s="5"/>
      <c r="CU739" s="5"/>
      <c r="CV739" s="5"/>
      <c r="CW739" s="5"/>
      <c r="CX739" s="5"/>
      <c r="CY739" s="5"/>
      <c r="CZ739" s="5"/>
      <c r="DA739" s="5"/>
      <c r="DB739" s="5"/>
      <c r="DC739" s="5"/>
      <c r="DD739" s="5"/>
      <c r="DE739" s="5"/>
      <c r="DF739" s="5"/>
      <c r="DG739" s="5"/>
      <c r="DH739" s="5"/>
      <c r="DI739" s="5"/>
      <c r="DJ739" s="5"/>
      <c r="DK739" s="5"/>
      <c r="DL739" s="5"/>
      <c r="DM739" s="5"/>
      <c r="DN739" s="5"/>
      <c r="DO739" s="5"/>
      <c r="DP739" s="5"/>
      <c r="DQ739" s="5"/>
      <c r="DR739" s="5"/>
      <c r="DS739" s="5"/>
      <c r="DT739" s="5"/>
      <c r="DU739" s="5"/>
      <c r="DV739" s="5"/>
      <c r="DW739" s="5"/>
      <c r="DX739" s="5"/>
      <c r="DY739" s="5"/>
      <c r="DZ739" s="5"/>
      <c r="EA739" s="5"/>
      <c r="EB739" s="5"/>
      <c r="EC739" s="5"/>
      <c r="ED739" s="5"/>
      <c r="EE739" s="5"/>
      <c r="EF739" s="5"/>
      <c r="EG739" s="5"/>
      <c r="EH739" s="5"/>
      <c r="EI739" s="5"/>
      <c r="EJ739" s="5"/>
      <c r="EK739" s="5"/>
      <c r="EL739" s="5"/>
      <c r="EM739" s="5"/>
      <c r="EN739" s="5"/>
      <c r="EO739" s="5"/>
      <c r="EP739" s="5"/>
      <c r="EQ739" s="5"/>
      <c r="ER739" s="5"/>
      <c r="ES739" s="5"/>
      <c r="ET739" s="5"/>
      <c r="EU739" s="5"/>
      <c r="EV739" s="5"/>
      <c r="EW739" s="5"/>
      <c r="EX739" s="5"/>
      <c r="EY739" s="5"/>
      <c r="EZ739" s="5"/>
      <c r="FA739" s="5"/>
      <c r="FB739" s="5"/>
      <c r="FC739" s="5"/>
      <c r="FD739" s="5"/>
      <c r="FE739" s="5"/>
      <c r="FF739" s="5"/>
      <c r="FG739" s="5"/>
      <c r="FH739" s="5"/>
      <c r="FI739" s="5"/>
      <c r="FJ739" s="5"/>
      <c r="FK739" s="5"/>
      <c r="FL739" s="5"/>
      <c r="FM739" s="5"/>
      <c r="FN739" s="5"/>
      <c r="FO739" s="5"/>
      <c r="FP739" s="5"/>
      <c r="FQ739" s="5"/>
      <c r="FR739" s="5"/>
      <c r="FS739" s="5"/>
      <c r="FT739" s="5"/>
      <c r="FU739" s="5"/>
      <c r="FV739" s="5"/>
      <c r="FW739" s="5"/>
      <c r="FX739" s="5"/>
      <c r="FY739" s="5"/>
      <c r="FZ739" s="5"/>
      <c r="GA739" s="5"/>
      <c r="GB739" s="5"/>
      <c r="GC739" s="5"/>
      <c r="GD739" s="5"/>
      <c r="GE739" s="5"/>
      <c r="GF739" s="5"/>
      <c r="GG739" s="5"/>
      <c r="GH739" s="4"/>
      <c r="GI739" s="4"/>
      <c r="GJ739" s="5"/>
      <c r="GK739" s="5"/>
      <c r="GL739" s="5"/>
      <c r="GM739" s="5"/>
      <c r="GN739" s="5"/>
      <c r="GO739" s="5"/>
      <c r="GP739" s="5"/>
      <c r="GQ739" s="5"/>
      <c r="GR739" s="5"/>
      <c r="GS739" s="5"/>
    </row>
    <row r="740" spans="1:201"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4"/>
      <c r="AR740" s="4"/>
      <c r="AS740" s="5"/>
      <c r="AT740" s="4"/>
      <c r="AU740" s="5"/>
      <c r="AV740" s="5"/>
      <c r="AW740" s="5"/>
      <c r="AX740" s="5"/>
      <c r="AY740" s="5"/>
      <c r="AZ740" s="5"/>
      <c r="BA740" s="5"/>
      <c r="BB740" s="5"/>
      <c r="BC740" s="4"/>
      <c r="BD740" s="4"/>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5"/>
      <c r="CL740" s="5"/>
      <c r="CM740" s="5"/>
      <c r="CN740" s="5"/>
      <c r="CO740" s="5"/>
      <c r="CP740" s="5"/>
      <c r="CQ740" s="5"/>
      <c r="CR740" s="5"/>
      <c r="CS740" s="5"/>
      <c r="CT740" s="5"/>
      <c r="CU740" s="5"/>
      <c r="CV740" s="5"/>
      <c r="CW740" s="5"/>
      <c r="CX740" s="5"/>
      <c r="CY740" s="5"/>
      <c r="CZ740" s="5"/>
      <c r="DA740" s="5"/>
      <c r="DB740" s="5"/>
      <c r="DC740" s="5"/>
      <c r="DD740" s="5"/>
      <c r="DE740" s="5"/>
      <c r="DF740" s="5"/>
      <c r="DG740" s="5"/>
      <c r="DH740" s="5"/>
      <c r="DI740" s="5"/>
      <c r="DJ740" s="5"/>
      <c r="DK740" s="5"/>
      <c r="DL740" s="5"/>
      <c r="DM740" s="5"/>
      <c r="DN740" s="5"/>
      <c r="DO740" s="5"/>
      <c r="DP740" s="5"/>
      <c r="DQ740" s="5"/>
      <c r="DR740" s="5"/>
      <c r="DS740" s="5"/>
      <c r="DT740" s="5"/>
      <c r="DU740" s="5"/>
      <c r="DV740" s="5"/>
      <c r="DW740" s="5"/>
      <c r="DX740" s="5"/>
      <c r="DY740" s="5"/>
      <c r="DZ740" s="5"/>
      <c r="EA740" s="5"/>
      <c r="EB740" s="5"/>
      <c r="EC740" s="5"/>
      <c r="ED740" s="5"/>
      <c r="EE740" s="5"/>
      <c r="EF740" s="5"/>
      <c r="EG740" s="5"/>
      <c r="EH740" s="5"/>
      <c r="EI740" s="5"/>
      <c r="EJ740" s="5"/>
      <c r="EK740" s="5"/>
      <c r="EL740" s="5"/>
      <c r="EM740" s="5"/>
      <c r="EN740" s="5"/>
      <c r="EO740" s="5"/>
      <c r="EP740" s="5"/>
      <c r="EQ740" s="5"/>
      <c r="ER740" s="5"/>
      <c r="ES740" s="5"/>
      <c r="ET740" s="5"/>
      <c r="EU740" s="5"/>
      <c r="EV740" s="5"/>
      <c r="EW740" s="5"/>
      <c r="EX740" s="5"/>
      <c r="EY740" s="5"/>
      <c r="EZ740" s="5"/>
      <c r="FA740" s="5"/>
      <c r="FB740" s="5"/>
      <c r="FC740" s="5"/>
      <c r="FD740" s="5"/>
      <c r="FE740" s="5"/>
      <c r="FF740" s="5"/>
      <c r="FG740" s="5"/>
      <c r="FH740" s="5"/>
      <c r="FI740" s="5"/>
      <c r="FJ740" s="5"/>
      <c r="FK740" s="5"/>
      <c r="FL740" s="5"/>
      <c r="FM740" s="5"/>
      <c r="FN740" s="5"/>
      <c r="FO740" s="5"/>
      <c r="FP740" s="5"/>
      <c r="FQ740" s="5"/>
      <c r="FR740" s="5"/>
      <c r="FS740" s="5"/>
      <c r="FT740" s="5"/>
      <c r="FU740" s="5"/>
      <c r="FV740" s="5"/>
      <c r="FW740" s="5"/>
      <c r="FX740" s="5"/>
      <c r="FY740" s="5"/>
      <c r="FZ740" s="5"/>
      <c r="GA740" s="5"/>
      <c r="GB740" s="5"/>
      <c r="GC740" s="5"/>
      <c r="GD740" s="5"/>
      <c r="GE740" s="5"/>
      <c r="GF740" s="5"/>
      <c r="GG740" s="5"/>
      <c r="GH740" s="4"/>
      <c r="GI740" s="4"/>
      <c r="GJ740" s="5"/>
      <c r="GK740" s="5"/>
      <c r="GL740" s="5"/>
      <c r="GM740" s="5"/>
      <c r="GN740" s="5"/>
      <c r="GO740" s="5"/>
      <c r="GP740" s="5"/>
      <c r="GQ740" s="5"/>
      <c r="GR740" s="5"/>
      <c r="GS740" s="5"/>
    </row>
    <row r="741" spans="1:201"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4"/>
      <c r="AR741" s="4"/>
      <c r="AS741" s="5"/>
      <c r="AT741" s="4"/>
      <c r="AU741" s="5"/>
      <c r="AV741" s="5"/>
      <c r="AW741" s="5"/>
      <c r="AX741" s="5"/>
      <c r="AY741" s="5"/>
      <c r="AZ741" s="5"/>
      <c r="BA741" s="5"/>
      <c r="BB741" s="5"/>
      <c r="BC741" s="4"/>
      <c r="BD741" s="4"/>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c r="CE741" s="5"/>
      <c r="CF741" s="5"/>
      <c r="CG741" s="5"/>
      <c r="CH741" s="5"/>
      <c r="CI741" s="5"/>
      <c r="CJ741" s="5"/>
      <c r="CK741" s="5"/>
      <c r="CL741" s="5"/>
      <c r="CM741" s="5"/>
      <c r="CN741" s="5"/>
      <c r="CO741" s="5"/>
      <c r="CP741" s="5"/>
      <c r="CQ741" s="5"/>
      <c r="CR741" s="5"/>
      <c r="CS741" s="5"/>
      <c r="CT741" s="5"/>
      <c r="CU741" s="5"/>
      <c r="CV741" s="5"/>
      <c r="CW741" s="5"/>
      <c r="CX741" s="5"/>
      <c r="CY741" s="5"/>
      <c r="CZ741" s="5"/>
      <c r="DA741" s="5"/>
      <c r="DB741" s="5"/>
      <c r="DC741" s="5"/>
      <c r="DD741" s="5"/>
      <c r="DE741" s="5"/>
      <c r="DF741" s="5"/>
      <c r="DG741" s="5"/>
      <c r="DH741" s="5"/>
      <c r="DI741" s="5"/>
      <c r="DJ741" s="5"/>
      <c r="DK741" s="5"/>
      <c r="DL741" s="5"/>
      <c r="DM741" s="5"/>
      <c r="DN741" s="5"/>
      <c r="DO741" s="5"/>
      <c r="DP741" s="5"/>
      <c r="DQ741" s="5"/>
      <c r="DR741" s="5"/>
      <c r="DS741" s="5"/>
      <c r="DT741" s="5"/>
      <c r="DU741" s="5"/>
      <c r="DV741" s="5"/>
      <c r="DW741" s="5"/>
      <c r="DX741" s="5"/>
      <c r="DY741" s="5"/>
      <c r="DZ741" s="5"/>
      <c r="EA741" s="5"/>
      <c r="EB741" s="5"/>
      <c r="EC741" s="5"/>
      <c r="ED741" s="5"/>
      <c r="EE741" s="5"/>
      <c r="EF741" s="5"/>
      <c r="EG741" s="5"/>
      <c r="EH741" s="5"/>
      <c r="EI741" s="5"/>
      <c r="EJ741" s="5"/>
      <c r="EK741" s="5"/>
      <c r="EL741" s="5"/>
      <c r="EM741" s="5"/>
      <c r="EN741" s="5"/>
      <c r="EO741" s="5"/>
      <c r="EP741" s="5"/>
      <c r="EQ741" s="5"/>
      <c r="ER741" s="5"/>
      <c r="ES741" s="5"/>
      <c r="ET741" s="5"/>
      <c r="EU741" s="5"/>
      <c r="EV741" s="5"/>
      <c r="EW741" s="5"/>
      <c r="EX741" s="5"/>
      <c r="EY741" s="5"/>
      <c r="EZ741" s="5"/>
      <c r="FA741" s="5"/>
      <c r="FB741" s="5"/>
      <c r="FC741" s="5"/>
      <c r="FD741" s="5"/>
      <c r="FE741" s="5"/>
      <c r="FF741" s="5"/>
      <c r="FG741" s="5"/>
      <c r="FH741" s="5"/>
      <c r="FI741" s="5"/>
      <c r="FJ741" s="5"/>
      <c r="FK741" s="5"/>
      <c r="FL741" s="5"/>
      <c r="FM741" s="5"/>
      <c r="FN741" s="5"/>
      <c r="FO741" s="5"/>
      <c r="FP741" s="5"/>
      <c r="FQ741" s="5"/>
      <c r="FR741" s="5"/>
      <c r="FS741" s="5"/>
      <c r="FT741" s="5"/>
      <c r="FU741" s="5"/>
      <c r="FV741" s="5"/>
      <c r="FW741" s="5"/>
      <c r="FX741" s="5"/>
      <c r="FY741" s="5"/>
      <c r="FZ741" s="5"/>
      <c r="GA741" s="5"/>
      <c r="GB741" s="5"/>
      <c r="GC741" s="5"/>
      <c r="GD741" s="5"/>
      <c r="GE741" s="5"/>
      <c r="GF741" s="5"/>
      <c r="GG741" s="5"/>
      <c r="GH741" s="4"/>
      <c r="GI741" s="4"/>
      <c r="GJ741" s="5"/>
      <c r="GK741" s="5"/>
      <c r="GL741" s="5"/>
      <c r="GM741" s="5"/>
      <c r="GN741" s="5"/>
      <c r="GO741" s="5"/>
      <c r="GP741" s="5"/>
      <c r="GQ741" s="5"/>
      <c r="GR741" s="5"/>
      <c r="GS741" s="5"/>
    </row>
    <row r="742" spans="1:201"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4"/>
      <c r="AR742" s="4"/>
      <c r="AS742" s="5"/>
      <c r="AT742" s="4"/>
      <c r="AU742" s="5"/>
      <c r="AV742" s="5"/>
      <c r="AW742" s="5"/>
      <c r="AX742" s="5"/>
      <c r="AY742" s="5"/>
      <c r="AZ742" s="5"/>
      <c r="BA742" s="5"/>
      <c r="BB742" s="5"/>
      <c r="BC742" s="4"/>
      <c r="BD742" s="4"/>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c r="CR742" s="5"/>
      <c r="CS742" s="5"/>
      <c r="CT742" s="5"/>
      <c r="CU742" s="5"/>
      <c r="CV742" s="5"/>
      <c r="CW742" s="5"/>
      <c r="CX742" s="5"/>
      <c r="CY742" s="5"/>
      <c r="CZ742" s="5"/>
      <c r="DA742" s="5"/>
      <c r="DB742" s="5"/>
      <c r="DC742" s="5"/>
      <c r="DD742" s="5"/>
      <c r="DE742" s="5"/>
      <c r="DF742" s="5"/>
      <c r="DG742" s="5"/>
      <c r="DH742" s="5"/>
      <c r="DI742" s="5"/>
      <c r="DJ742" s="5"/>
      <c r="DK742" s="5"/>
      <c r="DL742" s="5"/>
      <c r="DM742" s="5"/>
      <c r="DN742" s="5"/>
      <c r="DO742" s="5"/>
      <c r="DP742" s="5"/>
      <c r="DQ742" s="5"/>
      <c r="DR742" s="5"/>
      <c r="DS742" s="5"/>
      <c r="DT742" s="5"/>
      <c r="DU742" s="5"/>
      <c r="DV742" s="5"/>
      <c r="DW742" s="5"/>
      <c r="DX742" s="5"/>
      <c r="DY742" s="5"/>
      <c r="DZ742" s="5"/>
      <c r="EA742" s="5"/>
      <c r="EB742" s="5"/>
      <c r="EC742" s="5"/>
      <c r="ED742" s="5"/>
      <c r="EE742" s="5"/>
      <c r="EF742" s="5"/>
      <c r="EG742" s="5"/>
      <c r="EH742" s="5"/>
      <c r="EI742" s="5"/>
      <c r="EJ742" s="5"/>
      <c r="EK742" s="5"/>
      <c r="EL742" s="5"/>
      <c r="EM742" s="5"/>
      <c r="EN742" s="5"/>
      <c r="EO742" s="5"/>
      <c r="EP742" s="5"/>
      <c r="EQ742" s="5"/>
      <c r="ER742" s="5"/>
      <c r="ES742" s="5"/>
      <c r="ET742" s="5"/>
      <c r="EU742" s="5"/>
      <c r="EV742" s="5"/>
      <c r="EW742" s="5"/>
      <c r="EX742" s="5"/>
      <c r="EY742" s="5"/>
      <c r="EZ742" s="5"/>
      <c r="FA742" s="5"/>
      <c r="FB742" s="5"/>
      <c r="FC742" s="5"/>
      <c r="FD742" s="5"/>
      <c r="FE742" s="5"/>
      <c r="FF742" s="5"/>
      <c r="FG742" s="5"/>
      <c r="FH742" s="5"/>
      <c r="FI742" s="5"/>
      <c r="FJ742" s="5"/>
      <c r="FK742" s="5"/>
      <c r="FL742" s="5"/>
      <c r="FM742" s="5"/>
      <c r="FN742" s="5"/>
      <c r="FO742" s="5"/>
      <c r="FP742" s="5"/>
      <c r="FQ742" s="5"/>
      <c r="FR742" s="5"/>
      <c r="FS742" s="5"/>
      <c r="FT742" s="5"/>
      <c r="FU742" s="5"/>
      <c r="FV742" s="5"/>
      <c r="FW742" s="5"/>
      <c r="FX742" s="5"/>
      <c r="FY742" s="5"/>
      <c r="FZ742" s="5"/>
      <c r="GA742" s="5"/>
      <c r="GB742" s="5"/>
      <c r="GC742" s="5"/>
      <c r="GD742" s="5"/>
      <c r="GE742" s="5"/>
      <c r="GF742" s="5"/>
      <c r="GG742" s="5"/>
      <c r="GH742" s="4"/>
      <c r="GI742" s="4"/>
      <c r="GJ742" s="5"/>
      <c r="GK742" s="5"/>
      <c r="GL742" s="5"/>
      <c r="GM742" s="5"/>
      <c r="GN742" s="5"/>
      <c r="GO742" s="5"/>
      <c r="GP742" s="5"/>
      <c r="GQ742" s="5"/>
      <c r="GR742" s="5"/>
      <c r="GS742" s="5"/>
    </row>
    <row r="743" spans="1:201"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4"/>
      <c r="AR743" s="4"/>
      <c r="AS743" s="5"/>
      <c r="AT743" s="4"/>
      <c r="AU743" s="5"/>
      <c r="AV743" s="5"/>
      <c r="AW743" s="5"/>
      <c r="AX743" s="5"/>
      <c r="AY743" s="5"/>
      <c r="AZ743" s="5"/>
      <c r="BA743" s="5"/>
      <c r="BB743" s="5"/>
      <c r="BC743" s="4"/>
      <c r="BD743" s="4"/>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c r="CR743" s="5"/>
      <c r="CS743" s="5"/>
      <c r="CT743" s="5"/>
      <c r="CU743" s="5"/>
      <c r="CV743" s="5"/>
      <c r="CW743" s="5"/>
      <c r="CX743" s="5"/>
      <c r="CY743" s="5"/>
      <c r="CZ743" s="5"/>
      <c r="DA743" s="5"/>
      <c r="DB743" s="5"/>
      <c r="DC743" s="5"/>
      <c r="DD743" s="5"/>
      <c r="DE743" s="5"/>
      <c r="DF743" s="5"/>
      <c r="DG743" s="5"/>
      <c r="DH743" s="5"/>
      <c r="DI743" s="5"/>
      <c r="DJ743" s="5"/>
      <c r="DK743" s="5"/>
      <c r="DL743" s="5"/>
      <c r="DM743" s="5"/>
      <c r="DN743" s="5"/>
      <c r="DO743" s="5"/>
      <c r="DP743" s="5"/>
      <c r="DQ743" s="5"/>
      <c r="DR743" s="5"/>
      <c r="DS743" s="5"/>
      <c r="DT743" s="5"/>
      <c r="DU743" s="5"/>
      <c r="DV743" s="5"/>
      <c r="DW743" s="5"/>
      <c r="DX743" s="5"/>
      <c r="DY743" s="5"/>
      <c r="DZ743" s="5"/>
      <c r="EA743" s="5"/>
      <c r="EB743" s="5"/>
      <c r="EC743" s="5"/>
      <c r="ED743" s="5"/>
      <c r="EE743" s="5"/>
      <c r="EF743" s="5"/>
      <c r="EG743" s="5"/>
      <c r="EH743" s="5"/>
      <c r="EI743" s="5"/>
      <c r="EJ743" s="5"/>
      <c r="EK743" s="5"/>
      <c r="EL743" s="5"/>
      <c r="EM743" s="5"/>
      <c r="EN743" s="5"/>
      <c r="EO743" s="5"/>
      <c r="EP743" s="5"/>
      <c r="EQ743" s="5"/>
      <c r="ER743" s="5"/>
      <c r="ES743" s="5"/>
      <c r="ET743" s="5"/>
      <c r="EU743" s="5"/>
      <c r="EV743" s="5"/>
      <c r="EW743" s="5"/>
      <c r="EX743" s="5"/>
      <c r="EY743" s="5"/>
      <c r="EZ743" s="5"/>
      <c r="FA743" s="5"/>
      <c r="FB743" s="5"/>
      <c r="FC743" s="5"/>
      <c r="FD743" s="5"/>
      <c r="FE743" s="5"/>
      <c r="FF743" s="5"/>
      <c r="FG743" s="5"/>
      <c r="FH743" s="5"/>
      <c r="FI743" s="5"/>
      <c r="FJ743" s="5"/>
      <c r="FK743" s="5"/>
      <c r="FL743" s="5"/>
      <c r="FM743" s="5"/>
      <c r="FN743" s="5"/>
      <c r="FO743" s="5"/>
      <c r="FP743" s="5"/>
      <c r="FQ743" s="5"/>
      <c r="FR743" s="5"/>
      <c r="FS743" s="5"/>
      <c r="FT743" s="5"/>
      <c r="FU743" s="5"/>
      <c r="FV743" s="5"/>
      <c r="FW743" s="5"/>
      <c r="FX743" s="5"/>
      <c r="FY743" s="5"/>
      <c r="FZ743" s="5"/>
      <c r="GA743" s="5"/>
      <c r="GB743" s="5"/>
      <c r="GC743" s="5"/>
      <c r="GD743" s="5"/>
      <c r="GE743" s="5"/>
      <c r="GF743" s="5"/>
      <c r="GG743" s="5"/>
      <c r="GH743" s="4"/>
      <c r="GI743" s="4"/>
      <c r="GJ743" s="5"/>
      <c r="GK743" s="5"/>
      <c r="GL743" s="5"/>
      <c r="GM743" s="5"/>
      <c r="GN743" s="5"/>
      <c r="GO743" s="5"/>
      <c r="GP743" s="5"/>
      <c r="GQ743" s="5"/>
      <c r="GR743" s="5"/>
      <c r="GS743" s="5"/>
    </row>
    <row r="744" spans="1:201"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4"/>
      <c r="AR744" s="4"/>
      <c r="AS744" s="5"/>
      <c r="AT744" s="4"/>
      <c r="AU744" s="5"/>
      <c r="AV744" s="5"/>
      <c r="AW744" s="5"/>
      <c r="AX744" s="5"/>
      <c r="AY744" s="5"/>
      <c r="AZ744" s="5"/>
      <c r="BA744" s="5"/>
      <c r="BB744" s="5"/>
      <c r="BC744" s="4"/>
      <c r="BD744" s="4"/>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5"/>
      <c r="CQ744" s="5"/>
      <c r="CR744" s="5"/>
      <c r="CS744" s="5"/>
      <c r="CT744" s="5"/>
      <c r="CU744" s="5"/>
      <c r="CV744" s="5"/>
      <c r="CW744" s="5"/>
      <c r="CX744" s="5"/>
      <c r="CY744" s="5"/>
      <c r="CZ744" s="5"/>
      <c r="DA744" s="5"/>
      <c r="DB744" s="5"/>
      <c r="DC744" s="5"/>
      <c r="DD744" s="5"/>
      <c r="DE744" s="5"/>
      <c r="DF744" s="5"/>
      <c r="DG744" s="5"/>
      <c r="DH744" s="5"/>
      <c r="DI744" s="5"/>
      <c r="DJ744" s="5"/>
      <c r="DK744" s="5"/>
      <c r="DL744" s="5"/>
      <c r="DM744" s="5"/>
      <c r="DN744" s="5"/>
      <c r="DO744" s="5"/>
      <c r="DP744" s="5"/>
      <c r="DQ744" s="5"/>
      <c r="DR744" s="5"/>
      <c r="DS744" s="5"/>
      <c r="DT744" s="5"/>
      <c r="DU744" s="5"/>
      <c r="DV744" s="5"/>
      <c r="DW744" s="5"/>
      <c r="DX744" s="5"/>
      <c r="DY744" s="5"/>
      <c r="DZ744" s="5"/>
      <c r="EA744" s="5"/>
      <c r="EB744" s="5"/>
      <c r="EC744" s="5"/>
      <c r="ED744" s="5"/>
      <c r="EE744" s="5"/>
      <c r="EF744" s="5"/>
      <c r="EG744" s="5"/>
      <c r="EH744" s="5"/>
      <c r="EI744" s="5"/>
      <c r="EJ744" s="5"/>
      <c r="EK744" s="5"/>
      <c r="EL744" s="5"/>
      <c r="EM744" s="5"/>
      <c r="EN744" s="5"/>
      <c r="EO744" s="5"/>
      <c r="EP744" s="5"/>
      <c r="EQ744" s="5"/>
      <c r="ER744" s="5"/>
      <c r="ES744" s="5"/>
      <c r="ET744" s="5"/>
      <c r="EU744" s="5"/>
      <c r="EV744" s="5"/>
      <c r="EW744" s="5"/>
      <c r="EX744" s="5"/>
      <c r="EY744" s="5"/>
      <c r="EZ744" s="5"/>
      <c r="FA744" s="5"/>
      <c r="FB744" s="5"/>
      <c r="FC744" s="5"/>
      <c r="FD744" s="5"/>
      <c r="FE744" s="5"/>
      <c r="FF744" s="5"/>
      <c r="FG744" s="5"/>
      <c r="FH744" s="5"/>
      <c r="FI744" s="5"/>
      <c r="FJ744" s="5"/>
      <c r="FK744" s="5"/>
      <c r="FL744" s="5"/>
      <c r="FM744" s="5"/>
      <c r="FN744" s="5"/>
      <c r="FO744" s="5"/>
      <c r="FP744" s="5"/>
      <c r="FQ744" s="5"/>
      <c r="FR744" s="5"/>
      <c r="FS744" s="5"/>
      <c r="FT744" s="5"/>
      <c r="FU744" s="5"/>
      <c r="FV744" s="5"/>
      <c r="FW744" s="5"/>
      <c r="FX744" s="5"/>
      <c r="FY744" s="5"/>
      <c r="FZ744" s="5"/>
      <c r="GA744" s="5"/>
      <c r="GB744" s="5"/>
      <c r="GC744" s="5"/>
      <c r="GD744" s="5"/>
      <c r="GE744" s="5"/>
      <c r="GF744" s="5"/>
      <c r="GG744" s="5"/>
      <c r="GH744" s="4"/>
      <c r="GI744" s="4"/>
      <c r="GJ744" s="5"/>
      <c r="GK744" s="5"/>
      <c r="GL744" s="5"/>
      <c r="GM744" s="5"/>
      <c r="GN744" s="5"/>
      <c r="GO744" s="5"/>
      <c r="GP744" s="5"/>
      <c r="GQ744" s="5"/>
      <c r="GR744" s="5"/>
      <c r="GS744" s="5"/>
    </row>
    <row r="745" spans="1:201"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4"/>
      <c r="AR745" s="4"/>
      <c r="AS745" s="5"/>
      <c r="AT745" s="4"/>
      <c r="AU745" s="5"/>
      <c r="AV745" s="5"/>
      <c r="AW745" s="5"/>
      <c r="AX745" s="5"/>
      <c r="AY745" s="5"/>
      <c r="AZ745" s="5"/>
      <c r="BA745" s="5"/>
      <c r="BB745" s="5"/>
      <c r="BC745" s="4"/>
      <c r="BD745" s="4"/>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c r="CR745" s="5"/>
      <c r="CS745" s="5"/>
      <c r="CT745" s="5"/>
      <c r="CU745" s="5"/>
      <c r="CV745" s="5"/>
      <c r="CW745" s="5"/>
      <c r="CX745" s="5"/>
      <c r="CY745" s="5"/>
      <c r="CZ745" s="5"/>
      <c r="DA745" s="5"/>
      <c r="DB745" s="5"/>
      <c r="DC745" s="5"/>
      <c r="DD745" s="5"/>
      <c r="DE745" s="5"/>
      <c r="DF745" s="5"/>
      <c r="DG745" s="5"/>
      <c r="DH745" s="5"/>
      <c r="DI745" s="5"/>
      <c r="DJ745" s="5"/>
      <c r="DK745" s="5"/>
      <c r="DL745" s="5"/>
      <c r="DM745" s="5"/>
      <c r="DN745" s="5"/>
      <c r="DO745" s="5"/>
      <c r="DP745" s="5"/>
      <c r="DQ745" s="5"/>
      <c r="DR745" s="5"/>
      <c r="DS745" s="5"/>
      <c r="DT745" s="5"/>
      <c r="DU745" s="5"/>
      <c r="DV745" s="5"/>
      <c r="DW745" s="5"/>
      <c r="DX745" s="5"/>
      <c r="DY745" s="5"/>
      <c r="DZ745" s="5"/>
      <c r="EA745" s="5"/>
      <c r="EB745" s="5"/>
      <c r="EC745" s="5"/>
      <c r="ED745" s="5"/>
      <c r="EE745" s="5"/>
      <c r="EF745" s="5"/>
      <c r="EG745" s="5"/>
      <c r="EH745" s="5"/>
      <c r="EI745" s="5"/>
      <c r="EJ745" s="5"/>
      <c r="EK745" s="5"/>
      <c r="EL745" s="5"/>
      <c r="EM745" s="5"/>
      <c r="EN745" s="5"/>
      <c r="EO745" s="5"/>
      <c r="EP745" s="5"/>
      <c r="EQ745" s="5"/>
      <c r="ER745" s="5"/>
      <c r="ES745" s="5"/>
      <c r="ET745" s="5"/>
      <c r="EU745" s="5"/>
      <c r="EV745" s="5"/>
      <c r="EW745" s="5"/>
      <c r="EX745" s="5"/>
      <c r="EY745" s="5"/>
      <c r="EZ745" s="5"/>
      <c r="FA745" s="5"/>
      <c r="FB745" s="5"/>
      <c r="FC745" s="5"/>
      <c r="FD745" s="5"/>
      <c r="FE745" s="5"/>
      <c r="FF745" s="5"/>
      <c r="FG745" s="5"/>
      <c r="FH745" s="5"/>
      <c r="FI745" s="5"/>
      <c r="FJ745" s="5"/>
      <c r="FK745" s="5"/>
      <c r="FL745" s="5"/>
      <c r="FM745" s="5"/>
      <c r="FN745" s="5"/>
      <c r="FO745" s="5"/>
      <c r="FP745" s="5"/>
      <c r="FQ745" s="5"/>
      <c r="FR745" s="5"/>
      <c r="FS745" s="5"/>
      <c r="FT745" s="5"/>
      <c r="FU745" s="5"/>
      <c r="FV745" s="5"/>
      <c r="FW745" s="5"/>
      <c r="FX745" s="5"/>
      <c r="FY745" s="5"/>
      <c r="FZ745" s="5"/>
      <c r="GA745" s="5"/>
      <c r="GB745" s="5"/>
      <c r="GC745" s="5"/>
      <c r="GD745" s="5"/>
      <c r="GE745" s="5"/>
      <c r="GF745" s="5"/>
      <c r="GG745" s="5"/>
      <c r="GH745" s="4"/>
      <c r="GI745" s="4"/>
      <c r="GJ745" s="5"/>
      <c r="GK745" s="5"/>
      <c r="GL745" s="5"/>
      <c r="GM745" s="5"/>
      <c r="GN745" s="5"/>
      <c r="GO745" s="5"/>
      <c r="GP745" s="5"/>
      <c r="GQ745" s="5"/>
      <c r="GR745" s="5"/>
      <c r="GS745" s="5"/>
    </row>
    <row r="746" spans="1:201"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4"/>
      <c r="AR746" s="4"/>
      <c r="AS746" s="5"/>
      <c r="AT746" s="4"/>
      <c r="AU746" s="5"/>
      <c r="AV746" s="5"/>
      <c r="AW746" s="5"/>
      <c r="AX746" s="5"/>
      <c r="AY746" s="5"/>
      <c r="AZ746" s="5"/>
      <c r="BA746" s="5"/>
      <c r="BB746" s="5"/>
      <c r="BC746" s="4"/>
      <c r="BD746" s="4"/>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5"/>
      <c r="CQ746" s="5"/>
      <c r="CR746" s="5"/>
      <c r="CS746" s="5"/>
      <c r="CT746" s="5"/>
      <c r="CU746" s="5"/>
      <c r="CV746" s="5"/>
      <c r="CW746" s="5"/>
      <c r="CX746" s="5"/>
      <c r="CY746" s="5"/>
      <c r="CZ746" s="5"/>
      <c r="DA746" s="5"/>
      <c r="DB746" s="5"/>
      <c r="DC746" s="5"/>
      <c r="DD746" s="5"/>
      <c r="DE746" s="5"/>
      <c r="DF746" s="5"/>
      <c r="DG746" s="5"/>
      <c r="DH746" s="5"/>
      <c r="DI746" s="5"/>
      <c r="DJ746" s="5"/>
      <c r="DK746" s="5"/>
      <c r="DL746" s="5"/>
      <c r="DM746" s="5"/>
      <c r="DN746" s="5"/>
      <c r="DO746" s="5"/>
      <c r="DP746" s="5"/>
      <c r="DQ746" s="5"/>
      <c r="DR746" s="5"/>
      <c r="DS746" s="5"/>
      <c r="DT746" s="5"/>
      <c r="DU746" s="5"/>
      <c r="DV746" s="5"/>
      <c r="DW746" s="5"/>
      <c r="DX746" s="5"/>
      <c r="DY746" s="5"/>
      <c r="DZ746" s="5"/>
      <c r="EA746" s="5"/>
      <c r="EB746" s="5"/>
      <c r="EC746" s="5"/>
      <c r="ED746" s="5"/>
      <c r="EE746" s="5"/>
      <c r="EF746" s="5"/>
      <c r="EG746" s="5"/>
      <c r="EH746" s="5"/>
      <c r="EI746" s="5"/>
      <c r="EJ746" s="5"/>
      <c r="EK746" s="5"/>
      <c r="EL746" s="5"/>
      <c r="EM746" s="5"/>
      <c r="EN746" s="5"/>
      <c r="EO746" s="5"/>
      <c r="EP746" s="5"/>
      <c r="EQ746" s="5"/>
      <c r="ER746" s="5"/>
      <c r="ES746" s="5"/>
      <c r="ET746" s="5"/>
      <c r="EU746" s="5"/>
      <c r="EV746" s="5"/>
      <c r="EW746" s="5"/>
      <c r="EX746" s="5"/>
      <c r="EY746" s="5"/>
      <c r="EZ746" s="5"/>
      <c r="FA746" s="5"/>
      <c r="FB746" s="5"/>
      <c r="FC746" s="5"/>
      <c r="FD746" s="5"/>
      <c r="FE746" s="5"/>
      <c r="FF746" s="5"/>
      <c r="FG746" s="5"/>
      <c r="FH746" s="5"/>
      <c r="FI746" s="5"/>
      <c r="FJ746" s="5"/>
      <c r="FK746" s="5"/>
      <c r="FL746" s="5"/>
      <c r="FM746" s="5"/>
      <c r="FN746" s="5"/>
      <c r="FO746" s="5"/>
      <c r="FP746" s="5"/>
      <c r="FQ746" s="5"/>
      <c r="FR746" s="5"/>
      <c r="FS746" s="5"/>
      <c r="FT746" s="5"/>
      <c r="FU746" s="5"/>
      <c r="FV746" s="5"/>
      <c r="FW746" s="5"/>
      <c r="FX746" s="5"/>
      <c r="FY746" s="5"/>
      <c r="FZ746" s="5"/>
      <c r="GA746" s="5"/>
      <c r="GB746" s="5"/>
      <c r="GC746" s="5"/>
      <c r="GD746" s="5"/>
      <c r="GE746" s="5"/>
      <c r="GF746" s="5"/>
      <c r="GG746" s="5"/>
      <c r="GH746" s="4"/>
      <c r="GI746" s="4"/>
      <c r="GJ746" s="5"/>
      <c r="GK746" s="5"/>
      <c r="GL746" s="5"/>
      <c r="GM746" s="5"/>
      <c r="GN746" s="5"/>
      <c r="GO746" s="5"/>
      <c r="GP746" s="5"/>
      <c r="GQ746" s="5"/>
      <c r="GR746" s="5"/>
      <c r="GS746" s="5"/>
    </row>
    <row r="747" spans="1:201"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4"/>
      <c r="AR747" s="4"/>
      <c r="AS747" s="5"/>
      <c r="AT747" s="4"/>
      <c r="AU747" s="5"/>
      <c r="AV747" s="5"/>
      <c r="AW747" s="5"/>
      <c r="AX747" s="5"/>
      <c r="AY747" s="5"/>
      <c r="AZ747" s="5"/>
      <c r="BA747" s="5"/>
      <c r="BB747" s="5"/>
      <c r="BC747" s="4"/>
      <c r="BD747" s="4"/>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c r="CR747" s="5"/>
      <c r="CS747" s="5"/>
      <c r="CT747" s="5"/>
      <c r="CU747" s="5"/>
      <c r="CV747" s="5"/>
      <c r="CW747" s="5"/>
      <c r="CX747" s="5"/>
      <c r="CY747" s="5"/>
      <c r="CZ747" s="5"/>
      <c r="DA747" s="5"/>
      <c r="DB747" s="5"/>
      <c r="DC747" s="5"/>
      <c r="DD747" s="5"/>
      <c r="DE747" s="5"/>
      <c r="DF747" s="5"/>
      <c r="DG747" s="5"/>
      <c r="DH747" s="5"/>
      <c r="DI747" s="5"/>
      <c r="DJ747" s="5"/>
      <c r="DK747" s="5"/>
      <c r="DL747" s="5"/>
      <c r="DM747" s="5"/>
      <c r="DN747" s="5"/>
      <c r="DO747" s="5"/>
      <c r="DP747" s="5"/>
      <c r="DQ747" s="5"/>
      <c r="DR747" s="5"/>
      <c r="DS747" s="5"/>
      <c r="DT747" s="5"/>
      <c r="DU747" s="5"/>
      <c r="DV747" s="5"/>
      <c r="DW747" s="5"/>
      <c r="DX747" s="5"/>
      <c r="DY747" s="5"/>
      <c r="DZ747" s="5"/>
      <c r="EA747" s="5"/>
      <c r="EB747" s="5"/>
      <c r="EC747" s="5"/>
      <c r="ED747" s="5"/>
      <c r="EE747" s="5"/>
      <c r="EF747" s="5"/>
      <c r="EG747" s="5"/>
      <c r="EH747" s="5"/>
      <c r="EI747" s="5"/>
      <c r="EJ747" s="5"/>
      <c r="EK747" s="5"/>
      <c r="EL747" s="5"/>
      <c r="EM747" s="5"/>
      <c r="EN747" s="5"/>
      <c r="EO747" s="5"/>
      <c r="EP747" s="5"/>
      <c r="EQ747" s="5"/>
      <c r="ER747" s="5"/>
      <c r="ES747" s="5"/>
      <c r="ET747" s="5"/>
      <c r="EU747" s="5"/>
      <c r="EV747" s="5"/>
      <c r="EW747" s="5"/>
      <c r="EX747" s="5"/>
      <c r="EY747" s="5"/>
      <c r="EZ747" s="5"/>
      <c r="FA747" s="5"/>
      <c r="FB747" s="5"/>
      <c r="FC747" s="5"/>
      <c r="FD747" s="5"/>
      <c r="FE747" s="5"/>
      <c r="FF747" s="5"/>
      <c r="FG747" s="5"/>
      <c r="FH747" s="5"/>
      <c r="FI747" s="5"/>
      <c r="FJ747" s="5"/>
      <c r="FK747" s="5"/>
      <c r="FL747" s="5"/>
      <c r="FM747" s="5"/>
      <c r="FN747" s="5"/>
      <c r="FO747" s="5"/>
      <c r="FP747" s="5"/>
      <c r="FQ747" s="5"/>
      <c r="FR747" s="5"/>
      <c r="FS747" s="5"/>
      <c r="FT747" s="5"/>
      <c r="FU747" s="5"/>
      <c r="FV747" s="5"/>
      <c r="FW747" s="5"/>
      <c r="FX747" s="5"/>
      <c r="FY747" s="5"/>
      <c r="FZ747" s="5"/>
      <c r="GA747" s="5"/>
      <c r="GB747" s="5"/>
      <c r="GC747" s="5"/>
      <c r="GD747" s="5"/>
      <c r="GE747" s="5"/>
      <c r="GF747" s="5"/>
      <c r="GG747" s="5"/>
      <c r="GH747" s="4"/>
      <c r="GI747" s="4"/>
      <c r="GJ747" s="5"/>
      <c r="GK747" s="5"/>
      <c r="GL747" s="5"/>
      <c r="GM747" s="5"/>
      <c r="GN747" s="5"/>
      <c r="GO747" s="5"/>
      <c r="GP747" s="5"/>
      <c r="GQ747" s="5"/>
      <c r="GR747" s="5"/>
      <c r="GS747" s="5"/>
    </row>
    <row r="748" spans="1:201"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4"/>
      <c r="AR748" s="4"/>
      <c r="AS748" s="5"/>
      <c r="AT748" s="4"/>
      <c r="AU748" s="5"/>
      <c r="AV748" s="5"/>
      <c r="AW748" s="5"/>
      <c r="AX748" s="5"/>
      <c r="AY748" s="5"/>
      <c r="AZ748" s="5"/>
      <c r="BA748" s="5"/>
      <c r="BB748" s="5"/>
      <c r="BC748" s="4"/>
      <c r="BD748" s="4"/>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5"/>
      <c r="CQ748" s="5"/>
      <c r="CR748" s="5"/>
      <c r="CS748" s="5"/>
      <c r="CT748" s="5"/>
      <c r="CU748" s="5"/>
      <c r="CV748" s="5"/>
      <c r="CW748" s="5"/>
      <c r="CX748" s="5"/>
      <c r="CY748" s="5"/>
      <c r="CZ748" s="5"/>
      <c r="DA748" s="5"/>
      <c r="DB748" s="5"/>
      <c r="DC748" s="5"/>
      <c r="DD748" s="5"/>
      <c r="DE748" s="5"/>
      <c r="DF748" s="5"/>
      <c r="DG748" s="5"/>
      <c r="DH748" s="5"/>
      <c r="DI748" s="5"/>
      <c r="DJ748" s="5"/>
      <c r="DK748" s="5"/>
      <c r="DL748" s="5"/>
      <c r="DM748" s="5"/>
      <c r="DN748" s="5"/>
      <c r="DO748" s="5"/>
      <c r="DP748" s="5"/>
      <c r="DQ748" s="5"/>
      <c r="DR748" s="5"/>
      <c r="DS748" s="5"/>
      <c r="DT748" s="5"/>
      <c r="DU748" s="5"/>
      <c r="DV748" s="5"/>
      <c r="DW748" s="5"/>
      <c r="DX748" s="5"/>
      <c r="DY748" s="5"/>
      <c r="DZ748" s="5"/>
      <c r="EA748" s="5"/>
      <c r="EB748" s="5"/>
      <c r="EC748" s="5"/>
      <c r="ED748" s="5"/>
      <c r="EE748" s="5"/>
      <c r="EF748" s="5"/>
      <c r="EG748" s="5"/>
      <c r="EH748" s="5"/>
      <c r="EI748" s="5"/>
      <c r="EJ748" s="5"/>
      <c r="EK748" s="5"/>
      <c r="EL748" s="5"/>
      <c r="EM748" s="5"/>
      <c r="EN748" s="5"/>
      <c r="EO748" s="5"/>
      <c r="EP748" s="5"/>
      <c r="EQ748" s="5"/>
      <c r="ER748" s="5"/>
      <c r="ES748" s="5"/>
      <c r="ET748" s="5"/>
      <c r="EU748" s="5"/>
      <c r="EV748" s="5"/>
      <c r="EW748" s="5"/>
      <c r="EX748" s="5"/>
      <c r="EY748" s="5"/>
      <c r="EZ748" s="5"/>
      <c r="FA748" s="5"/>
      <c r="FB748" s="5"/>
      <c r="FC748" s="5"/>
      <c r="FD748" s="5"/>
      <c r="FE748" s="5"/>
      <c r="FF748" s="5"/>
      <c r="FG748" s="5"/>
      <c r="FH748" s="5"/>
      <c r="FI748" s="5"/>
      <c r="FJ748" s="5"/>
      <c r="FK748" s="5"/>
      <c r="FL748" s="5"/>
      <c r="FM748" s="5"/>
      <c r="FN748" s="5"/>
      <c r="FO748" s="5"/>
      <c r="FP748" s="5"/>
      <c r="FQ748" s="5"/>
      <c r="FR748" s="5"/>
      <c r="FS748" s="5"/>
      <c r="FT748" s="5"/>
      <c r="FU748" s="5"/>
      <c r="FV748" s="5"/>
      <c r="FW748" s="5"/>
      <c r="FX748" s="5"/>
      <c r="FY748" s="5"/>
      <c r="FZ748" s="5"/>
      <c r="GA748" s="5"/>
      <c r="GB748" s="5"/>
      <c r="GC748" s="5"/>
      <c r="GD748" s="5"/>
      <c r="GE748" s="5"/>
      <c r="GF748" s="5"/>
      <c r="GG748" s="5"/>
      <c r="GH748" s="4"/>
      <c r="GI748" s="4"/>
      <c r="GJ748" s="5"/>
      <c r="GK748" s="5"/>
      <c r="GL748" s="5"/>
      <c r="GM748" s="5"/>
      <c r="GN748" s="5"/>
      <c r="GO748" s="5"/>
      <c r="GP748" s="5"/>
      <c r="GQ748" s="5"/>
      <c r="GR748" s="5"/>
      <c r="GS748" s="5"/>
    </row>
    <row r="749" spans="1:201"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4"/>
      <c r="AR749" s="4"/>
      <c r="AS749" s="5"/>
      <c r="AT749" s="4"/>
      <c r="AU749" s="5"/>
      <c r="AV749" s="5"/>
      <c r="AW749" s="5"/>
      <c r="AX749" s="5"/>
      <c r="AY749" s="5"/>
      <c r="AZ749" s="5"/>
      <c r="BA749" s="5"/>
      <c r="BB749" s="5"/>
      <c r="BC749" s="4"/>
      <c r="BD749" s="4"/>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c r="CM749" s="5"/>
      <c r="CN749" s="5"/>
      <c r="CO749" s="5"/>
      <c r="CP749" s="5"/>
      <c r="CQ749" s="5"/>
      <c r="CR749" s="5"/>
      <c r="CS749" s="5"/>
      <c r="CT749" s="5"/>
      <c r="CU749" s="5"/>
      <c r="CV749" s="5"/>
      <c r="CW749" s="5"/>
      <c r="CX749" s="5"/>
      <c r="CY749" s="5"/>
      <c r="CZ749" s="5"/>
      <c r="DA749" s="5"/>
      <c r="DB749" s="5"/>
      <c r="DC749" s="5"/>
      <c r="DD749" s="5"/>
      <c r="DE749" s="5"/>
      <c r="DF749" s="5"/>
      <c r="DG749" s="5"/>
      <c r="DH749" s="5"/>
      <c r="DI749" s="5"/>
      <c r="DJ749" s="5"/>
      <c r="DK749" s="5"/>
      <c r="DL749" s="5"/>
      <c r="DM749" s="5"/>
      <c r="DN749" s="5"/>
      <c r="DO749" s="5"/>
      <c r="DP749" s="5"/>
      <c r="DQ749" s="5"/>
      <c r="DR749" s="5"/>
      <c r="DS749" s="5"/>
      <c r="DT749" s="5"/>
      <c r="DU749" s="5"/>
      <c r="DV749" s="5"/>
      <c r="DW749" s="5"/>
      <c r="DX749" s="5"/>
      <c r="DY749" s="5"/>
      <c r="DZ749" s="5"/>
      <c r="EA749" s="5"/>
      <c r="EB749" s="5"/>
      <c r="EC749" s="5"/>
      <c r="ED749" s="5"/>
      <c r="EE749" s="5"/>
      <c r="EF749" s="5"/>
      <c r="EG749" s="5"/>
      <c r="EH749" s="5"/>
      <c r="EI749" s="5"/>
      <c r="EJ749" s="5"/>
      <c r="EK749" s="5"/>
      <c r="EL749" s="5"/>
      <c r="EM749" s="5"/>
      <c r="EN749" s="5"/>
      <c r="EO749" s="5"/>
      <c r="EP749" s="5"/>
      <c r="EQ749" s="5"/>
      <c r="ER749" s="5"/>
      <c r="ES749" s="5"/>
      <c r="ET749" s="5"/>
      <c r="EU749" s="5"/>
      <c r="EV749" s="5"/>
      <c r="EW749" s="5"/>
      <c r="EX749" s="5"/>
      <c r="EY749" s="5"/>
      <c r="EZ749" s="5"/>
      <c r="FA749" s="5"/>
      <c r="FB749" s="5"/>
      <c r="FC749" s="5"/>
      <c r="FD749" s="5"/>
      <c r="FE749" s="5"/>
      <c r="FF749" s="5"/>
      <c r="FG749" s="5"/>
      <c r="FH749" s="5"/>
      <c r="FI749" s="5"/>
      <c r="FJ749" s="5"/>
      <c r="FK749" s="5"/>
      <c r="FL749" s="5"/>
      <c r="FM749" s="5"/>
      <c r="FN749" s="5"/>
      <c r="FO749" s="5"/>
      <c r="FP749" s="5"/>
      <c r="FQ749" s="5"/>
      <c r="FR749" s="5"/>
      <c r="FS749" s="5"/>
      <c r="FT749" s="5"/>
      <c r="FU749" s="5"/>
      <c r="FV749" s="5"/>
      <c r="FW749" s="5"/>
      <c r="FX749" s="5"/>
      <c r="FY749" s="5"/>
      <c r="FZ749" s="5"/>
      <c r="GA749" s="5"/>
      <c r="GB749" s="5"/>
      <c r="GC749" s="5"/>
      <c r="GD749" s="5"/>
      <c r="GE749" s="5"/>
      <c r="GF749" s="5"/>
      <c r="GG749" s="5"/>
      <c r="GH749" s="4"/>
      <c r="GI749" s="4"/>
      <c r="GJ749" s="5"/>
      <c r="GK749" s="5"/>
      <c r="GL749" s="5"/>
      <c r="GM749" s="5"/>
      <c r="GN749" s="5"/>
      <c r="GO749" s="5"/>
      <c r="GP749" s="5"/>
      <c r="GQ749" s="5"/>
      <c r="GR749" s="5"/>
      <c r="GS749" s="5"/>
    </row>
    <row r="750" spans="1:201"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4"/>
      <c r="AR750" s="4"/>
      <c r="AS750" s="5"/>
      <c r="AT750" s="4"/>
      <c r="AU750" s="5"/>
      <c r="AV750" s="5"/>
      <c r="AW750" s="5"/>
      <c r="AX750" s="5"/>
      <c r="AY750" s="5"/>
      <c r="AZ750" s="5"/>
      <c r="BA750" s="5"/>
      <c r="BB750" s="5"/>
      <c r="BC750" s="4"/>
      <c r="BD750" s="4"/>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c r="CR750" s="5"/>
      <c r="CS750" s="5"/>
      <c r="CT750" s="5"/>
      <c r="CU750" s="5"/>
      <c r="CV750" s="5"/>
      <c r="CW750" s="5"/>
      <c r="CX750" s="5"/>
      <c r="CY750" s="5"/>
      <c r="CZ750" s="5"/>
      <c r="DA750" s="5"/>
      <c r="DB750" s="5"/>
      <c r="DC750" s="5"/>
      <c r="DD750" s="5"/>
      <c r="DE750" s="5"/>
      <c r="DF750" s="5"/>
      <c r="DG750" s="5"/>
      <c r="DH750" s="5"/>
      <c r="DI750" s="5"/>
      <c r="DJ750" s="5"/>
      <c r="DK750" s="5"/>
      <c r="DL750" s="5"/>
      <c r="DM750" s="5"/>
      <c r="DN750" s="5"/>
      <c r="DO750" s="5"/>
      <c r="DP750" s="5"/>
      <c r="DQ750" s="5"/>
      <c r="DR750" s="5"/>
      <c r="DS750" s="5"/>
      <c r="DT750" s="5"/>
      <c r="DU750" s="5"/>
      <c r="DV750" s="5"/>
      <c r="DW750" s="5"/>
      <c r="DX750" s="5"/>
      <c r="DY750" s="5"/>
      <c r="DZ750" s="5"/>
      <c r="EA750" s="5"/>
      <c r="EB750" s="5"/>
      <c r="EC750" s="5"/>
      <c r="ED750" s="5"/>
      <c r="EE750" s="5"/>
      <c r="EF750" s="5"/>
      <c r="EG750" s="5"/>
      <c r="EH750" s="5"/>
      <c r="EI750" s="5"/>
      <c r="EJ750" s="5"/>
      <c r="EK750" s="5"/>
      <c r="EL750" s="5"/>
      <c r="EM750" s="5"/>
      <c r="EN750" s="5"/>
      <c r="EO750" s="5"/>
      <c r="EP750" s="5"/>
      <c r="EQ750" s="5"/>
      <c r="ER750" s="5"/>
      <c r="ES750" s="5"/>
      <c r="ET750" s="5"/>
      <c r="EU750" s="5"/>
      <c r="EV750" s="5"/>
      <c r="EW750" s="5"/>
      <c r="EX750" s="5"/>
      <c r="EY750" s="5"/>
      <c r="EZ750" s="5"/>
      <c r="FA750" s="5"/>
      <c r="FB750" s="5"/>
      <c r="FC750" s="5"/>
      <c r="FD750" s="5"/>
      <c r="FE750" s="5"/>
      <c r="FF750" s="5"/>
      <c r="FG750" s="5"/>
      <c r="FH750" s="5"/>
      <c r="FI750" s="5"/>
      <c r="FJ750" s="5"/>
      <c r="FK750" s="5"/>
      <c r="FL750" s="5"/>
      <c r="FM750" s="5"/>
      <c r="FN750" s="5"/>
      <c r="FO750" s="5"/>
      <c r="FP750" s="5"/>
      <c r="FQ750" s="5"/>
      <c r="FR750" s="5"/>
      <c r="FS750" s="5"/>
      <c r="FT750" s="5"/>
      <c r="FU750" s="5"/>
      <c r="FV750" s="5"/>
      <c r="FW750" s="5"/>
      <c r="FX750" s="5"/>
      <c r="FY750" s="5"/>
      <c r="FZ750" s="5"/>
      <c r="GA750" s="5"/>
      <c r="GB750" s="5"/>
      <c r="GC750" s="5"/>
      <c r="GD750" s="5"/>
      <c r="GE750" s="5"/>
      <c r="GF750" s="5"/>
      <c r="GG750" s="5"/>
      <c r="GH750" s="4"/>
      <c r="GI750" s="4"/>
      <c r="GJ750" s="5"/>
      <c r="GK750" s="5"/>
      <c r="GL750" s="5"/>
      <c r="GM750" s="5"/>
      <c r="GN750" s="5"/>
      <c r="GO750" s="5"/>
      <c r="GP750" s="5"/>
      <c r="GQ750" s="5"/>
      <c r="GR750" s="5"/>
      <c r="GS750" s="5"/>
    </row>
    <row r="751" spans="1:201"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4"/>
      <c r="AR751" s="4"/>
      <c r="AS751" s="5"/>
      <c r="AT751" s="4"/>
      <c r="AU751" s="5"/>
      <c r="AV751" s="5"/>
      <c r="AW751" s="5"/>
      <c r="AX751" s="5"/>
      <c r="AY751" s="5"/>
      <c r="AZ751" s="5"/>
      <c r="BA751" s="5"/>
      <c r="BB751" s="5"/>
      <c r="BC751" s="4"/>
      <c r="BD751" s="4"/>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c r="CR751" s="5"/>
      <c r="CS751" s="5"/>
      <c r="CT751" s="5"/>
      <c r="CU751" s="5"/>
      <c r="CV751" s="5"/>
      <c r="CW751" s="5"/>
      <c r="CX751" s="5"/>
      <c r="CY751" s="5"/>
      <c r="CZ751" s="5"/>
      <c r="DA751" s="5"/>
      <c r="DB751" s="5"/>
      <c r="DC751" s="5"/>
      <c r="DD751" s="5"/>
      <c r="DE751" s="5"/>
      <c r="DF751" s="5"/>
      <c r="DG751" s="5"/>
      <c r="DH751" s="5"/>
      <c r="DI751" s="5"/>
      <c r="DJ751" s="5"/>
      <c r="DK751" s="5"/>
      <c r="DL751" s="5"/>
      <c r="DM751" s="5"/>
      <c r="DN751" s="5"/>
      <c r="DO751" s="5"/>
      <c r="DP751" s="5"/>
      <c r="DQ751" s="5"/>
      <c r="DR751" s="5"/>
      <c r="DS751" s="5"/>
      <c r="DT751" s="5"/>
      <c r="DU751" s="5"/>
      <c r="DV751" s="5"/>
      <c r="DW751" s="5"/>
      <c r="DX751" s="5"/>
      <c r="DY751" s="5"/>
      <c r="DZ751" s="5"/>
      <c r="EA751" s="5"/>
      <c r="EB751" s="5"/>
      <c r="EC751" s="5"/>
      <c r="ED751" s="5"/>
      <c r="EE751" s="5"/>
      <c r="EF751" s="5"/>
      <c r="EG751" s="5"/>
      <c r="EH751" s="5"/>
      <c r="EI751" s="5"/>
      <c r="EJ751" s="5"/>
      <c r="EK751" s="5"/>
      <c r="EL751" s="5"/>
      <c r="EM751" s="5"/>
      <c r="EN751" s="5"/>
      <c r="EO751" s="5"/>
      <c r="EP751" s="5"/>
      <c r="EQ751" s="5"/>
      <c r="ER751" s="5"/>
      <c r="ES751" s="5"/>
      <c r="ET751" s="5"/>
      <c r="EU751" s="5"/>
      <c r="EV751" s="5"/>
      <c r="EW751" s="5"/>
      <c r="EX751" s="5"/>
      <c r="EY751" s="5"/>
      <c r="EZ751" s="5"/>
      <c r="FA751" s="5"/>
      <c r="FB751" s="5"/>
      <c r="FC751" s="5"/>
      <c r="FD751" s="5"/>
      <c r="FE751" s="5"/>
      <c r="FF751" s="5"/>
      <c r="FG751" s="5"/>
      <c r="FH751" s="5"/>
      <c r="FI751" s="5"/>
      <c r="FJ751" s="5"/>
      <c r="FK751" s="5"/>
      <c r="FL751" s="5"/>
      <c r="FM751" s="5"/>
      <c r="FN751" s="5"/>
      <c r="FO751" s="5"/>
      <c r="FP751" s="5"/>
      <c r="FQ751" s="5"/>
      <c r="FR751" s="5"/>
      <c r="FS751" s="5"/>
      <c r="FT751" s="5"/>
      <c r="FU751" s="5"/>
      <c r="FV751" s="5"/>
      <c r="FW751" s="5"/>
      <c r="FX751" s="5"/>
      <c r="FY751" s="5"/>
      <c r="FZ751" s="5"/>
      <c r="GA751" s="5"/>
      <c r="GB751" s="5"/>
      <c r="GC751" s="5"/>
      <c r="GD751" s="5"/>
      <c r="GE751" s="5"/>
      <c r="GF751" s="5"/>
      <c r="GG751" s="5"/>
      <c r="GH751" s="4"/>
      <c r="GI751" s="4"/>
      <c r="GJ751" s="5"/>
      <c r="GK751" s="5"/>
      <c r="GL751" s="5"/>
      <c r="GM751" s="5"/>
      <c r="GN751" s="5"/>
      <c r="GO751" s="5"/>
      <c r="GP751" s="5"/>
      <c r="GQ751" s="5"/>
      <c r="GR751" s="5"/>
      <c r="GS751" s="5"/>
    </row>
    <row r="752" spans="1:201"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4"/>
      <c r="AR752" s="4"/>
      <c r="AS752" s="5"/>
      <c r="AT752" s="4"/>
      <c r="AU752" s="5"/>
      <c r="AV752" s="5"/>
      <c r="AW752" s="5"/>
      <c r="AX752" s="5"/>
      <c r="AY752" s="5"/>
      <c r="AZ752" s="5"/>
      <c r="BA752" s="5"/>
      <c r="BB752" s="5"/>
      <c r="BC752" s="4"/>
      <c r="BD752" s="4"/>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c r="CR752" s="5"/>
      <c r="CS752" s="5"/>
      <c r="CT752" s="5"/>
      <c r="CU752" s="5"/>
      <c r="CV752" s="5"/>
      <c r="CW752" s="5"/>
      <c r="CX752" s="5"/>
      <c r="CY752" s="5"/>
      <c r="CZ752" s="5"/>
      <c r="DA752" s="5"/>
      <c r="DB752" s="5"/>
      <c r="DC752" s="5"/>
      <c r="DD752" s="5"/>
      <c r="DE752" s="5"/>
      <c r="DF752" s="5"/>
      <c r="DG752" s="5"/>
      <c r="DH752" s="5"/>
      <c r="DI752" s="5"/>
      <c r="DJ752" s="5"/>
      <c r="DK752" s="5"/>
      <c r="DL752" s="5"/>
      <c r="DM752" s="5"/>
      <c r="DN752" s="5"/>
      <c r="DO752" s="5"/>
      <c r="DP752" s="5"/>
      <c r="DQ752" s="5"/>
      <c r="DR752" s="5"/>
      <c r="DS752" s="5"/>
      <c r="DT752" s="5"/>
      <c r="DU752" s="5"/>
      <c r="DV752" s="5"/>
      <c r="DW752" s="5"/>
      <c r="DX752" s="5"/>
      <c r="DY752" s="5"/>
      <c r="DZ752" s="5"/>
      <c r="EA752" s="5"/>
      <c r="EB752" s="5"/>
      <c r="EC752" s="5"/>
      <c r="ED752" s="5"/>
      <c r="EE752" s="5"/>
      <c r="EF752" s="5"/>
      <c r="EG752" s="5"/>
      <c r="EH752" s="5"/>
      <c r="EI752" s="5"/>
      <c r="EJ752" s="5"/>
      <c r="EK752" s="5"/>
      <c r="EL752" s="5"/>
      <c r="EM752" s="5"/>
      <c r="EN752" s="5"/>
      <c r="EO752" s="5"/>
      <c r="EP752" s="5"/>
      <c r="EQ752" s="5"/>
      <c r="ER752" s="5"/>
      <c r="ES752" s="5"/>
      <c r="ET752" s="5"/>
      <c r="EU752" s="5"/>
      <c r="EV752" s="5"/>
      <c r="EW752" s="5"/>
      <c r="EX752" s="5"/>
      <c r="EY752" s="5"/>
      <c r="EZ752" s="5"/>
      <c r="FA752" s="5"/>
      <c r="FB752" s="5"/>
      <c r="FC752" s="5"/>
      <c r="FD752" s="5"/>
      <c r="FE752" s="5"/>
      <c r="FF752" s="5"/>
      <c r="FG752" s="5"/>
      <c r="FH752" s="5"/>
      <c r="FI752" s="5"/>
      <c r="FJ752" s="5"/>
      <c r="FK752" s="5"/>
      <c r="FL752" s="5"/>
      <c r="FM752" s="5"/>
      <c r="FN752" s="5"/>
      <c r="FO752" s="5"/>
      <c r="FP752" s="5"/>
      <c r="FQ752" s="5"/>
      <c r="FR752" s="5"/>
      <c r="FS752" s="5"/>
      <c r="FT752" s="5"/>
      <c r="FU752" s="5"/>
      <c r="FV752" s="5"/>
      <c r="FW752" s="5"/>
      <c r="FX752" s="5"/>
      <c r="FY752" s="5"/>
      <c r="FZ752" s="5"/>
      <c r="GA752" s="5"/>
      <c r="GB752" s="5"/>
      <c r="GC752" s="5"/>
      <c r="GD752" s="5"/>
      <c r="GE752" s="5"/>
      <c r="GF752" s="5"/>
      <c r="GG752" s="5"/>
      <c r="GH752" s="4"/>
      <c r="GI752" s="4"/>
      <c r="GJ752" s="5"/>
      <c r="GK752" s="5"/>
      <c r="GL752" s="5"/>
      <c r="GM752" s="5"/>
      <c r="GN752" s="5"/>
      <c r="GO752" s="5"/>
      <c r="GP752" s="5"/>
      <c r="GQ752" s="5"/>
      <c r="GR752" s="5"/>
      <c r="GS752" s="5"/>
    </row>
    <row r="753" spans="1:201"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4"/>
      <c r="AR753" s="4"/>
      <c r="AS753" s="5"/>
      <c r="AT753" s="4"/>
      <c r="AU753" s="5"/>
      <c r="AV753" s="5"/>
      <c r="AW753" s="5"/>
      <c r="AX753" s="5"/>
      <c r="AY753" s="5"/>
      <c r="AZ753" s="5"/>
      <c r="BA753" s="5"/>
      <c r="BB753" s="5"/>
      <c r="BC753" s="4"/>
      <c r="BD753" s="4"/>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5"/>
      <c r="CQ753" s="5"/>
      <c r="CR753" s="5"/>
      <c r="CS753" s="5"/>
      <c r="CT753" s="5"/>
      <c r="CU753" s="5"/>
      <c r="CV753" s="5"/>
      <c r="CW753" s="5"/>
      <c r="CX753" s="5"/>
      <c r="CY753" s="5"/>
      <c r="CZ753" s="5"/>
      <c r="DA753" s="5"/>
      <c r="DB753" s="5"/>
      <c r="DC753" s="5"/>
      <c r="DD753" s="5"/>
      <c r="DE753" s="5"/>
      <c r="DF753" s="5"/>
      <c r="DG753" s="5"/>
      <c r="DH753" s="5"/>
      <c r="DI753" s="5"/>
      <c r="DJ753" s="5"/>
      <c r="DK753" s="5"/>
      <c r="DL753" s="5"/>
      <c r="DM753" s="5"/>
      <c r="DN753" s="5"/>
      <c r="DO753" s="5"/>
      <c r="DP753" s="5"/>
      <c r="DQ753" s="5"/>
      <c r="DR753" s="5"/>
      <c r="DS753" s="5"/>
      <c r="DT753" s="5"/>
      <c r="DU753" s="5"/>
      <c r="DV753" s="5"/>
      <c r="DW753" s="5"/>
      <c r="DX753" s="5"/>
      <c r="DY753" s="5"/>
      <c r="DZ753" s="5"/>
      <c r="EA753" s="5"/>
      <c r="EB753" s="5"/>
      <c r="EC753" s="5"/>
      <c r="ED753" s="5"/>
      <c r="EE753" s="5"/>
      <c r="EF753" s="5"/>
      <c r="EG753" s="5"/>
      <c r="EH753" s="5"/>
      <c r="EI753" s="5"/>
      <c r="EJ753" s="5"/>
      <c r="EK753" s="5"/>
      <c r="EL753" s="5"/>
      <c r="EM753" s="5"/>
      <c r="EN753" s="5"/>
      <c r="EO753" s="5"/>
      <c r="EP753" s="5"/>
      <c r="EQ753" s="5"/>
      <c r="ER753" s="5"/>
      <c r="ES753" s="5"/>
      <c r="ET753" s="5"/>
      <c r="EU753" s="5"/>
      <c r="EV753" s="5"/>
      <c r="EW753" s="5"/>
      <c r="EX753" s="5"/>
      <c r="EY753" s="5"/>
      <c r="EZ753" s="5"/>
      <c r="FA753" s="5"/>
      <c r="FB753" s="5"/>
      <c r="FC753" s="5"/>
      <c r="FD753" s="5"/>
      <c r="FE753" s="5"/>
      <c r="FF753" s="5"/>
      <c r="FG753" s="5"/>
      <c r="FH753" s="5"/>
      <c r="FI753" s="5"/>
      <c r="FJ753" s="5"/>
      <c r="FK753" s="5"/>
      <c r="FL753" s="5"/>
      <c r="FM753" s="5"/>
      <c r="FN753" s="5"/>
      <c r="FO753" s="5"/>
      <c r="FP753" s="5"/>
      <c r="FQ753" s="5"/>
      <c r="FR753" s="5"/>
      <c r="FS753" s="5"/>
      <c r="FT753" s="5"/>
      <c r="FU753" s="5"/>
      <c r="FV753" s="5"/>
      <c r="FW753" s="5"/>
      <c r="FX753" s="5"/>
      <c r="FY753" s="5"/>
      <c r="FZ753" s="5"/>
      <c r="GA753" s="5"/>
      <c r="GB753" s="5"/>
      <c r="GC753" s="5"/>
      <c r="GD753" s="5"/>
      <c r="GE753" s="5"/>
      <c r="GF753" s="5"/>
      <c r="GG753" s="5"/>
      <c r="GH753" s="4"/>
      <c r="GI753" s="4"/>
      <c r="GJ753" s="5"/>
      <c r="GK753" s="5"/>
      <c r="GL753" s="5"/>
      <c r="GM753" s="5"/>
      <c r="GN753" s="5"/>
      <c r="GO753" s="5"/>
      <c r="GP753" s="5"/>
      <c r="GQ753" s="5"/>
      <c r="GR753" s="5"/>
      <c r="GS753" s="5"/>
    </row>
    <row r="754" spans="1:201"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4"/>
      <c r="AR754" s="4"/>
      <c r="AS754" s="5"/>
      <c r="AT754" s="4"/>
      <c r="AU754" s="5"/>
      <c r="AV754" s="5"/>
      <c r="AW754" s="5"/>
      <c r="AX754" s="5"/>
      <c r="AY754" s="5"/>
      <c r="AZ754" s="5"/>
      <c r="BA754" s="5"/>
      <c r="BB754" s="5"/>
      <c r="BC754" s="4"/>
      <c r="BD754" s="4"/>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c r="CR754" s="5"/>
      <c r="CS754" s="5"/>
      <c r="CT754" s="5"/>
      <c r="CU754" s="5"/>
      <c r="CV754" s="5"/>
      <c r="CW754" s="5"/>
      <c r="CX754" s="5"/>
      <c r="CY754" s="5"/>
      <c r="CZ754" s="5"/>
      <c r="DA754" s="5"/>
      <c r="DB754" s="5"/>
      <c r="DC754" s="5"/>
      <c r="DD754" s="5"/>
      <c r="DE754" s="5"/>
      <c r="DF754" s="5"/>
      <c r="DG754" s="5"/>
      <c r="DH754" s="5"/>
      <c r="DI754" s="5"/>
      <c r="DJ754" s="5"/>
      <c r="DK754" s="5"/>
      <c r="DL754" s="5"/>
      <c r="DM754" s="5"/>
      <c r="DN754" s="5"/>
      <c r="DO754" s="5"/>
      <c r="DP754" s="5"/>
      <c r="DQ754" s="5"/>
      <c r="DR754" s="5"/>
      <c r="DS754" s="5"/>
      <c r="DT754" s="5"/>
      <c r="DU754" s="5"/>
      <c r="DV754" s="5"/>
      <c r="DW754" s="5"/>
      <c r="DX754" s="5"/>
      <c r="DY754" s="5"/>
      <c r="DZ754" s="5"/>
      <c r="EA754" s="5"/>
      <c r="EB754" s="5"/>
      <c r="EC754" s="5"/>
      <c r="ED754" s="5"/>
      <c r="EE754" s="5"/>
      <c r="EF754" s="5"/>
      <c r="EG754" s="5"/>
      <c r="EH754" s="5"/>
      <c r="EI754" s="5"/>
      <c r="EJ754" s="5"/>
      <c r="EK754" s="5"/>
      <c r="EL754" s="5"/>
      <c r="EM754" s="5"/>
      <c r="EN754" s="5"/>
      <c r="EO754" s="5"/>
      <c r="EP754" s="5"/>
      <c r="EQ754" s="5"/>
      <c r="ER754" s="5"/>
      <c r="ES754" s="5"/>
      <c r="ET754" s="5"/>
      <c r="EU754" s="5"/>
      <c r="EV754" s="5"/>
      <c r="EW754" s="5"/>
      <c r="EX754" s="5"/>
      <c r="EY754" s="5"/>
      <c r="EZ754" s="5"/>
      <c r="FA754" s="5"/>
      <c r="FB754" s="5"/>
      <c r="FC754" s="5"/>
      <c r="FD754" s="5"/>
      <c r="FE754" s="5"/>
      <c r="FF754" s="5"/>
      <c r="FG754" s="5"/>
      <c r="FH754" s="5"/>
      <c r="FI754" s="5"/>
      <c r="FJ754" s="5"/>
      <c r="FK754" s="5"/>
      <c r="FL754" s="5"/>
      <c r="FM754" s="5"/>
      <c r="FN754" s="5"/>
      <c r="FO754" s="5"/>
      <c r="FP754" s="5"/>
      <c r="FQ754" s="5"/>
      <c r="FR754" s="5"/>
      <c r="FS754" s="5"/>
      <c r="FT754" s="5"/>
      <c r="FU754" s="5"/>
      <c r="FV754" s="5"/>
      <c r="FW754" s="5"/>
      <c r="FX754" s="5"/>
      <c r="FY754" s="5"/>
      <c r="FZ754" s="5"/>
      <c r="GA754" s="5"/>
      <c r="GB754" s="5"/>
      <c r="GC754" s="5"/>
      <c r="GD754" s="5"/>
      <c r="GE754" s="5"/>
      <c r="GF754" s="5"/>
      <c r="GG754" s="5"/>
      <c r="GH754" s="4"/>
      <c r="GI754" s="4"/>
      <c r="GJ754" s="5"/>
      <c r="GK754" s="5"/>
      <c r="GL754" s="5"/>
      <c r="GM754" s="5"/>
      <c r="GN754" s="5"/>
      <c r="GO754" s="5"/>
      <c r="GP754" s="5"/>
      <c r="GQ754" s="5"/>
      <c r="GR754" s="5"/>
      <c r="GS754" s="5"/>
    </row>
    <row r="755" spans="1:201"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4"/>
      <c r="AR755" s="4"/>
      <c r="AS755" s="5"/>
      <c r="AT755" s="4"/>
      <c r="AU755" s="5"/>
      <c r="AV755" s="5"/>
      <c r="AW755" s="5"/>
      <c r="AX755" s="5"/>
      <c r="AY755" s="5"/>
      <c r="AZ755" s="5"/>
      <c r="BA755" s="5"/>
      <c r="BB755" s="5"/>
      <c r="BC755" s="4"/>
      <c r="BD755" s="4"/>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c r="CR755" s="5"/>
      <c r="CS755" s="5"/>
      <c r="CT755" s="5"/>
      <c r="CU755" s="5"/>
      <c r="CV755" s="5"/>
      <c r="CW755" s="5"/>
      <c r="CX755" s="5"/>
      <c r="CY755" s="5"/>
      <c r="CZ755" s="5"/>
      <c r="DA755" s="5"/>
      <c r="DB755" s="5"/>
      <c r="DC755" s="5"/>
      <c r="DD755" s="5"/>
      <c r="DE755" s="5"/>
      <c r="DF755" s="5"/>
      <c r="DG755" s="5"/>
      <c r="DH755" s="5"/>
      <c r="DI755" s="5"/>
      <c r="DJ755" s="5"/>
      <c r="DK755" s="5"/>
      <c r="DL755" s="5"/>
      <c r="DM755" s="5"/>
      <c r="DN755" s="5"/>
      <c r="DO755" s="5"/>
      <c r="DP755" s="5"/>
      <c r="DQ755" s="5"/>
      <c r="DR755" s="5"/>
      <c r="DS755" s="5"/>
      <c r="DT755" s="5"/>
      <c r="DU755" s="5"/>
      <c r="DV755" s="5"/>
      <c r="DW755" s="5"/>
      <c r="DX755" s="5"/>
      <c r="DY755" s="5"/>
      <c r="DZ755" s="5"/>
      <c r="EA755" s="5"/>
      <c r="EB755" s="5"/>
      <c r="EC755" s="5"/>
      <c r="ED755" s="5"/>
      <c r="EE755" s="5"/>
      <c r="EF755" s="5"/>
      <c r="EG755" s="5"/>
      <c r="EH755" s="5"/>
      <c r="EI755" s="5"/>
      <c r="EJ755" s="5"/>
      <c r="EK755" s="5"/>
      <c r="EL755" s="5"/>
      <c r="EM755" s="5"/>
      <c r="EN755" s="5"/>
      <c r="EO755" s="5"/>
      <c r="EP755" s="5"/>
      <c r="EQ755" s="5"/>
      <c r="ER755" s="5"/>
      <c r="ES755" s="5"/>
      <c r="ET755" s="5"/>
      <c r="EU755" s="5"/>
      <c r="EV755" s="5"/>
      <c r="EW755" s="5"/>
      <c r="EX755" s="5"/>
      <c r="EY755" s="5"/>
      <c r="EZ755" s="5"/>
      <c r="FA755" s="5"/>
      <c r="FB755" s="5"/>
      <c r="FC755" s="5"/>
      <c r="FD755" s="5"/>
      <c r="FE755" s="5"/>
      <c r="FF755" s="5"/>
      <c r="FG755" s="5"/>
      <c r="FH755" s="5"/>
      <c r="FI755" s="5"/>
      <c r="FJ755" s="5"/>
      <c r="FK755" s="5"/>
      <c r="FL755" s="5"/>
      <c r="FM755" s="5"/>
      <c r="FN755" s="5"/>
      <c r="FO755" s="5"/>
      <c r="FP755" s="5"/>
      <c r="FQ755" s="5"/>
      <c r="FR755" s="5"/>
      <c r="FS755" s="5"/>
      <c r="FT755" s="5"/>
      <c r="FU755" s="5"/>
      <c r="FV755" s="5"/>
      <c r="FW755" s="5"/>
      <c r="FX755" s="5"/>
      <c r="FY755" s="5"/>
      <c r="FZ755" s="5"/>
      <c r="GA755" s="5"/>
      <c r="GB755" s="5"/>
      <c r="GC755" s="5"/>
      <c r="GD755" s="5"/>
      <c r="GE755" s="5"/>
      <c r="GF755" s="5"/>
      <c r="GG755" s="5"/>
      <c r="GH755" s="4"/>
      <c r="GI755" s="4"/>
      <c r="GJ755" s="5"/>
      <c r="GK755" s="5"/>
      <c r="GL755" s="5"/>
      <c r="GM755" s="5"/>
      <c r="GN755" s="5"/>
      <c r="GO755" s="5"/>
      <c r="GP755" s="5"/>
      <c r="GQ755" s="5"/>
      <c r="GR755" s="5"/>
      <c r="GS755" s="5"/>
    </row>
    <row r="756" spans="1:201"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4"/>
      <c r="AR756" s="4"/>
      <c r="AS756" s="5"/>
      <c r="AT756" s="4"/>
      <c r="AU756" s="5"/>
      <c r="AV756" s="5"/>
      <c r="AW756" s="5"/>
      <c r="AX756" s="5"/>
      <c r="AY756" s="5"/>
      <c r="AZ756" s="5"/>
      <c r="BA756" s="5"/>
      <c r="BB756" s="5"/>
      <c r="BC756" s="4"/>
      <c r="BD756" s="4"/>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c r="CR756" s="5"/>
      <c r="CS756" s="5"/>
      <c r="CT756" s="5"/>
      <c r="CU756" s="5"/>
      <c r="CV756" s="5"/>
      <c r="CW756" s="5"/>
      <c r="CX756" s="5"/>
      <c r="CY756" s="5"/>
      <c r="CZ756" s="5"/>
      <c r="DA756" s="5"/>
      <c r="DB756" s="5"/>
      <c r="DC756" s="5"/>
      <c r="DD756" s="5"/>
      <c r="DE756" s="5"/>
      <c r="DF756" s="5"/>
      <c r="DG756" s="5"/>
      <c r="DH756" s="5"/>
      <c r="DI756" s="5"/>
      <c r="DJ756" s="5"/>
      <c r="DK756" s="5"/>
      <c r="DL756" s="5"/>
      <c r="DM756" s="5"/>
      <c r="DN756" s="5"/>
      <c r="DO756" s="5"/>
      <c r="DP756" s="5"/>
      <c r="DQ756" s="5"/>
      <c r="DR756" s="5"/>
      <c r="DS756" s="5"/>
      <c r="DT756" s="5"/>
      <c r="DU756" s="5"/>
      <c r="DV756" s="5"/>
      <c r="DW756" s="5"/>
      <c r="DX756" s="5"/>
      <c r="DY756" s="5"/>
      <c r="DZ756" s="5"/>
      <c r="EA756" s="5"/>
      <c r="EB756" s="5"/>
      <c r="EC756" s="5"/>
      <c r="ED756" s="5"/>
      <c r="EE756" s="5"/>
      <c r="EF756" s="5"/>
      <c r="EG756" s="5"/>
      <c r="EH756" s="5"/>
      <c r="EI756" s="5"/>
      <c r="EJ756" s="5"/>
      <c r="EK756" s="5"/>
      <c r="EL756" s="5"/>
      <c r="EM756" s="5"/>
      <c r="EN756" s="5"/>
      <c r="EO756" s="5"/>
      <c r="EP756" s="5"/>
      <c r="EQ756" s="5"/>
      <c r="ER756" s="5"/>
      <c r="ES756" s="5"/>
      <c r="ET756" s="5"/>
      <c r="EU756" s="5"/>
      <c r="EV756" s="5"/>
      <c r="EW756" s="5"/>
      <c r="EX756" s="5"/>
      <c r="EY756" s="5"/>
      <c r="EZ756" s="5"/>
      <c r="FA756" s="5"/>
      <c r="FB756" s="5"/>
      <c r="FC756" s="5"/>
      <c r="FD756" s="5"/>
      <c r="FE756" s="5"/>
      <c r="FF756" s="5"/>
      <c r="FG756" s="5"/>
      <c r="FH756" s="5"/>
      <c r="FI756" s="5"/>
      <c r="FJ756" s="5"/>
      <c r="FK756" s="5"/>
      <c r="FL756" s="5"/>
      <c r="FM756" s="5"/>
      <c r="FN756" s="5"/>
      <c r="FO756" s="5"/>
      <c r="FP756" s="5"/>
      <c r="FQ756" s="5"/>
      <c r="FR756" s="5"/>
      <c r="FS756" s="5"/>
      <c r="FT756" s="5"/>
      <c r="FU756" s="5"/>
      <c r="FV756" s="5"/>
      <c r="FW756" s="5"/>
      <c r="FX756" s="5"/>
      <c r="FY756" s="5"/>
      <c r="FZ756" s="5"/>
      <c r="GA756" s="5"/>
      <c r="GB756" s="5"/>
      <c r="GC756" s="5"/>
      <c r="GD756" s="5"/>
      <c r="GE756" s="5"/>
      <c r="GF756" s="5"/>
      <c r="GG756" s="5"/>
      <c r="GH756" s="4"/>
      <c r="GI756" s="4"/>
      <c r="GJ756" s="5"/>
      <c r="GK756" s="5"/>
      <c r="GL756" s="5"/>
      <c r="GM756" s="5"/>
      <c r="GN756" s="5"/>
      <c r="GO756" s="5"/>
      <c r="GP756" s="5"/>
      <c r="GQ756" s="5"/>
      <c r="GR756" s="5"/>
      <c r="GS756" s="5"/>
    </row>
    <row r="757" spans="1:201"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4"/>
      <c r="AR757" s="4"/>
      <c r="AS757" s="5"/>
      <c r="AT757" s="4"/>
      <c r="AU757" s="5"/>
      <c r="AV757" s="5"/>
      <c r="AW757" s="5"/>
      <c r="AX757" s="5"/>
      <c r="AY757" s="5"/>
      <c r="AZ757" s="5"/>
      <c r="BA757" s="5"/>
      <c r="BB757" s="5"/>
      <c r="BC757" s="4"/>
      <c r="BD757" s="4"/>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c r="CR757" s="5"/>
      <c r="CS757" s="5"/>
      <c r="CT757" s="5"/>
      <c r="CU757" s="5"/>
      <c r="CV757" s="5"/>
      <c r="CW757" s="5"/>
      <c r="CX757" s="5"/>
      <c r="CY757" s="5"/>
      <c r="CZ757" s="5"/>
      <c r="DA757" s="5"/>
      <c r="DB757" s="5"/>
      <c r="DC757" s="5"/>
      <c r="DD757" s="5"/>
      <c r="DE757" s="5"/>
      <c r="DF757" s="5"/>
      <c r="DG757" s="5"/>
      <c r="DH757" s="5"/>
      <c r="DI757" s="5"/>
      <c r="DJ757" s="5"/>
      <c r="DK757" s="5"/>
      <c r="DL757" s="5"/>
      <c r="DM757" s="5"/>
      <c r="DN757" s="5"/>
      <c r="DO757" s="5"/>
      <c r="DP757" s="5"/>
      <c r="DQ757" s="5"/>
      <c r="DR757" s="5"/>
      <c r="DS757" s="5"/>
      <c r="DT757" s="5"/>
      <c r="DU757" s="5"/>
      <c r="DV757" s="5"/>
      <c r="DW757" s="5"/>
      <c r="DX757" s="5"/>
      <c r="DY757" s="5"/>
      <c r="DZ757" s="5"/>
      <c r="EA757" s="5"/>
      <c r="EB757" s="5"/>
      <c r="EC757" s="5"/>
      <c r="ED757" s="5"/>
      <c r="EE757" s="5"/>
      <c r="EF757" s="5"/>
      <c r="EG757" s="5"/>
      <c r="EH757" s="5"/>
      <c r="EI757" s="5"/>
      <c r="EJ757" s="5"/>
      <c r="EK757" s="5"/>
      <c r="EL757" s="5"/>
      <c r="EM757" s="5"/>
      <c r="EN757" s="5"/>
      <c r="EO757" s="5"/>
      <c r="EP757" s="5"/>
      <c r="EQ757" s="5"/>
      <c r="ER757" s="5"/>
      <c r="ES757" s="5"/>
      <c r="ET757" s="5"/>
      <c r="EU757" s="5"/>
      <c r="EV757" s="5"/>
      <c r="EW757" s="5"/>
      <c r="EX757" s="5"/>
      <c r="EY757" s="5"/>
      <c r="EZ757" s="5"/>
      <c r="FA757" s="5"/>
      <c r="FB757" s="5"/>
      <c r="FC757" s="5"/>
      <c r="FD757" s="5"/>
      <c r="FE757" s="5"/>
      <c r="FF757" s="5"/>
      <c r="FG757" s="5"/>
      <c r="FH757" s="5"/>
      <c r="FI757" s="5"/>
      <c r="FJ757" s="5"/>
      <c r="FK757" s="5"/>
      <c r="FL757" s="5"/>
      <c r="FM757" s="5"/>
      <c r="FN757" s="5"/>
      <c r="FO757" s="5"/>
      <c r="FP757" s="5"/>
      <c r="FQ757" s="5"/>
      <c r="FR757" s="5"/>
      <c r="FS757" s="5"/>
      <c r="FT757" s="5"/>
      <c r="FU757" s="5"/>
      <c r="FV757" s="5"/>
      <c r="FW757" s="5"/>
      <c r="FX757" s="5"/>
      <c r="FY757" s="5"/>
      <c r="FZ757" s="5"/>
      <c r="GA757" s="5"/>
      <c r="GB757" s="5"/>
      <c r="GC757" s="5"/>
      <c r="GD757" s="5"/>
      <c r="GE757" s="5"/>
      <c r="GF757" s="5"/>
      <c r="GG757" s="5"/>
      <c r="GH757" s="4"/>
      <c r="GI757" s="4"/>
      <c r="GJ757" s="5"/>
      <c r="GK757" s="5"/>
      <c r="GL757" s="5"/>
      <c r="GM757" s="5"/>
      <c r="GN757" s="5"/>
      <c r="GO757" s="5"/>
      <c r="GP757" s="5"/>
      <c r="GQ757" s="5"/>
      <c r="GR757" s="5"/>
      <c r="GS757" s="5"/>
    </row>
    <row r="758" spans="1:201"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4"/>
      <c r="AR758" s="4"/>
      <c r="AS758" s="5"/>
      <c r="AT758" s="4"/>
      <c r="AU758" s="5"/>
      <c r="AV758" s="5"/>
      <c r="AW758" s="5"/>
      <c r="AX758" s="5"/>
      <c r="AY758" s="5"/>
      <c r="AZ758" s="5"/>
      <c r="BA758" s="5"/>
      <c r="BB758" s="5"/>
      <c r="BC758" s="4"/>
      <c r="BD758" s="4"/>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c r="CR758" s="5"/>
      <c r="CS758" s="5"/>
      <c r="CT758" s="5"/>
      <c r="CU758" s="5"/>
      <c r="CV758" s="5"/>
      <c r="CW758" s="5"/>
      <c r="CX758" s="5"/>
      <c r="CY758" s="5"/>
      <c r="CZ758" s="5"/>
      <c r="DA758" s="5"/>
      <c r="DB758" s="5"/>
      <c r="DC758" s="5"/>
      <c r="DD758" s="5"/>
      <c r="DE758" s="5"/>
      <c r="DF758" s="5"/>
      <c r="DG758" s="5"/>
      <c r="DH758" s="5"/>
      <c r="DI758" s="5"/>
      <c r="DJ758" s="5"/>
      <c r="DK758" s="5"/>
      <c r="DL758" s="5"/>
      <c r="DM758" s="5"/>
      <c r="DN758" s="5"/>
      <c r="DO758" s="5"/>
      <c r="DP758" s="5"/>
      <c r="DQ758" s="5"/>
      <c r="DR758" s="5"/>
      <c r="DS758" s="5"/>
      <c r="DT758" s="5"/>
      <c r="DU758" s="5"/>
      <c r="DV758" s="5"/>
      <c r="DW758" s="5"/>
      <c r="DX758" s="5"/>
      <c r="DY758" s="5"/>
      <c r="DZ758" s="5"/>
      <c r="EA758" s="5"/>
      <c r="EB758" s="5"/>
      <c r="EC758" s="5"/>
      <c r="ED758" s="5"/>
      <c r="EE758" s="5"/>
      <c r="EF758" s="5"/>
      <c r="EG758" s="5"/>
      <c r="EH758" s="5"/>
      <c r="EI758" s="5"/>
      <c r="EJ758" s="5"/>
      <c r="EK758" s="5"/>
      <c r="EL758" s="5"/>
      <c r="EM758" s="5"/>
      <c r="EN758" s="5"/>
      <c r="EO758" s="5"/>
      <c r="EP758" s="5"/>
      <c r="EQ758" s="5"/>
      <c r="ER758" s="5"/>
      <c r="ES758" s="5"/>
      <c r="ET758" s="5"/>
      <c r="EU758" s="5"/>
      <c r="EV758" s="5"/>
      <c r="EW758" s="5"/>
      <c r="EX758" s="5"/>
      <c r="EY758" s="5"/>
      <c r="EZ758" s="5"/>
      <c r="FA758" s="5"/>
      <c r="FB758" s="5"/>
      <c r="FC758" s="5"/>
      <c r="FD758" s="5"/>
      <c r="FE758" s="5"/>
      <c r="FF758" s="5"/>
      <c r="FG758" s="5"/>
      <c r="FH758" s="5"/>
      <c r="FI758" s="5"/>
      <c r="FJ758" s="5"/>
      <c r="FK758" s="5"/>
      <c r="FL758" s="5"/>
      <c r="FM758" s="5"/>
      <c r="FN758" s="5"/>
      <c r="FO758" s="5"/>
      <c r="FP758" s="5"/>
      <c r="FQ758" s="5"/>
      <c r="FR758" s="5"/>
      <c r="FS758" s="5"/>
      <c r="FT758" s="5"/>
      <c r="FU758" s="5"/>
      <c r="FV758" s="5"/>
      <c r="FW758" s="5"/>
      <c r="FX758" s="5"/>
      <c r="FY758" s="5"/>
      <c r="FZ758" s="5"/>
      <c r="GA758" s="5"/>
      <c r="GB758" s="5"/>
      <c r="GC758" s="5"/>
      <c r="GD758" s="5"/>
      <c r="GE758" s="5"/>
      <c r="GF758" s="5"/>
      <c r="GG758" s="5"/>
      <c r="GH758" s="4"/>
      <c r="GI758" s="4"/>
      <c r="GJ758" s="5"/>
      <c r="GK758" s="5"/>
      <c r="GL758" s="5"/>
      <c r="GM758" s="5"/>
      <c r="GN758" s="5"/>
      <c r="GO758" s="5"/>
      <c r="GP758" s="5"/>
      <c r="GQ758" s="5"/>
      <c r="GR758" s="5"/>
      <c r="GS758" s="5"/>
    </row>
    <row r="759" spans="1:201"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4"/>
      <c r="AR759" s="4"/>
      <c r="AS759" s="5"/>
      <c r="AT759" s="4"/>
      <c r="AU759" s="5"/>
      <c r="AV759" s="5"/>
      <c r="AW759" s="5"/>
      <c r="AX759" s="5"/>
      <c r="AY759" s="5"/>
      <c r="AZ759" s="5"/>
      <c r="BA759" s="5"/>
      <c r="BB759" s="5"/>
      <c r="BC759" s="4"/>
      <c r="BD759" s="4"/>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c r="CR759" s="5"/>
      <c r="CS759" s="5"/>
      <c r="CT759" s="5"/>
      <c r="CU759" s="5"/>
      <c r="CV759" s="5"/>
      <c r="CW759" s="5"/>
      <c r="CX759" s="5"/>
      <c r="CY759" s="5"/>
      <c r="CZ759" s="5"/>
      <c r="DA759" s="5"/>
      <c r="DB759" s="5"/>
      <c r="DC759" s="5"/>
      <c r="DD759" s="5"/>
      <c r="DE759" s="5"/>
      <c r="DF759" s="5"/>
      <c r="DG759" s="5"/>
      <c r="DH759" s="5"/>
      <c r="DI759" s="5"/>
      <c r="DJ759" s="5"/>
      <c r="DK759" s="5"/>
      <c r="DL759" s="5"/>
      <c r="DM759" s="5"/>
      <c r="DN759" s="5"/>
      <c r="DO759" s="5"/>
      <c r="DP759" s="5"/>
      <c r="DQ759" s="5"/>
      <c r="DR759" s="5"/>
      <c r="DS759" s="5"/>
      <c r="DT759" s="5"/>
      <c r="DU759" s="5"/>
      <c r="DV759" s="5"/>
      <c r="DW759" s="5"/>
      <c r="DX759" s="5"/>
      <c r="DY759" s="5"/>
      <c r="DZ759" s="5"/>
      <c r="EA759" s="5"/>
      <c r="EB759" s="5"/>
      <c r="EC759" s="5"/>
      <c r="ED759" s="5"/>
      <c r="EE759" s="5"/>
      <c r="EF759" s="5"/>
      <c r="EG759" s="5"/>
      <c r="EH759" s="5"/>
      <c r="EI759" s="5"/>
      <c r="EJ759" s="5"/>
      <c r="EK759" s="5"/>
      <c r="EL759" s="5"/>
      <c r="EM759" s="5"/>
      <c r="EN759" s="5"/>
      <c r="EO759" s="5"/>
      <c r="EP759" s="5"/>
      <c r="EQ759" s="5"/>
      <c r="ER759" s="5"/>
      <c r="ES759" s="5"/>
      <c r="ET759" s="5"/>
      <c r="EU759" s="5"/>
      <c r="EV759" s="5"/>
      <c r="EW759" s="5"/>
      <c r="EX759" s="5"/>
      <c r="EY759" s="5"/>
      <c r="EZ759" s="5"/>
      <c r="FA759" s="5"/>
      <c r="FB759" s="5"/>
      <c r="FC759" s="5"/>
      <c r="FD759" s="5"/>
      <c r="FE759" s="5"/>
      <c r="FF759" s="5"/>
      <c r="FG759" s="5"/>
      <c r="FH759" s="5"/>
      <c r="FI759" s="5"/>
      <c r="FJ759" s="5"/>
      <c r="FK759" s="5"/>
      <c r="FL759" s="5"/>
      <c r="FM759" s="5"/>
      <c r="FN759" s="5"/>
      <c r="FO759" s="5"/>
      <c r="FP759" s="5"/>
      <c r="FQ759" s="5"/>
      <c r="FR759" s="5"/>
      <c r="FS759" s="5"/>
      <c r="FT759" s="5"/>
      <c r="FU759" s="5"/>
      <c r="FV759" s="5"/>
      <c r="FW759" s="5"/>
      <c r="FX759" s="5"/>
      <c r="FY759" s="5"/>
      <c r="FZ759" s="5"/>
      <c r="GA759" s="5"/>
      <c r="GB759" s="5"/>
      <c r="GC759" s="5"/>
      <c r="GD759" s="5"/>
      <c r="GE759" s="5"/>
      <c r="GF759" s="5"/>
      <c r="GG759" s="5"/>
      <c r="GH759" s="4"/>
      <c r="GI759" s="4"/>
      <c r="GJ759" s="5"/>
      <c r="GK759" s="5"/>
      <c r="GL759" s="5"/>
      <c r="GM759" s="5"/>
      <c r="GN759" s="5"/>
      <c r="GO759" s="5"/>
      <c r="GP759" s="5"/>
      <c r="GQ759" s="5"/>
      <c r="GR759" s="5"/>
      <c r="GS759" s="5"/>
    </row>
    <row r="760" spans="1:201"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4"/>
      <c r="AR760" s="4"/>
      <c r="AS760" s="5"/>
      <c r="AT760" s="4"/>
      <c r="AU760" s="5"/>
      <c r="AV760" s="5"/>
      <c r="AW760" s="5"/>
      <c r="AX760" s="5"/>
      <c r="AY760" s="5"/>
      <c r="AZ760" s="5"/>
      <c r="BA760" s="5"/>
      <c r="BB760" s="5"/>
      <c r="BC760" s="4"/>
      <c r="BD760" s="4"/>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c r="CR760" s="5"/>
      <c r="CS760" s="5"/>
      <c r="CT760" s="5"/>
      <c r="CU760" s="5"/>
      <c r="CV760" s="5"/>
      <c r="CW760" s="5"/>
      <c r="CX760" s="5"/>
      <c r="CY760" s="5"/>
      <c r="CZ760" s="5"/>
      <c r="DA760" s="5"/>
      <c r="DB760" s="5"/>
      <c r="DC760" s="5"/>
      <c r="DD760" s="5"/>
      <c r="DE760" s="5"/>
      <c r="DF760" s="5"/>
      <c r="DG760" s="5"/>
      <c r="DH760" s="5"/>
      <c r="DI760" s="5"/>
      <c r="DJ760" s="5"/>
      <c r="DK760" s="5"/>
      <c r="DL760" s="5"/>
      <c r="DM760" s="5"/>
      <c r="DN760" s="5"/>
      <c r="DO760" s="5"/>
      <c r="DP760" s="5"/>
      <c r="DQ760" s="5"/>
      <c r="DR760" s="5"/>
      <c r="DS760" s="5"/>
      <c r="DT760" s="5"/>
      <c r="DU760" s="5"/>
      <c r="DV760" s="5"/>
      <c r="DW760" s="5"/>
      <c r="DX760" s="5"/>
      <c r="DY760" s="5"/>
      <c r="DZ760" s="5"/>
      <c r="EA760" s="5"/>
      <c r="EB760" s="5"/>
      <c r="EC760" s="5"/>
      <c r="ED760" s="5"/>
      <c r="EE760" s="5"/>
      <c r="EF760" s="5"/>
      <c r="EG760" s="5"/>
      <c r="EH760" s="5"/>
      <c r="EI760" s="5"/>
      <c r="EJ760" s="5"/>
      <c r="EK760" s="5"/>
      <c r="EL760" s="5"/>
      <c r="EM760" s="5"/>
      <c r="EN760" s="5"/>
      <c r="EO760" s="5"/>
      <c r="EP760" s="5"/>
      <c r="EQ760" s="5"/>
      <c r="ER760" s="5"/>
      <c r="ES760" s="5"/>
      <c r="ET760" s="5"/>
      <c r="EU760" s="5"/>
      <c r="EV760" s="5"/>
      <c r="EW760" s="5"/>
      <c r="EX760" s="5"/>
      <c r="EY760" s="5"/>
      <c r="EZ760" s="5"/>
      <c r="FA760" s="5"/>
      <c r="FB760" s="5"/>
      <c r="FC760" s="5"/>
      <c r="FD760" s="5"/>
      <c r="FE760" s="5"/>
      <c r="FF760" s="5"/>
      <c r="FG760" s="5"/>
      <c r="FH760" s="5"/>
      <c r="FI760" s="5"/>
      <c r="FJ760" s="5"/>
      <c r="FK760" s="5"/>
      <c r="FL760" s="5"/>
      <c r="FM760" s="5"/>
      <c r="FN760" s="5"/>
      <c r="FO760" s="5"/>
      <c r="FP760" s="5"/>
      <c r="FQ760" s="5"/>
      <c r="FR760" s="5"/>
      <c r="FS760" s="5"/>
      <c r="FT760" s="5"/>
      <c r="FU760" s="5"/>
      <c r="FV760" s="5"/>
      <c r="FW760" s="5"/>
      <c r="FX760" s="5"/>
      <c r="FY760" s="5"/>
      <c r="FZ760" s="5"/>
      <c r="GA760" s="5"/>
      <c r="GB760" s="5"/>
      <c r="GC760" s="5"/>
      <c r="GD760" s="5"/>
      <c r="GE760" s="5"/>
      <c r="GF760" s="5"/>
      <c r="GG760" s="5"/>
      <c r="GH760" s="4"/>
      <c r="GI760" s="4"/>
      <c r="GJ760" s="5"/>
      <c r="GK760" s="5"/>
      <c r="GL760" s="5"/>
      <c r="GM760" s="5"/>
      <c r="GN760" s="5"/>
      <c r="GO760" s="5"/>
      <c r="GP760" s="5"/>
      <c r="GQ760" s="5"/>
      <c r="GR760" s="5"/>
      <c r="GS760" s="5"/>
    </row>
    <row r="761" spans="1:201"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4"/>
      <c r="AR761" s="4"/>
      <c r="AS761" s="5"/>
      <c r="AT761" s="4"/>
      <c r="AU761" s="5"/>
      <c r="AV761" s="5"/>
      <c r="AW761" s="5"/>
      <c r="AX761" s="5"/>
      <c r="AY761" s="5"/>
      <c r="AZ761" s="5"/>
      <c r="BA761" s="5"/>
      <c r="BB761" s="5"/>
      <c r="BC761" s="4"/>
      <c r="BD761" s="4"/>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c r="CR761" s="5"/>
      <c r="CS761" s="5"/>
      <c r="CT761" s="5"/>
      <c r="CU761" s="5"/>
      <c r="CV761" s="5"/>
      <c r="CW761" s="5"/>
      <c r="CX761" s="5"/>
      <c r="CY761" s="5"/>
      <c r="CZ761" s="5"/>
      <c r="DA761" s="5"/>
      <c r="DB761" s="5"/>
      <c r="DC761" s="5"/>
      <c r="DD761" s="5"/>
      <c r="DE761" s="5"/>
      <c r="DF761" s="5"/>
      <c r="DG761" s="5"/>
      <c r="DH761" s="5"/>
      <c r="DI761" s="5"/>
      <c r="DJ761" s="5"/>
      <c r="DK761" s="5"/>
      <c r="DL761" s="5"/>
      <c r="DM761" s="5"/>
      <c r="DN761" s="5"/>
      <c r="DO761" s="5"/>
      <c r="DP761" s="5"/>
      <c r="DQ761" s="5"/>
      <c r="DR761" s="5"/>
      <c r="DS761" s="5"/>
      <c r="DT761" s="5"/>
      <c r="DU761" s="5"/>
      <c r="DV761" s="5"/>
      <c r="DW761" s="5"/>
      <c r="DX761" s="5"/>
      <c r="DY761" s="5"/>
      <c r="DZ761" s="5"/>
      <c r="EA761" s="5"/>
      <c r="EB761" s="5"/>
      <c r="EC761" s="5"/>
      <c r="ED761" s="5"/>
      <c r="EE761" s="5"/>
      <c r="EF761" s="5"/>
      <c r="EG761" s="5"/>
      <c r="EH761" s="5"/>
      <c r="EI761" s="5"/>
      <c r="EJ761" s="5"/>
      <c r="EK761" s="5"/>
      <c r="EL761" s="5"/>
      <c r="EM761" s="5"/>
      <c r="EN761" s="5"/>
      <c r="EO761" s="5"/>
      <c r="EP761" s="5"/>
      <c r="EQ761" s="5"/>
      <c r="ER761" s="5"/>
      <c r="ES761" s="5"/>
      <c r="ET761" s="5"/>
      <c r="EU761" s="5"/>
      <c r="EV761" s="5"/>
      <c r="EW761" s="5"/>
      <c r="EX761" s="5"/>
      <c r="EY761" s="5"/>
      <c r="EZ761" s="5"/>
      <c r="FA761" s="5"/>
      <c r="FB761" s="5"/>
      <c r="FC761" s="5"/>
      <c r="FD761" s="5"/>
      <c r="FE761" s="5"/>
      <c r="FF761" s="5"/>
      <c r="FG761" s="5"/>
      <c r="FH761" s="5"/>
      <c r="FI761" s="5"/>
      <c r="FJ761" s="5"/>
      <c r="FK761" s="5"/>
      <c r="FL761" s="5"/>
      <c r="FM761" s="5"/>
      <c r="FN761" s="5"/>
      <c r="FO761" s="5"/>
      <c r="FP761" s="5"/>
      <c r="FQ761" s="5"/>
      <c r="FR761" s="5"/>
      <c r="FS761" s="5"/>
      <c r="FT761" s="5"/>
      <c r="FU761" s="5"/>
      <c r="FV761" s="5"/>
      <c r="FW761" s="5"/>
      <c r="FX761" s="5"/>
      <c r="FY761" s="5"/>
      <c r="FZ761" s="5"/>
      <c r="GA761" s="5"/>
      <c r="GB761" s="5"/>
      <c r="GC761" s="5"/>
      <c r="GD761" s="5"/>
      <c r="GE761" s="5"/>
      <c r="GF761" s="5"/>
      <c r="GG761" s="5"/>
      <c r="GH761" s="4"/>
      <c r="GI761" s="4"/>
      <c r="GJ761" s="5"/>
      <c r="GK761" s="5"/>
      <c r="GL761" s="5"/>
      <c r="GM761" s="5"/>
      <c r="GN761" s="5"/>
      <c r="GO761" s="5"/>
      <c r="GP761" s="5"/>
      <c r="GQ761" s="5"/>
      <c r="GR761" s="5"/>
      <c r="GS761" s="5"/>
    </row>
    <row r="762" spans="1:201"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4"/>
      <c r="AR762" s="4"/>
      <c r="AS762" s="5"/>
      <c r="AT762" s="4"/>
      <c r="AU762" s="5"/>
      <c r="AV762" s="5"/>
      <c r="AW762" s="5"/>
      <c r="AX762" s="5"/>
      <c r="AY762" s="5"/>
      <c r="AZ762" s="5"/>
      <c r="BA762" s="5"/>
      <c r="BB762" s="5"/>
      <c r="BC762" s="4"/>
      <c r="BD762" s="4"/>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c r="CM762" s="5"/>
      <c r="CN762" s="5"/>
      <c r="CO762" s="5"/>
      <c r="CP762" s="5"/>
      <c r="CQ762" s="5"/>
      <c r="CR762" s="5"/>
      <c r="CS762" s="5"/>
      <c r="CT762" s="5"/>
      <c r="CU762" s="5"/>
      <c r="CV762" s="5"/>
      <c r="CW762" s="5"/>
      <c r="CX762" s="5"/>
      <c r="CY762" s="5"/>
      <c r="CZ762" s="5"/>
      <c r="DA762" s="5"/>
      <c r="DB762" s="5"/>
      <c r="DC762" s="5"/>
      <c r="DD762" s="5"/>
      <c r="DE762" s="5"/>
      <c r="DF762" s="5"/>
      <c r="DG762" s="5"/>
      <c r="DH762" s="5"/>
      <c r="DI762" s="5"/>
      <c r="DJ762" s="5"/>
      <c r="DK762" s="5"/>
      <c r="DL762" s="5"/>
      <c r="DM762" s="5"/>
      <c r="DN762" s="5"/>
      <c r="DO762" s="5"/>
      <c r="DP762" s="5"/>
      <c r="DQ762" s="5"/>
      <c r="DR762" s="5"/>
      <c r="DS762" s="5"/>
      <c r="DT762" s="5"/>
      <c r="DU762" s="5"/>
      <c r="DV762" s="5"/>
      <c r="DW762" s="5"/>
      <c r="DX762" s="5"/>
      <c r="DY762" s="5"/>
      <c r="DZ762" s="5"/>
      <c r="EA762" s="5"/>
      <c r="EB762" s="5"/>
      <c r="EC762" s="5"/>
      <c r="ED762" s="5"/>
      <c r="EE762" s="5"/>
      <c r="EF762" s="5"/>
      <c r="EG762" s="5"/>
      <c r="EH762" s="5"/>
      <c r="EI762" s="5"/>
      <c r="EJ762" s="5"/>
      <c r="EK762" s="5"/>
      <c r="EL762" s="5"/>
      <c r="EM762" s="5"/>
      <c r="EN762" s="5"/>
      <c r="EO762" s="5"/>
      <c r="EP762" s="5"/>
      <c r="EQ762" s="5"/>
      <c r="ER762" s="5"/>
      <c r="ES762" s="5"/>
      <c r="ET762" s="5"/>
      <c r="EU762" s="5"/>
      <c r="EV762" s="5"/>
      <c r="EW762" s="5"/>
      <c r="EX762" s="5"/>
      <c r="EY762" s="5"/>
      <c r="EZ762" s="5"/>
      <c r="FA762" s="5"/>
      <c r="FB762" s="5"/>
      <c r="FC762" s="5"/>
      <c r="FD762" s="5"/>
      <c r="FE762" s="5"/>
      <c r="FF762" s="5"/>
      <c r="FG762" s="5"/>
      <c r="FH762" s="5"/>
      <c r="FI762" s="5"/>
      <c r="FJ762" s="5"/>
      <c r="FK762" s="5"/>
      <c r="FL762" s="5"/>
      <c r="FM762" s="5"/>
      <c r="FN762" s="5"/>
      <c r="FO762" s="5"/>
      <c r="FP762" s="5"/>
      <c r="FQ762" s="5"/>
      <c r="FR762" s="5"/>
      <c r="FS762" s="5"/>
      <c r="FT762" s="5"/>
      <c r="FU762" s="5"/>
      <c r="FV762" s="5"/>
      <c r="FW762" s="5"/>
      <c r="FX762" s="5"/>
      <c r="FY762" s="5"/>
      <c r="FZ762" s="5"/>
      <c r="GA762" s="5"/>
      <c r="GB762" s="5"/>
      <c r="GC762" s="5"/>
      <c r="GD762" s="5"/>
      <c r="GE762" s="5"/>
      <c r="GF762" s="5"/>
      <c r="GG762" s="5"/>
      <c r="GH762" s="4"/>
      <c r="GI762" s="4"/>
      <c r="GJ762" s="5"/>
      <c r="GK762" s="5"/>
      <c r="GL762" s="5"/>
      <c r="GM762" s="5"/>
      <c r="GN762" s="5"/>
      <c r="GO762" s="5"/>
      <c r="GP762" s="5"/>
      <c r="GQ762" s="5"/>
      <c r="GR762" s="5"/>
      <c r="GS762" s="5"/>
    </row>
    <row r="763" spans="1:201"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4"/>
      <c r="AR763" s="4"/>
      <c r="AS763" s="5"/>
      <c r="AT763" s="4"/>
      <c r="AU763" s="5"/>
      <c r="AV763" s="5"/>
      <c r="AW763" s="5"/>
      <c r="AX763" s="5"/>
      <c r="AY763" s="5"/>
      <c r="AZ763" s="5"/>
      <c r="BA763" s="5"/>
      <c r="BB763" s="5"/>
      <c r="BC763" s="4"/>
      <c r="BD763" s="4"/>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c r="CM763" s="5"/>
      <c r="CN763" s="5"/>
      <c r="CO763" s="5"/>
      <c r="CP763" s="5"/>
      <c r="CQ763" s="5"/>
      <c r="CR763" s="5"/>
      <c r="CS763" s="5"/>
      <c r="CT763" s="5"/>
      <c r="CU763" s="5"/>
      <c r="CV763" s="5"/>
      <c r="CW763" s="5"/>
      <c r="CX763" s="5"/>
      <c r="CY763" s="5"/>
      <c r="CZ763" s="5"/>
      <c r="DA763" s="5"/>
      <c r="DB763" s="5"/>
      <c r="DC763" s="5"/>
      <c r="DD763" s="5"/>
      <c r="DE763" s="5"/>
      <c r="DF763" s="5"/>
      <c r="DG763" s="5"/>
      <c r="DH763" s="5"/>
      <c r="DI763" s="5"/>
      <c r="DJ763" s="5"/>
      <c r="DK763" s="5"/>
      <c r="DL763" s="5"/>
      <c r="DM763" s="5"/>
      <c r="DN763" s="5"/>
      <c r="DO763" s="5"/>
      <c r="DP763" s="5"/>
      <c r="DQ763" s="5"/>
      <c r="DR763" s="5"/>
      <c r="DS763" s="5"/>
      <c r="DT763" s="5"/>
      <c r="DU763" s="5"/>
      <c r="DV763" s="5"/>
      <c r="DW763" s="5"/>
      <c r="DX763" s="5"/>
      <c r="DY763" s="5"/>
      <c r="DZ763" s="5"/>
      <c r="EA763" s="5"/>
      <c r="EB763" s="5"/>
      <c r="EC763" s="5"/>
      <c r="ED763" s="5"/>
      <c r="EE763" s="5"/>
      <c r="EF763" s="5"/>
      <c r="EG763" s="5"/>
      <c r="EH763" s="5"/>
      <c r="EI763" s="5"/>
      <c r="EJ763" s="5"/>
      <c r="EK763" s="5"/>
      <c r="EL763" s="5"/>
      <c r="EM763" s="5"/>
      <c r="EN763" s="5"/>
      <c r="EO763" s="5"/>
      <c r="EP763" s="5"/>
      <c r="EQ763" s="5"/>
      <c r="ER763" s="5"/>
      <c r="ES763" s="5"/>
      <c r="ET763" s="5"/>
      <c r="EU763" s="5"/>
      <c r="EV763" s="5"/>
      <c r="EW763" s="5"/>
      <c r="EX763" s="5"/>
      <c r="EY763" s="5"/>
      <c r="EZ763" s="5"/>
      <c r="FA763" s="5"/>
      <c r="FB763" s="5"/>
      <c r="FC763" s="5"/>
      <c r="FD763" s="5"/>
      <c r="FE763" s="5"/>
      <c r="FF763" s="5"/>
      <c r="FG763" s="5"/>
      <c r="FH763" s="5"/>
      <c r="FI763" s="5"/>
      <c r="FJ763" s="5"/>
      <c r="FK763" s="5"/>
      <c r="FL763" s="5"/>
      <c r="FM763" s="5"/>
      <c r="FN763" s="5"/>
      <c r="FO763" s="5"/>
      <c r="FP763" s="5"/>
      <c r="FQ763" s="5"/>
      <c r="FR763" s="5"/>
      <c r="FS763" s="5"/>
      <c r="FT763" s="5"/>
      <c r="FU763" s="5"/>
      <c r="FV763" s="5"/>
      <c r="FW763" s="5"/>
      <c r="FX763" s="5"/>
      <c r="FY763" s="5"/>
      <c r="FZ763" s="5"/>
      <c r="GA763" s="5"/>
      <c r="GB763" s="5"/>
      <c r="GC763" s="5"/>
      <c r="GD763" s="5"/>
      <c r="GE763" s="5"/>
      <c r="GF763" s="5"/>
      <c r="GG763" s="5"/>
      <c r="GH763" s="4"/>
      <c r="GI763" s="4"/>
      <c r="GJ763" s="5"/>
      <c r="GK763" s="5"/>
      <c r="GL763" s="5"/>
      <c r="GM763" s="5"/>
      <c r="GN763" s="5"/>
      <c r="GO763" s="5"/>
      <c r="GP763" s="5"/>
      <c r="GQ763" s="5"/>
      <c r="GR763" s="5"/>
      <c r="GS763" s="5"/>
    </row>
    <row r="764" spans="1:201"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4"/>
      <c r="AR764" s="4"/>
      <c r="AS764" s="5"/>
      <c r="AT764" s="4"/>
      <c r="AU764" s="5"/>
      <c r="AV764" s="5"/>
      <c r="AW764" s="5"/>
      <c r="AX764" s="5"/>
      <c r="AY764" s="5"/>
      <c r="AZ764" s="5"/>
      <c r="BA764" s="5"/>
      <c r="BB764" s="5"/>
      <c r="BC764" s="4"/>
      <c r="BD764" s="4"/>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c r="CM764" s="5"/>
      <c r="CN764" s="5"/>
      <c r="CO764" s="5"/>
      <c r="CP764" s="5"/>
      <c r="CQ764" s="5"/>
      <c r="CR764" s="5"/>
      <c r="CS764" s="5"/>
      <c r="CT764" s="5"/>
      <c r="CU764" s="5"/>
      <c r="CV764" s="5"/>
      <c r="CW764" s="5"/>
      <c r="CX764" s="5"/>
      <c r="CY764" s="5"/>
      <c r="CZ764" s="5"/>
      <c r="DA764" s="5"/>
      <c r="DB764" s="5"/>
      <c r="DC764" s="5"/>
      <c r="DD764" s="5"/>
      <c r="DE764" s="5"/>
      <c r="DF764" s="5"/>
      <c r="DG764" s="5"/>
      <c r="DH764" s="5"/>
      <c r="DI764" s="5"/>
      <c r="DJ764" s="5"/>
      <c r="DK764" s="5"/>
      <c r="DL764" s="5"/>
      <c r="DM764" s="5"/>
      <c r="DN764" s="5"/>
      <c r="DO764" s="5"/>
      <c r="DP764" s="5"/>
      <c r="DQ764" s="5"/>
      <c r="DR764" s="5"/>
      <c r="DS764" s="5"/>
      <c r="DT764" s="5"/>
      <c r="DU764" s="5"/>
      <c r="DV764" s="5"/>
      <c r="DW764" s="5"/>
      <c r="DX764" s="5"/>
      <c r="DY764" s="5"/>
      <c r="DZ764" s="5"/>
      <c r="EA764" s="5"/>
      <c r="EB764" s="5"/>
      <c r="EC764" s="5"/>
      <c r="ED764" s="5"/>
      <c r="EE764" s="5"/>
      <c r="EF764" s="5"/>
      <c r="EG764" s="5"/>
      <c r="EH764" s="5"/>
      <c r="EI764" s="5"/>
      <c r="EJ764" s="5"/>
      <c r="EK764" s="5"/>
      <c r="EL764" s="5"/>
      <c r="EM764" s="5"/>
      <c r="EN764" s="5"/>
      <c r="EO764" s="5"/>
      <c r="EP764" s="5"/>
      <c r="EQ764" s="5"/>
      <c r="ER764" s="5"/>
      <c r="ES764" s="5"/>
      <c r="ET764" s="5"/>
      <c r="EU764" s="5"/>
      <c r="EV764" s="5"/>
      <c r="EW764" s="5"/>
      <c r="EX764" s="5"/>
      <c r="EY764" s="5"/>
      <c r="EZ764" s="5"/>
      <c r="FA764" s="5"/>
      <c r="FB764" s="5"/>
      <c r="FC764" s="5"/>
      <c r="FD764" s="5"/>
      <c r="FE764" s="5"/>
      <c r="FF764" s="5"/>
      <c r="FG764" s="5"/>
      <c r="FH764" s="5"/>
      <c r="FI764" s="5"/>
      <c r="FJ764" s="5"/>
      <c r="FK764" s="5"/>
      <c r="FL764" s="5"/>
      <c r="FM764" s="5"/>
      <c r="FN764" s="5"/>
      <c r="FO764" s="5"/>
      <c r="FP764" s="5"/>
      <c r="FQ764" s="5"/>
      <c r="FR764" s="5"/>
      <c r="FS764" s="5"/>
      <c r="FT764" s="5"/>
      <c r="FU764" s="5"/>
      <c r="FV764" s="5"/>
      <c r="FW764" s="5"/>
      <c r="FX764" s="5"/>
      <c r="FY764" s="5"/>
      <c r="FZ764" s="5"/>
      <c r="GA764" s="5"/>
      <c r="GB764" s="5"/>
      <c r="GC764" s="5"/>
      <c r="GD764" s="5"/>
      <c r="GE764" s="5"/>
      <c r="GF764" s="5"/>
      <c r="GG764" s="5"/>
      <c r="GH764" s="4"/>
      <c r="GI764" s="4"/>
      <c r="GJ764" s="5"/>
      <c r="GK764" s="5"/>
      <c r="GL764" s="5"/>
      <c r="GM764" s="5"/>
      <c r="GN764" s="5"/>
      <c r="GO764" s="5"/>
      <c r="GP764" s="5"/>
      <c r="GQ764" s="5"/>
      <c r="GR764" s="5"/>
      <c r="GS764" s="5"/>
    </row>
    <row r="765" spans="1:201"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4"/>
      <c r="AR765" s="4"/>
      <c r="AS765" s="5"/>
      <c r="AT765" s="4"/>
      <c r="AU765" s="5"/>
      <c r="AV765" s="5"/>
      <c r="AW765" s="5"/>
      <c r="AX765" s="5"/>
      <c r="AY765" s="5"/>
      <c r="AZ765" s="5"/>
      <c r="BA765" s="5"/>
      <c r="BB765" s="5"/>
      <c r="BC765" s="4"/>
      <c r="BD765" s="4"/>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c r="CM765" s="5"/>
      <c r="CN765" s="5"/>
      <c r="CO765" s="5"/>
      <c r="CP765" s="5"/>
      <c r="CQ765" s="5"/>
      <c r="CR765" s="5"/>
      <c r="CS765" s="5"/>
      <c r="CT765" s="5"/>
      <c r="CU765" s="5"/>
      <c r="CV765" s="5"/>
      <c r="CW765" s="5"/>
      <c r="CX765" s="5"/>
      <c r="CY765" s="5"/>
      <c r="CZ765" s="5"/>
      <c r="DA765" s="5"/>
      <c r="DB765" s="5"/>
      <c r="DC765" s="5"/>
      <c r="DD765" s="5"/>
      <c r="DE765" s="5"/>
      <c r="DF765" s="5"/>
      <c r="DG765" s="5"/>
      <c r="DH765" s="5"/>
      <c r="DI765" s="5"/>
      <c r="DJ765" s="5"/>
      <c r="DK765" s="5"/>
      <c r="DL765" s="5"/>
      <c r="DM765" s="5"/>
      <c r="DN765" s="5"/>
      <c r="DO765" s="5"/>
      <c r="DP765" s="5"/>
      <c r="DQ765" s="5"/>
      <c r="DR765" s="5"/>
      <c r="DS765" s="5"/>
      <c r="DT765" s="5"/>
      <c r="DU765" s="5"/>
      <c r="DV765" s="5"/>
      <c r="DW765" s="5"/>
      <c r="DX765" s="5"/>
      <c r="DY765" s="5"/>
      <c r="DZ765" s="5"/>
      <c r="EA765" s="5"/>
      <c r="EB765" s="5"/>
      <c r="EC765" s="5"/>
      <c r="ED765" s="5"/>
      <c r="EE765" s="5"/>
      <c r="EF765" s="5"/>
      <c r="EG765" s="5"/>
      <c r="EH765" s="5"/>
      <c r="EI765" s="5"/>
      <c r="EJ765" s="5"/>
      <c r="EK765" s="5"/>
      <c r="EL765" s="5"/>
      <c r="EM765" s="5"/>
      <c r="EN765" s="5"/>
      <c r="EO765" s="5"/>
      <c r="EP765" s="5"/>
      <c r="EQ765" s="5"/>
      <c r="ER765" s="5"/>
      <c r="ES765" s="5"/>
      <c r="ET765" s="5"/>
      <c r="EU765" s="5"/>
      <c r="EV765" s="5"/>
      <c r="EW765" s="5"/>
      <c r="EX765" s="5"/>
      <c r="EY765" s="5"/>
      <c r="EZ765" s="5"/>
      <c r="FA765" s="5"/>
      <c r="FB765" s="5"/>
      <c r="FC765" s="5"/>
      <c r="FD765" s="5"/>
      <c r="FE765" s="5"/>
      <c r="FF765" s="5"/>
      <c r="FG765" s="5"/>
      <c r="FH765" s="5"/>
      <c r="FI765" s="5"/>
      <c r="FJ765" s="5"/>
      <c r="FK765" s="5"/>
      <c r="FL765" s="5"/>
      <c r="FM765" s="5"/>
      <c r="FN765" s="5"/>
      <c r="FO765" s="5"/>
      <c r="FP765" s="5"/>
      <c r="FQ765" s="5"/>
      <c r="FR765" s="5"/>
      <c r="FS765" s="5"/>
      <c r="FT765" s="5"/>
      <c r="FU765" s="5"/>
      <c r="FV765" s="5"/>
      <c r="FW765" s="5"/>
      <c r="FX765" s="5"/>
      <c r="FY765" s="5"/>
      <c r="FZ765" s="5"/>
      <c r="GA765" s="5"/>
      <c r="GB765" s="5"/>
      <c r="GC765" s="5"/>
      <c r="GD765" s="5"/>
      <c r="GE765" s="5"/>
      <c r="GF765" s="5"/>
      <c r="GG765" s="5"/>
      <c r="GH765" s="4"/>
      <c r="GI765" s="4"/>
      <c r="GJ765" s="5"/>
      <c r="GK765" s="5"/>
      <c r="GL765" s="5"/>
      <c r="GM765" s="5"/>
      <c r="GN765" s="5"/>
      <c r="GO765" s="5"/>
      <c r="GP765" s="5"/>
      <c r="GQ765" s="5"/>
      <c r="GR765" s="5"/>
      <c r="GS765" s="5"/>
    </row>
    <row r="766" spans="1:201"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4"/>
      <c r="AR766" s="4"/>
      <c r="AS766" s="5"/>
      <c r="AT766" s="4"/>
      <c r="AU766" s="5"/>
      <c r="AV766" s="5"/>
      <c r="AW766" s="5"/>
      <c r="AX766" s="5"/>
      <c r="AY766" s="5"/>
      <c r="AZ766" s="5"/>
      <c r="BA766" s="5"/>
      <c r="BB766" s="5"/>
      <c r="BC766" s="4"/>
      <c r="BD766" s="4"/>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c r="CM766" s="5"/>
      <c r="CN766" s="5"/>
      <c r="CO766" s="5"/>
      <c r="CP766" s="5"/>
      <c r="CQ766" s="5"/>
      <c r="CR766" s="5"/>
      <c r="CS766" s="5"/>
      <c r="CT766" s="5"/>
      <c r="CU766" s="5"/>
      <c r="CV766" s="5"/>
      <c r="CW766" s="5"/>
      <c r="CX766" s="5"/>
      <c r="CY766" s="5"/>
      <c r="CZ766" s="5"/>
      <c r="DA766" s="5"/>
      <c r="DB766" s="5"/>
      <c r="DC766" s="5"/>
      <c r="DD766" s="5"/>
      <c r="DE766" s="5"/>
      <c r="DF766" s="5"/>
      <c r="DG766" s="5"/>
      <c r="DH766" s="5"/>
      <c r="DI766" s="5"/>
      <c r="DJ766" s="5"/>
      <c r="DK766" s="5"/>
      <c r="DL766" s="5"/>
      <c r="DM766" s="5"/>
      <c r="DN766" s="5"/>
      <c r="DO766" s="5"/>
      <c r="DP766" s="5"/>
      <c r="DQ766" s="5"/>
      <c r="DR766" s="5"/>
      <c r="DS766" s="5"/>
      <c r="DT766" s="5"/>
      <c r="DU766" s="5"/>
      <c r="DV766" s="5"/>
      <c r="DW766" s="5"/>
      <c r="DX766" s="5"/>
      <c r="DY766" s="5"/>
      <c r="DZ766" s="5"/>
      <c r="EA766" s="5"/>
      <c r="EB766" s="5"/>
      <c r="EC766" s="5"/>
      <c r="ED766" s="5"/>
      <c r="EE766" s="5"/>
      <c r="EF766" s="5"/>
      <c r="EG766" s="5"/>
      <c r="EH766" s="5"/>
      <c r="EI766" s="5"/>
      <c r="EJ766" s="5"/>
      <c r="EK766" s="5"/>
      <c r="EL766" s="5"/>
      <c r="EM766" s="5"/>
      <c r="EN766" s="5"/>
      <c r="EO766" s="5"/>
      <c r="EP766" s="5"/>
      <c r="EQ766" s="5"/>
      <c r="ER766" s="5"/>
      <c r="ES766" s="5"/>
      <c r="ET766" s="5"/>
      <c r="EU766" s="5"/>
      <c r="EV766" s="5"/>
      <c r="EW766" s="5"/>
      <c r="EX766" s="5"/>
      <c r="EY766" s="5"/>
      <c r="EZ766" s="5"/>
      <c r="FA766" s="5"/>
      <c r="FB766" s="5"/>
      <c r="FC766" s="5"/>
      <c r="FD766" s="5"/>
      <c r="FE766" s="5"/>
      <c r="FF766" s="5"/>
      <c r="FG766" s="5"/>
      <c r="FH766" s="5"/>
      <c r="FI766" s="5"/>
      <c r="FJ766" s="5"/>
      <c r="FK766" s="5"/>
      <c r="FL766" s="5"/>
      <c r="FM766" s="5"/>
      <c r="FN766" s="5"/>
      <c r="FO766" s="5"/>
      <c r="FP766" s="5"/>
      <c r="FQ766" s="5"/>
      <c r="FR766" s="5"/>
      <c r="FS766" s="5"/>
      <c r="FT766" s="5"/>
      <c r="FU766" s="5"/>
      <c r="FV766" s="5"/>
      <c r="FW766" s="5"/>
      <c r="FX766" s="5"/>
      <c r="FY766" s="5"/>
      <c r="FZ766" s="5"/>
      <c r="GA766" s="5"/>
      <c r="GB766" s="5"/>
      <c r="GC766" s="5"/>
      <c r="GD766" s="5"/>
      <c r="GE766" s="5"/>
      <c r="GF766" s="5"/>
      <c r="GG766" s="5"/>
      <c r="GH766" s="4"/>
      <c r="GI766" s="4"/>
      <c r="GJ766" s="5"/>
      <c r="GK766" s="5"/>
      <c r="GL766" s="5"/>
      <c r="GM766" s="5"/>
      <c r="GN766" s="5"/>
      <c r="GO766" s="5"/>
      <c r="GP766" s="5"/>
      <c r="GQ766" s="5"/>
      <c r="GR766" s="5"/>
      <c r="GS766" s="5"/>
    </row>
    <row r="767" spans="1:201"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4"/>
      <c r="AR767" s="4"/>
      <c r="AS767" s="5"/>
      <c r="AT767" s="4"/>
      <c r="AU767" s="5"/>
      <c r="AV767" s="5"/>
      <c r="AW767" s="5"/>
      <c r="AX767" s="5"/>
      <c r="AY767" s="5"/>
      <c r="AZ767" s="5"/>
      <c r="BA767" s="5"/>
      <c r="BB767" s="5"/>
      <c r="BC767" s="4"/>
      <c r="BD767" s="4"/>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c r="CM767" s="5"/>
      <c r="CN767" s="5"/>
      <c r="CO767" s="5"/>
      <c r="CP767" s="5"/>
      <c r="CQ767" s="5"/>
      <c r="CR767" s="5"/>
      <c r="CS767" s="5"/>
      <c r="CT767" s="5"/>
      <c r="CU767" s="5"/>
      <c r="CV767" s="5"/>
      <c r="CW767" s="5"/>
      <c r="CX767" s="5"/>
      <c r="CY767" s="5"/>
      <c r="CZ767" s="5"/>
      <c r="DA767" s="5"/>
      <c r="DB767" s="5"/>
      <c r="DC767" s="5"/>
      <c r="DD767" s="5"/>
      <c r="DE767" s="5"/>
      <c r="DF767" s="5"/>
      <c r="DG767" s="5"/>
      <c r="DH767" s="5"/>
      <c r="DI767" s="5"/>
      <c r="DJ767" s="5"/>
      <c r="DK767" s="5"/>
      <c r="DL767" s="5"/>
      <c r="DM767" s="5"/>
      <c r="DN767" s="5"/>
      <c r="DO767" s="5"/>
      <c r="DP767" s="5"/>
      <c r="DQ767" s="5"/>
      <c r="DR767" s="5"/>
      <c r="DS767" s="5"/>
      <c r="DT767" s="5"/>
      <c r="DU767" s="5"/>
      <c r="DV767" s="5"/>
      <c r="DW767" s="5"/>
      <c r="DX767" s="5"/>
      <c r="DY767" s="5"/>
      <c r="DZ767" s="5"/>
      <c r="EA767" s="5"/>
      <c r="EB767" s="5"/>
      <c r="EC767" s="5"/>
      <c r="ED767" s="5"/>
      <c r="EE767" s="5"/>
      <c r="EF767" s="5"/>
      <c r="EG767" s="5"/>
      <c r="EH767" s="5"/>
      <c r="EI767" s="5"/>
      <c r="EJ767" s="5"/>
      <c r="EK767" s="5"/>
      <c r="EL767" s="5"/>
      <c r="EM767" s="5"/>
      <c r="EN767" s="5"/>
      <c r="EO767" s="5"/>
      <c r="EP767" s="5"/>
      <c r="EQ767" s="5"/>
      <c r="ER767" s="5"/>
      <c r="ES767" s="5"/>
      <c r="ET767" s="5"/>
      <c r="EU767" s="5"/>
      <c r="EV767" s="5"/>
      <c r="EW767" s="5"/>
      <c r="EX767" s="5"/>
      <c r="EY767" s="5"/>
      <c r="EZ767" s="5"/>
      <c r="FA767" s="5"/>
      <c r="FB767" s="5"/>
      <c r="FC767" s="5"/>
      <c r="FD767" s="5"/>
      <c r="FE767" s="5"/>
      <c r="FF767" s="5"/>
      <c r="FG767" s="5"/>
      <c r="FH767" s="5"/>
      <c r="FI767" s="5"/>
      <c r="FJ767" s="5"/>
      <c r="FK767" s="5"/>
      <c r="FL767" s="5"/>
      <c r="FM767" s="5"/>
      <c r="FN767" s="5"/>
      <c r="FO767" s="5"/>
      <c r="FP767" s="5"/>
      <c r="FQ767" s="5"/>
      <c r="FR767" s="5"/>
      <c r="FS767" s="5"/>
      <c r="FT767" s="5"/>
      <c r="FU767" s="5"/>
      <c r="FV767" s="5"/>
      <c r="FW767" s="5"/>
      <c r="FX767" s="5"/>
      <c r="FY767" s="5"/>
      <c r="FZ767" s="5"/>
      <c r="GA767" s="5"/>
      <c r="GB767" s="5"/>
      <c r="GC767" s="5"/>
      <c r="GD767" s="5"/>
      <c r="GE767" s="5"/>
      <c r="GF767" s="5"/>
      <c r="GG767" s="5"/>
      <c r="GH767" s="4"/>
      <c r="GI767" s="4"/>
      <c r="GJ767" s="5"/>
      <c r="GK767" s="5"/>
      <c r="GL767" s="5"/>
      <c r="GM767" s="5"/>
      <c r="GN767" s="5"/>
      <c r="GO767" s="5"/>
      <c r="GP767" s="5"/>
      <c r="GQ767" s="5"/>
      <c r="GR767" s="5"/>
      <c r="GS767" s="5"/>
    </row>
    <row r="768" spans="1:201"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4"/>
      <c r="AR768" s="4"/>
      <c r="AS768" s="5"/>
      <c r="AT768" s="4"/>
      <c r="AU768" s="5"/>
      <c r="AV768" s="5"/>
      <c r="AW768" s="5"/>
      <c r="AX768" s="5"/>
      <c r="AY768" s="5"/>
      <c r="AZ768" s="5"/>
      <c r="BA768" s="5"/>
      <c r="BB768" s="5"/>
      <c r="BC768" s="4"/>
      <c r="BD768" s="4"/>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c r="CM768" s="5"/>
      <c r="CN768" s="5"/>
      <c r="CO768" s="5"/>
      <c r="CP768" s="5"/>
      <c r="CQ768" s="5"/>
      <c r="CR768" s="5"/>
      <c r="CS768" s="5"/>
      <c r="CT768" s="5"/>
      <c r="CU768" s="5"/>
      <c r="CV768" s="5"/>
      <c r="CW768" s="5"/>
      <c r="CX768" s="5"/>
      <c r="CY768" s="5"/>
      <c r="CZ768" s="5"/>
      <c r="DA768" s="5"/>
      <c r="DB768" s="5"/>
      <c r="DC768" s="5"/>
      <c r="DD768" s="5"/>
      <c r="DE768" s="5"/>
      <c r="DF768" s="5"/>
      <c r="DG768" s="5"/>
      <c r="DH768" s="5"/>
      <c r="DI768" s="5"/>
      <c r="DJ768" s="5"/>
      <c r="DK768" s="5"/>
      <c r="DL768" s="5"/>
      <c r="DM768" s="5"/>
      <c r="DN768" s="5"/>
      <c r="DO768" s="5"/>
      <c r="DP768" s="5"/>
      <c r="DQ768" s="5"/>
      <c r="DR768" s="5"/>
      <c r="DS768" s="5"/>
      <c r="DT768" s="5"/>
      <c r="DU768" s="5"/>
      <c r="DV768" s="5"/>
      <c r="DW768" s="5"/>
      <c r="DX768" s="5"/>
      <c r="DY768" s="5"/>
      <c r="DZ768" s="5"/>
      <c r="EA768" s="5"/>
      <c r="EB768" s="5"/>
      <c r="EC768" s="5"/>
      <c r="ED768" s="5"/>
      <c r="EE768" s="5"/>
      <c r="EF768" s="5"/>
      <c r="EG768" s="5"/>
      <c r="EH768" s="5"/>
      <c r="EI768" s="5"/>
      <c r="EJ768" s="5"/>
      <c r="EK768" s="5"/>
      <c r="EL768" s="5"/>
      <c r="EM768" s="5"/>
      <c r="EN768" s="5"/>
      <c r="EO768" s="5"/>
      <c r="EP768" s="5"/>
      <c r="EQ768" s="5"/>
      <c r="ER768" s="5"/>
      <c r="ES768" s="5"/>
      <c r="ET768" s="5"/>
      <c r="EU768" s="5"/>
      <c r="EV768" s="5"/>
      <c r="EW768" s="5"/>
      <c r="EX768" s="5"/>
      <c r="EY768" s="5"/>
      <c r="EZ768" s="5"/>
      <c r="FA768" s="5"/>
      <c r="FB768" s="5"/>
      <c r="FC768" s="5"/>
      <c r="FD768" s="5"/>
      <c r="FE768" s="5"/>
      <c r="FF768" s="5"/>
      <c r="FG768" s="5"/>
      <c r="FH768" s="5"/>
      <c r="FI768" s="5"/>
      <c r="FJ768" s="5"/>
      <c r="FK768" s="5"/>
      <c r="FL768" s="5"/>
      <c r="FM768" s="5"/>
      <c r="FN768" s="5"/>
      <c r="FO768" s="5"/>
      <c r="FP768" s="5"/>
      <c r="FQ768" s="5"/>
      <c r="FR768" s="5"/>
      <c r="FS768" s="5"/>
      <c r="FT768" s="5"/>
      <c r="FU768" s="5"/>
      <c r="FV768" s="5"/>
      <c r="FW768" s="5"/>
      <c r="FX768" s="5"/>
      <c r="FY768" s="5"/>
      <c r="FZ768" s="5"/>
      <c r="GA768" s="5"/>
      <c r="GB768" s="5"/>
      <c r="GC768" s="5"/>
      <c r="GD768" s="5"/>
      <c r="GE768" s="5"/>
      <c r="GF768" s="5"/>
      <c r="GG768" s="5"/>
      <c r="GH768" s="4"/>
      <c r="GI768" s="4"/>
      <c r="GJ768" s="5"/>
      <c r="GK768" s="5"/>
      <c r="GL768" s="5"/>
      <c r="GM768" s="5"/>
      <c r="GN768" s="5"/>
      <c r="GO768" s="5"/>
      <c r="GP768" s="5"/>
      <c r="GQ768" s="5"/>
      <c r="GR768" s="5"/>
      <c r="GS768" s="5"/>
    </row>
    <row r="769" spans="1:201"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4"/>
      <c r="AR769" s="4"/>
      <c r="AS769" s="5"/>
      <c r="AT769" s="4"/>
      <c r="AU769" s="5"/>
      <c r="AV769" s="5"/>
      <c r="AW769" s="5"/>
      <c r="AX769" s="5"/>
      <c r="AY769" s="5"/>
      <c r="AZ769" s="5"/>
      <c r="BA769" s="5"/>
      <c r="BB769" s="5"/>
      <c r="BC769" s="4"/>
      <c r="BD769" s="4"/>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c r="CM769" s="5"/>
      <c r="CN769" s="5"/>
      <c r="CO769" s="5"/>
      <c r="CP769" s="5"/>
      <c r="CQ769" s="5"/>
      <c r="CR769" s="5"/>
      <c r="CS769" s="5"/>
      <c r="CT769" s="5"/>
      <c r="CU769" s="5"/>
      <c r="CV769" s="5"/>
      <c r="CW769" s="5"/>
      <c r="CX769" s="5"/>
      <c r="CY769" s="5"/>
      <c r="CZ769" s="5"/>
      <c r="DA769" s="5"/>
      <c r="DB769" s="5"/>
      <c r="DC769" s="5"/>
      <c r="DD769" s="5"/>
      <c r="DE769" s="5"/>
      <c r="DF769" s="5"/>
      <c r="DG769" s="5"/>
      <c r="DH769" s="5"/>
      <c r="DI769" s="5"/>
      <c r="DJ769" s="5"/>
      <c r="DK769" s="5"/>
      <c r="DL769" s="5"/>
      <c r="DM769" s="5"/>
      <c r="DN769" s="5"/>
      <c r="DO769" s="5"/>
      <c r="DP769" s="5"/>
      <c r="DQ769" s="5"/>
      <c r="DR769" s="5"/>
      <c r="DS769" s="5"/>
      <c r="DT769" s="5"/>
      <c r="DU769" s="5"/>
      <c r="DV769" s="5"/>
      <c r="DW769" s="5"/>
      <c r="DX769" s="5"/>
      <c r="DY769" s="5"/>
      <c r="DZ769" s="5"/>
      <c r="EA769" s="5"/>
      <c r="EB769" s="5"/>
      <c r="EC769" s="5"/>
      <c r="ED769" s="5"/>
      <c r="EE769" s="5"/>
      <c r="EF769" s="5"/>
      <c r="EG769" s="5"/>
      <c r="EH769" s="5"/>
      <c r="EI769" s="5"/>
      <c r="EJ769" s="5"/>
      <c r="EK769" s="5"/>
      <c r="EL769" s="5"/>
      <c r="EM769" s="5"/>
      <c r="EN769" s="5"/>
      <c r="EO769" s="5"/>
      <c r="EP769" s="5"/>
      <c r="EQ769" s="5"/>
      <c r="ER769" s="5"/>
      <c r="ES769" s="5"/>
      <c r="ET769" s="5"/>
      <c r="EU769" s="5"/>
      <c r="EV769" s="5"/>
      <c r="EW769" s="5"/>
      <c r="EX769" s="5"/>
      <c r="EY769" s="5"/>
      <c r="EZ769" s="5"/>
      <c r="FA769" s="5"/>
      <c r="FB769" s="5"/>
      <c r="FC769" s="5"/>
      <c r="FD769" s="5"/>
      <c r="FE769" s="5"/>
      <c r="FF769" s="5"/>
      <c r="FG769" s="5"/>
      <c r="FH769" s="5"/>
      <c r="FI769" s="5"/>
      <c r="FJ769" s="5"/>
      <c r="FK769" s="5"/>
      <c r="FL769" s="5"/>
      <c r="FM769" s="5"/>
      <c r="FN769" s="5"/>
      <c r="FO769" s="5"/>
      <c r="FP769" s="5"/>
      <c r="FQ769" s="5"/>
      <c r="FR769" s="5"/>
      <c r="FS769" s="5"/>
      <c r="FT769" s="5"/>
      <c r="FU769" s="5"/>
      <c r="FV769" s="5"/>
      <c r="FW769" s="5"/>
      <c r="FX769" s="5"/>
      <c r="FY769" s="5"/>
      <c r="FZ769" s="5"/>
      <c r="GA769" s="5"/>
      <c r="GB769" s="5"/>
      <c r="GC769" s="5"/>
      <c r="GD769" s="5"/>
      <c r="GE769" s="5"/>
      <c r="GF769" s="5"/>
      <c r="GG769" s="5"/>
      <c r="GH769" s="4"/>
      <c r="GI769" s="4"/>
      <c r="GJ769" s="5"/>
      <c r="GK769" s="5"/>
      <c r="GL769" s="5"/>
      <c r="GM769" s="5"/>
      <c r="GN769" s="5"/>
      <c r="GO769" s="5"/>
      <c r="GP769" s="5"/>
      <c r="GQ769" s="5"/>
      <c r="GR769" s="5"/>
      <c r="GS769" s="5"/>
    </row>
    <row r="770" spans="1:201"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4"/>
      <c r="AR770" s="4"/>
      <c r="AS770" s="5"/>
      <c r="AT770" s="4"/>
      <c r="AU770" s="5"/>
      <c r="AV770" s="5"/>
      <c r="AW770" s="5"/>
      <c r="AX770" s="5"/>
      <c r="AY770" s="5"/>
      <c r="AZ770" s="5"/>
      <c r="BA770" s="5"/>
      <c r="BB770" s="5"/>
      <c r="BC770" s="4"/>
      <c r="BD770" s="4"/>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c r="CM770" s="5"/>
      <c r="CN770" s="5"/>
      <c r="CO770" s="5"/>
      <c r="CP770" s="5"/>
      <c r="CQ770" s="5"/>
      <c r="CR770" s="5"/>
      <c r="CS770" s="5"/>
      <c r="CT770" s="5"/>
      <c r="CU770" s="5"/>
      <c r="CV770" s="5"/>
      <c r="CW770" s="5"/>
      <c r="CX770" s="5"/>
      <c r="CY770" s="5"/>
      <c r="CZ770" s="5"/>
      <c r="DA770" s="5"/>
      <c r="DB770" s="5"/>
      <c r="DC770" s="5"/>
      <c r="DD770" s="5"/>
      <c r="DE770" s="5"/>
      <c r="DF770" s="5"/>
      <c r="DG770" s="5"/>
      <c r="DH770" s="5"/>
      <c r="DI770" s="5"/>
      <c r="DJ770" s="5"/>
      <c r="DK770" s="5"/>
      <c r="DL770" s="5"/>
      <c r="DM770" s="5"/>
      <c r="DN770" s="5"/>
      <c r="DO770" s="5"/>
      <c r="DP770" s="5"/>
      <c r="DQ770" s="5"/>
      <c r="DR770" s="5"/>
      <c r="DS770" s="5"/>
      <c r="DT770" s="5"/>
      <c r="DU770" s="5"/>
      <c r="DV770" s="5"/>
      <c r="DW770" s="5"/>
      <c r="DX770" s="5"/>
      <c r="DY770" s="5"/>
      <c r="DZ770" s="5"/>
      <c r="EA770" s="5"/>
      <c r="EB770" s="5"/>
      <c r="EC770" s="5"/>
      <c r="ED770" s="5"/>
      <c r="EE770" s="5"/>
      <c r="EF770" s="5"/>
      <c r="EG770" s="5"/>
      <c r="EH770" s="5"/>
      <c r="EI770" s="5"/>
      <c r="EJ770" s="5"/>
      <c r="EK770" s="5"/>
      <c r="EL770" s="5"/>
      <c r="EM770" s="5"/>
      <c r="EN770" s="5"/>
      <c r="EO770" s="5"/>
      <c r="EP770" s="5"/>
      <c r="EQ770" s="5"/>
      <c r="ER770" s="5"/>
      <c r="ES770" s="5"/>
      <c r="ET770" s="5"/>
      <c r="EU770" s="5"/>
      <c r="EV770" s="5"/>
      <c r="EW770" s="5"/>
      <c r="EX770" s="5"/>
      <c r="EY770" s="5"/>
      <c r="EZ770" s="5"/>
      <c r="FA770" s="5"/>
      <c r="FB770" s="5"/>
      <c r="FC770" s="5"/>
      <c r="FD770" s="5"/>
      <c r="FE770" s="5"/>
      <c r="FF770" s="5"/>
      <c r="FG770" s="5"/>
      <c r="FH770" s="5"/>
      <c r="FI770" s="5"/>
      <c r="FJ770" s="5"/>
      <c r="FK770" s="5"/>
      <c r="FL770" s="5"/>
      <c r="FM770" s="5"/>
      <c r="FN770" s="5"/>
      <c r="FO770" s="5"/>
      <c r="FP770" s="5"/>
      <c r="FQ770" s="5"/>
      <c r="FR770" s="5"/>
      <c r="FS770" s="5"/>
      <c r="FT770" s="5"/>
      <c r="FU770" s="5"/>
      <c r="FV770" s="5"/>
      <c r="FW770" s="5"/>
      <c r="FX770" s="5"/>
      <c r="FY770" s="5"/>
      <c r="FZ770" s="5"/>
      <c r="GA770" s="5"/>
      <c r="GB770" s="5"/>
      <c r="GC770" s="5"/>
      <c r="GD770" s="5"/>
      <c r="GE770" s="5"/>
      <c r="GF770" s="5"/>
      <c r="GG770" s="5"/>
      <c r="GH770" s="4"/>
      <c r="GI770" s="4"/>
      <c r="GJ770" s="5"/>
      <c r="GK770" s="5"/>
      <c r="GL770" s="5"/>
      <c r="GM770" s="5"/>
      <c r="GN770" s="5"/>
      <c r="GO770" s="5"/>
      <c r="GP770" s="5"/>
      <c r="GQ770" s="5"/>
      <c r="GR770" s="5"/>
      <c r="GS770" s="5"/>
    </row>
    <row r="771" spans="1:201"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4"/>
      <c r="AR771" s="4"/>
      <c r="AS771" s="5"/>
      <c r="AT771" s="4"/>
      <c r="AU771" s="5"/>
      <c r="AV771" s="5"/>
      <c r="AW771" s="5"/>
      <c r="AX771" s="5"/>
      <c r="AY771" s="5"/>
      <c r="AZ771" s="5"/>
      <c r="BA771" s="5"/>
      <c r="BB771" s="5"/>
      <c r="BC771" s="4"/>
      <c r="BD771" s="4"/>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c r="CM771" s="5"/>
      <c r="CN771" s="5"/>
      <c r="CO771" s="5"/>
      <c r="CP771" s="5"/>
      <c r="CQ771" s="5"/>
      <c r="CR771" s="5"/>
      <c r="CS771" s="5"/>
      <c r="CT771" s="5"/>
      <c r="CU771" s="5"/>
      <c r="CV771" s="5"/>
      <c r="CW771" s="5"/>
      <c r="CX771" s="5"/>
      <c r="CY771" s="5"/>
      <c r="CZ771" s="5"/>
      <c r="DA771" s="5"/>
      <c r="DB771" s="5"/>
      <c r="DC771" s="5"/>
      <c r="DD771" s="5"/>
      <c r="DE771" s="5"/>
      <c r="DF771" s="5"/>
      <c r="DG771" s="5"/>
      <c r="DH771" s="5"/>
      <c r="DI771" s="5"/>
      <c r="DJ771" s="5"/>
      <c r="DK771" s="5"/>
      <c r="DL771" s="5"/>
      <c r="DM771" s="5"/>
      <c r="DN771" s="5"/>
      <c r="DO771" s="5"/>
      <c r="DP771" s="5"/>
      <c r="DQ771" s="5"/>
      <c r="DR771" s="5"/>
      <c r="DS771" s="5"/>
      <c r="DT771" s="5"/>
      <c r="DU771" s="5"/>
      <c r="DV771" s="5"/>
      <c r="DW771" s="5"/>
      <c r="DX771" s="5"/>
      <c r="DY771" s="5"/>
      <c r="DZ771" s="5"/>
      <c r="EA771" s="5"/>
      <c r="EB771" s="5"/>
      <c r="EC771" s="5"/>
      <c r="ED771" s="5"/>
      <c r="EE771" s="5"/>
      <c r="EF771" s="5"/>
      <c r="EG771" s="5"/>
      <c r="EH771" s="5"/>
      <c r="EI771" s="5"/>
      <c r="EJ771" s="5"/>
      <c r="EK771" s="5"/>
      <c r="EL771" s="5"/>
      <c r="EM771" s="5"/>
      <c r="EN771" s="5"/>
      <c r="EO771" s="5"/>
      <c r="EP771" s="5"/>
      <c r="EQ771" s="5"/>
      <c r="ER771" s="5"/>
      <c r="ES771" s="5"/>
      <c r="ET771" s="5"/>
      <c r="EU771" s="5"/>
      <c r="EV771" s="5"/>
      <c r="EW771" s="5"/>
      <c r="EX771" s="5"/>
      <c r="EY771" s="5"/>
      <c r="EZ771" s="5"/>
      <c r="FA771" s="5"/>
      <c r="FB771" s="5"/>
      <c r="FC771" s="5"/>
      <c r="FD771" s="5"/>
      <c r="FE771" s="5"/>
      <c r="FF771" s="5"/>
      <c r="FG771" s="5"/>
      <c r="FH771" s="5"/>
      <c r="FI771" s="5"/>
      <c r="FJ771" s="5"/>
      <c r="FK771" s="5"/>
      <c r="FL771" s="5"/>
      <c r="FM771" s="5"/>
      <c r="FN771" s="5"/>
      <c r="FO771" s="5"/>
      <c r="FP771" s="5"/>
      <c r="FQ771" s="5"/>
      <c r="FR771" s="5"/>
      <c r="FS771" s="5"/>
      <c r="FT771" s="5"/>
      <c r="FU771" s="5"/>
      <c r="FV771" s="5"/>
      <c r="FW771" s="5"/>
      <c r="FX771" s="5"/>
      <c r="FY771" s="5"/>
      <c r="FZ771" s="5"/>
      <c r="GA771" s="5"/>
      <c r="GB771" s="5"/>
      <c r="GC771" s="5"/>
      <c r="GD771" s="5"/>
      <c r="GE771" s="5"/>
      <c r="GF771" s="5"/>
      <c r="GG771" s="5"/>
      <c r="GH771" s="4"/>
      <c r="GI771" s="4"/>
      <c r="GJ771" s="5"/>
      <c r="GK771" s="5"/>
      <c r="GL771" s="5"/>
      <c r="GM771" s="5"/>
      <c r="GN771" s="5"/>
      <c r="GO771" s="5"/>
      <c r="GP771" s="5"/>
      <c r="GQ771" s="5"/>
      <c r="GR771" s="5"/>
      <c r="GS771" s="5"/>
    </row>
    <row r="772" spans="1:201"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4"/>
      <c r="AR772" s="4"/>
      <c r="AS772" s="5"/>
      <c r="AT772" s="4"/>
      <c r="AU772" s="5"/>
      <c r="AV772" s="5"/>
      <c r="AW772" s="5"/>
      <c r="AX772" s="5"/>
      <c r="AY772" s="5"/>
      <c r="AZ772" s="5"/>
      <c r="BA772" s="5"/>
      <c r="BB772" s="5"/>
      <c r="BC772" s="4"/>
      <c r="BD772" s="4"/>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c r="CM772" s="5"/>
      <c r="CN772" s="5"/>
      <c r="CO772" s="5"/>
      <c r="CP772" s="5"/>
      <c r="CQ772" s="5"/>
      <c r="CR772" s="5"/>
      <c r="CS772" s="5"/>
      <c r="CT772" s="5"/>
      <c r="CU772" s="5"/>
      <c r="CV772" s="5"/>
      <c r="CW772" s="5"/>
      <c r="CX772" s="5"/>
      <c r="CY772" s="5"/>
      <c r="CZ772" s="5"/>
      <c r="DA772" s="5"/>
      <c r="DB772" s="5"/>
      <c r="DC772" s="5"/>
      <c r="DD772" s="5"/>
      <c r="DE772" s="5"/>
      <c r="DF772" s="5"/>
      <c r="DG772" s="5"/>
      <c r="DH772" s="5"/>
      <c r="DI772" s="5"/>
      <c r="DJ772" s="5"/>
      <c r="DK772" s="5"/>
      <c r="DL772" s="5"/>
      <c r="DM772" s="5"/>
      <c r="DN772" s="5"/>
      <c r="DO772" s="5"/>
      <c r="DP772" s="5"/>
      <c r="DQ772" s="5"/>
      <c r="DR772" s="5"/>
      <c r="DS772" s="5"/>
      <c r="DT772" s="5"/>
      <c r="DU772" s="5"/>
      <c r="DV772" s="5"/>
      <c r="DW772" s="5"/>
      <c r="DX772" s="5"/>
      <c r="DY772" s="5"/>
      <c r="DZ772" s="5"/>
      <c r="EA772" s="5"/>
      <c r="EB772" s="5"/>
      <c r="EC772" s="5"/>
      <c r="ED772" s="5"/>
      <c r="EE772" s="5"/>
      <c r="EF772" s="5"/>
      <c r="EG772" s="5"/>
      <c r="EH772" s="5"/>
      <c r="EI772" s="5"/>
      <c r="EJ772" s="5"/>
      <c r="EK772" s="5"/>
      <c r="EL772" s="5"/>
      <c r="EM772" s="5"/>
      <c r="EN772" s="5"/>
      <c r="EO772" s="5"/>
      <c r="EP772" s="5"/>
      <c r="EQ772" s="5"/>
      <c r="ER772" s="5"/>
      <c r="ES772" s="5"/>
      <c r="ET772" s="5"/>
      <c r="EU772" s="5"/>
      <c r="EV772" s="5"/>
      <c r="EW772" s="5"/>
      <c r="EX772" s="5"/>
      <c r="EY772" s="5"/>
      <c r="EZ772" s="5"/>
      <c r="FA772" s="5"/>
      <c r="FB772" s="5"/>
      <c r="FC772" s="5"/>
      <c r="FD772" s="5"/>
      <c r="FE772" s="5"/>
      <c r="FF772" s="5"/>
      <c r="FG772" s="5"/>
      <c r="FH772" s="5"/>
      <c r="FI772" s="5"/>
      <c r="FJ772" s="5"/>
      <c r="FK772" s="5"/>
      <c r="FL772" s="5"/>
      <c r="FM772" s="5"/>
      <c r="FN772" s="5"/>
      <c r="FO772" s="5"/>
      <c r="FP772" s="5"/>
      <c r="FQ772" s="5"/>
      <c r="FR772" s="5"/>
      <c r="FS772" s="5"/>
      <c r="FT772" s="5"/>
      <c r="FU772" s="5"/>
      <c r="FV772" s="5"/>
      <c r="FW772" s="5"/>
      <c r="FX772" s="5"/>
      <c r="FY772" s="5"/>
      <c r="FZ772" s="5"/>
      <c r="GA772" s="5"/>
      <c r="GB772" s="5"/>
      <c r="GC772" s="5"/>
      <c r="GD772" s="5"/>
      <c r="GE772" s="5"/>
      <c r="GF772" s="5"/>
      <c r="GG772" s="5"/>
      <c r="GH772" s="4"/>
      <c r="GI772" s="4"/>
      <c r="GJ772" s="5"/>
      <c r="GK772" s="5"/>
      <c r="GL772" s="5"/>
      <c r="GM772" s="5"/>
      <c r="GN772" s="5"/>
      <c r="GO772" s="5"/>
      <c r="GP772" s="5"/>
      <c r="GQ772" s="5"/>
      <c r="GR772" s="5"/>
      <c r="GS772" s="5"/>
    </row>
    <row r="773" spans="1:201"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4"/>
      <c r="AR773" s="4"/>
      <c r="AS773" s="5"/>
      <c r="AT773" s="4"/>
      <c r="AU773" s="5"/>
      <c r="AV773" s="5"/>
      <c r="AW773" s="5"/>
      <c r="AX773" s="5"/>
      <c r="AY773" s="5"/>
      <c r="AZ773" s="5"/>
      <c r="BA773" s="5"/>
      <c r="BB773" s="5"/>
      <c r="BC773" s="4"/>
      <c r="BD773" s="4"/>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c r="CM773" s="5"/>
      <c r="CN773" s="5"/>
      <c r="CO773" s="5"/>
      <c r="CP773" s="5"/>
      <c r="CQ773" s="5"/>
      <c r="CR773" s="5"/>
      <c r="CS773" s="5"/>
      <c r="CT773" s="5"/>
      <c r="CU773" s="5"/>
      <c r="CV773" s="5"/>
      <c r="CW773" s="5"/>
      <c r="CX773" s="5"/>
      <c r="CY773" s="5"/>
      <c r="CZ773" s="5"/>
      <c r="DA773" s="5"/>
      <c r="DB773" s="5"/>
      <c r="DC773" s="5"/>
      <c r="DD773" s="5"/>
      <c r="DE773" s="5"/>
      <c r="DF773" s="5"/>
      <c r="DG773" s="5"/>
      <c r="DH773" s="5"/>
      <c r="DI773" s="5"/>
      <c r="DJ773" s="5"/>
      <c r="DK773" s="5"/>
      <c r="DL773" s="5"/>
      <c r="DM773" s="5"/>
      <c r="DN773" s="5"/>
      <c r="DO773" s="5"/>
      <c r="DP773" s="5"/>
      <c r="DQ773" s="5"/>
      <c r="DR773" s="5"/>
      <c r="DS773" s="5"/>
      <c r="DT773" s="5"/>
      <c r="DU773" s="5"/>
      <c r="DV773" s="5"/>
      <c r="DW773" s="5"/>
      <c r="DX773" s="5"/>
      <c r="DY773" s="5"/>
      <c r="DZ773" s="5"/>
      <c r="EA773" s="5"/>
      <c r="EB773" s="5"/>
      <c r="EC773" s="5"/>
      <c r="ED773" s="5"/>
      <c r="EE773" s="5"/>
      <c r="EF773" s="5"/>
      <c r="EG773" s="5"/>
      <c r="EH773" s="5"/>
      <c r="EI773" s="5"/>
      <c r="EJ773" s="5"/>
      <c r="EK773" s="5"/>
      <c r="EL773" s="5"/>
      <c r="EM773" s="5"/>
      <c r="EN773" s="5"/>
      <c r="EO773" s="5"/>
      <c r="EP773" s="5"/>
      <c r="EQ773" s="5"/>
      <c r="ER773" s="5"/>
      <c r="ES773" s="5"/>
      <c r="ET773" s="5"/>
      <c r="EU773" s="5"/>
      <c r="EV773" s="5"/>
      <c r="EW773" s="5"/>
      <c r="EX773" s="5"/>
      <c r="EY773" s="5"/>
      <c r="EZ773" s="5"/>
      <c r="FA773" s="5"/>
      <c r="FB773" s="5"/>
      <c r="FC773" s="5"/>
      <c r="FD773" s="5"/>
      <c r="FE773" s="5"/>
      <c r="FF773" s="5"/>
      <c r="FG773" s="5"/>
      <c r="FH773" s="5"/>
      <c r="FI773" s="5"/>
      <c r="FJ773" s="5"/>
      <c r="FK773" s="5"/>
      <c r="FL773" s="5"/>
      <c r="FM773" s="5"/>
      <c r="FN773" s="5"/>
      <c r="FO773" s="5"/>
      <c r="FP773" s="5"/>
      <c r="FQ773" s="5"/>
      <c r="FR773" s="5"/>
      <c r="FS773" s="5"/>
      <c r="FT773" s="5"/>
      <c r="FU773" s="5"/>
      <c r="FV773" s="5"/>
      <c r="FW773" s="5"/>
      <c r="FX773" s="5"/>
      <c r="FY773" s="5"/>
      <c r="FZ773" s="5"/>
      <c r="GA773" s="5"/>
      <c r="GB773" s="5"/>
      <c r="GC773" s="5"/>
      <c r="GD773" s="5"/>
      <c r="GE773" s="5"/>
      <c r="GF773" s="5"/>
      <c r="GG773" s="5"/>
      <c r="GH773" s="4"/>
      <c r="GI773" s="4"/>
      <c r="GJ773" s="5"/>
      <c r="GK773" s="5"/>
      <c r="GL773" s="5"/>
      <c r="GM773" s="5"/>
      <c r="GN773" s="5"/>
      <c r="GO773" s="5"/>
      <c r="GP773" s="5"/>
      <c r="GQ773" s="5"/>
      <c r="GR773" s="5"/>
      <c r="GS773" s="5"/>
    </row>
    <row r="774" spans="1:201"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4"/>
      <c r="AR774" s="4"/>
      <c r="AS774" s="5"/>
      <c r="AT774" s="4"/>
      <c r="AU774" s="5"/>
      <c r="AV774" s="5"/>
      <c r="AW774" s="5"/>
      <c r="AX774" s="5"/>
      <c r="AY774" s="5"/>
      <c r="AZ774" s="5"/>
      <c r="BA774" s="5"/>
      <c r="BB774" s="5"/>
      <c r="BC774" s="4"/>
      <c r="BD774" s="4"/>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c r="CR774" s="5"/>
      <c r="CS774" s="5"/>
      <c r="CT774" s="5"/>
      <c r="CU774" s="5"/>
      <c r="CV774" s="5"/>
      <c r="CW774" s="5"/>
      <c r="CX774" s="5"/>
      <c r="CY774" s="5"/>
      <c r="CZ774" s="5"/>
      <c r="DA774" s="5"/>
      <c r="DB774" s="5"/>
      <c r="DC774" s="5"/>
      <c r="DD774" s="5"/>
      <c r="DE774" s="5"/>
      <c r="DF774" s="5"/>
      <c r="DG774" s="5"/>
      <c r="DH774" s="5"/>
      <c r="DI774" s="5"/>
      <c r="DJ774" s="5"/>
      <c r="DK774" s="5"/>
      <c r="DL774" s="5"/>
      <c r="DM774" s="5"/>
      <c r="DN774" s="5"/>
      <c r="DO774" s="5"/>
      <c r="DP774" s="5"/>
      <c r="DQ774" s="5"/>
      <c r="DR774" s="5"/>
      <c r="DS774" s="5"/>
      <c r="DT774" s="5"/>
      <c r="DU774" s="5"/>
      <c r="DV774" s="5"/>
      <c r="DW774" s="5"/>
      <c r="DX774" s="5"/>
      <c r="DY774" s="5"/>
      <c r="DZ774" s="5"/>
      <c r="EA774" s="5"/>
      <c r="EB774" s="5"/>
      <c r="EC774" s="5"/>
      <c r="ED774" s="5"/>
      <c r="EE774" s="5"/>
      <c r="EF774" s="5"/>
      <c r="EG774" s="5"/>
      <c r="EH774" s="5"/>
      <c r="EI774" s="5"/>
      <c r="EJ774" s="5"/>
      <c r="EK774" s="5"/>
      <c r="EL774" s="5"/>
      <c r="EM774" s="5"/>
      <c r="EN774" s="5"/>
      <c r="EO774" s="5"/>
      <c r="EP774" s="5"/>
      <c r="EQ774" s="5"/>
      <c r="ER774" s="5"/>
      <c r="ES774" s="5"/>
      <c r="ET774" s="5"/>
      <c r="EU774" s="5"/>
      <c r="EV774" s="5"/>
      <c r="EW774" s="5"/>
      <c r="EX774" s="5"/>
      <c r="EY774" s="5"/>
      <c r="EZ774" s="5"/>
      <c r="FA774" s="5"/>
      <c r="FB774" s="5"/>
      <c r="FC774" s="5"/>
      <c r="FD774" s="5"/>
      <c r="FE774" s="5"/>
      <c r="FF774" s="5"/>
      <c r="FG774" s="5"/>
      <c r="FH774" s="5"/>
      <c r="FI774" s="5"/>
      <c r="FJ774" s="5"/>
      <c r="FK774" s="5"/>
      <c r="FL774" s="5"/>
      <c r="FM774" s="5"/>
      <c r="FN774" s="5"/>
      <c r="FO774" s="5"/>
      <c r="FP774" s="5"/>
      <c r="FQ774" s="5"/>
      <c r="FR774" s="5"/>
      <c r="FS774" s="5"/>
      <c r="FT774" s="5"/>
      <c r="FU774" s="5"/>
      <c r="FV774" s="5"/>
      <c r="FW774" s="5"/>
      <c r="FX774" s="5"/>
      <c r="FY774" s="5"/>
      <c r="FZ774" s="5"/>
      <c r="GA774" s="5"/>
      <c r="GB774" s="5"/>
      <c r="GC774" s="5"/>
      <c r="GD774" s="5"/>
      <c r="GE774" s="5"/>
      <c r="GF774" s="5"/>
      <c r="GG774" s="5"/>
      <c r="GH774" s="4"/>
      <c r="GI774" s="4"/>
      <c r="GJ774" s="5"/>
      <c r="GK774" s="5"/>
      <c r="GL774" s="5"/>
      <c r="GM774" s="5"/>
      <c r="GN774" s="5"/>
      <c r="GO774" s="5"/>
      <c r="GP774" s="5"/>
      <c r="GQ774" s="5"/>
      <c r="GR774" s="5"/>
      <c r="GS774" s="5"/>
    </row>
    <row r="775" spans="1:201"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4"/>
      <c r="AR775" s="4"/>
      <c r="AS775" s="5"/>
      <c r="AT775" s="4"/>
      <c r="AU775" s="5"/>
      <c r="AV775" s="5"/>
      <c r="AW775" s="5"/>
      <c r="AX775" s="5"/>
      <c r="AY775" s="5"/>
      <c r="AZ775" s="5"/>
      <c r="BA775" s="5"/>
      <c r="BB775" s="5"/>
      <c r="BC775" s="4"/>
      <c r="BD775" s="4"/>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c r="CM775" s="5"/>
      <c r="CN775" s="5"/>
      <c r="CO775" s="5"/>
      <c r="CP775" s="5"/>
      <c r="CQ775" s="5"/>
      <c r="CR775" s="5"/>
      <c r="CS775" s="5"/>
      <c r="CT775" s="5"/>
      <c r="CU775" s="5"/>
      <c r="CV775" s="5"/>
      <c r="CW775" s="5"/>
      <c r="CX775" s="5"/>
      <c r="CY775" s="5"/>
      <c r="CZ775" s="5"/>
      <c r="DA775" s="5"/>
      <c r="DB775" s="5"/>
      <c r="DC775" s="5"/>
      <c r="DD775" s="5"/>
      <c r="DE775" s="5"/>
      <c r="DF775" s="5"/>
      <c r="DG775" s="5"/>
      <c r="DH775" s="5"/>
      <c r="DI775" s="5"/>
      <c r="DJ775" s="5"/>
      <c r="DK775" s="5"/>
      <c r="DL775" s="5"/>
      <c r="DM775" s="5"/>
      <c r="DN775" s="5"/>
      <c r="DO775" s="5"/>
      <c r="DP775" s="5"/>
      <c r="DQ775" s="5"/>
      <c r="DR775" s="5"/>
      <c r="DS775" s="5"/>
      <c r="DT775" s="5"/>
      <c r="DU775" s="5"/>
      <c r="DV775" s="5"/>
      <c r="DW775" s="5"/>
      <c r="DX775" s="5"/>
      <c r="DY775" s="5"/>
      <c r="DZ775" s="5"/>
      <c r="EA775" s="5"/>
      <c r="EB775" s="5"/>
      <c r="EC775" s="5"/>
      <c r="ED775" s="5"/>
      <c r="EE775" s="5"/>
      <c r="EF775" s="5"/>
      <c r="EG775" s="5"/>
      <c r="EH775" s="5"/>
      <c r="EI775" s="5"/>
      <c r="EJ775" s="5"/>
      <c r="EK775" s="5"/>
      <c r="EL775" s="5"/>
      <c r="EM775" s="5"/>
      <c r="EN775" s="5"/>
      <c r="EO775" s="5"/>
      <c r="EP775" s="5"/>
      <c r="EQ775" s="5"/>
      <c r="ER775" s="5"/>
      <c r="ES775" s="5"/>
      <c r="ET775" s="5"/>
      <c r="EU775" s="5"/>
      <c r="EV775" s="5"/>
      <c r="EW775" s="5"/>
      <c r="EX775" s="5"/>
      <c r="EY775" s="5"/>
      <c r="EZ775" s="5"/>
      <c r="FA775" s="5"/>
      <c r="FB775" s="5"/>
      <c r="FC775" s="5"/>
      <c r="FD775" s="5"/>
      <c r="FE775" s="5"/>
      <c r="FF775" s="5"/>
      <c r="FG775" s="5"/>
      <c r="FH775" s="5"/>
      <c r="FI775" s="5"/>
      <c r="FJ775" s="5"/>
      <c r="FK775" s="5"/>
      <c r="FL775" s="5"/>
      <c r="FM775" s="5"/>
      <c r="FN775" s="5"/>
      <c r="FO775" s="5"/>
      <c r="FP775" s="5"/>
      <c r="FQ775" s="5"/>
      <c r="FR775" s="5"/>
      <c r="FS775" s="5"/>
      <c r="FT775" s="5"/>
      <c r="FU775" s="5"/>
      <c r="FV775" s="5"/>
      <c r="FW775" s="5"/>
      <c r="FX775" s="5"/>
      <c r="FY775" s="5"/>
      <c r="FZ775" s="5"/>
      <c r="GA775" s="5"/>
      <c r="GB775" s="5"/>
      <c r="GC775" s="5"/>
      <c r="GD775" s="5"/>
      <c r="GE775" s="5"/>
      <c r="GF775" s="5"/>
      <c r="GG775" s="5"/>
      <c r="GH775" s="4"/>
      <c r="GI775" s="4"/>
      <c r="GJ775" s="5"/>
      <c r="GK775" s="5"/>
      <c r="GL775" s="5"/>
      <c r="GM775" s="5"/>
      <c r="GN775" s="5"/>
      <c r="GO775" s="5"/>
      <c r="GP775" s="5"/>
      <c r="GQ775" s="5"/>
      <c r="GR775" s="5"/>
      <c r="GS775" s="5"/>
    </row>
    <row r="776" spans="1:201"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4"/>
      <c r="AR776" s="4"/>
      <c r="AS776" s="5"/>
      <c r="AT776" s="4"/>
      <c r="AU776" s="5"/>
      <c r="AV776" s="5"/>
      <c r="AW776" s="5"/>
      <c r="AX776" s="5"/>
      <c r="AY776" s="5"/>
      <c r="AZ776" s="5"/>
      <c r="BA776" s="5"/>
      <c r="BB776" s="5"/>
      <c r="BC776" s="4"/>
      <c r="BD776" s="4"/>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c r="CE776" s="5"/>
      <c r="CF776" s="5"/>
      <c r="CG776" s="5"/>
      <c r="CH776" s="5"/>
      <c r="CI776" s="5"/>
      <c r="CJ776" s="5"/>
      <c r="CK776" s="5"/>
      <c r="CL776" s="5"/>
      <c r="CM776" s="5"/>
      <c r="CN776" s="5"/>
      <c r="CO776" s="5"/>
      <c r="CP776" s="5"/>
      <c r="CQ776" s="5"/>
      <c r="CR776" s="5"/>
      <c r="CS776" s="5"/>
      <c r="CT776" s="5"/>
      <c r="CU776" s="5"/>
      <c r="CV776" s="5"/>
      <c r="CW776" s="5"/>
      <c r="CX776" s="5"/>
      <c r="CY776" s="5"/>
      <c r="CZ776" s="5"/>
      <c r="DA776" s="5"/>
      <c r="DB776" s="5"/>
      <c r="DC776" s="5"/>
      <c r="DD776" s="5"/>
      <c r="DE776" s="5"/>
      <c r="DF776" s="5"/>
      <c r="DG776" s="5"/>
      <c r="DH776" s="5"/>
      <c r="DI776" s="5"/>
      <c r="DJ776" s="5"/>
      <c r="DK776" s="5"/>
      <c r="DL776" s="5"/>
      <c r="DM776" s="5"/>
      <c r="DN776" s="5"/>
      <c r="DO776" s="5"/>
      <c r="DP776" s="5"/>
      <c r="DQ776" s="5"/>
      <c r="DR776" s="5"/>
      <c r="DS776" s="5"/>
      <c r="DT776" s="5"/>
      <c r="DU776" s="5"/>
      <c r="DV776" s="5"/>
      <c r="DW776" s="5"/>
      <c r="DX776" s="5"/>
      <c r="DY776" s="5"/>
      <c r="DZ776" s="5"/>
      <c r="EA776" s="5"/>
      <c r="EB776" s="5"/>
      <c r="EC776" s="5"/>
      <c r="ED776" s="5"/>
      <c r="EE776" s="5"/>
      <c r="EF776" s="5"/>
      <c r="EG776" s="5"/>
      <c r="EH776" s="5"/>
      <c r="EI776" s="5"/>
      <c r="EJ776" s="5"/>
      <c r="EK776" s="5"/>
      <c r="EL776" s="5"/>
      <c r="EM776" s="5"/>
      <c r="EN776" s="5"/>
      <c r="EO776" s="5"/>
      <c r="EP776" s="5"/>
      <c r="EQ776" s="5"/>
      <c r="ER776" s="5"/>
      <c r="ES776" s="5"/>
      <c r="ET776" s="5"/>
      <c r="EU776" s="5"/>
      <c r="EV776" s="5"/>
      <c r="EW776" s="5"/>
      <c r="EX776" s="5"/>
      <c r="EY776" s="5"/>
      <c r="EZ776" s="5"/>
      <c r="FA776" s="5"/>
      <c r="FB776" s="5"/>
      <c r="FC776" s="5"/>
      <c r="FD776" s="5"/>
      <c r="FE776" s="5"/>
      <c r="FF776" s="5"/>
      <c r="FG776" s="5"/>
      <c r="FH776" s="5"/>
      <c r="FI776" s="5"/>
      <c r="FJ776" s="5"/>
      <c r="FK776" s="5"/>
      <c r="FL776" s="5"/>
      <c r="FM776" s="5"/>
      <c r="FN776" s="5"/>
      <c r="FO776" s="5"/>
      <c r="FP776" s="5"/>
      <c r="FQ776" s="5"/>
      <c r="FR776" s="5"/>
      <c r="FS776" s="5"/>
      <c r="FT776" s="5"/>
      <c r="FU776" s="5"/>
      <c r="FV776" s="5"/>
      <c r="FW776" s="5"/>
      <c r="FX776" s="5"/>
      <c r="FY776" s="5"/>
      <c r="FZ776" s="5"/>
      <c r="GA776" s="5"/>
      <c r="GB776" s="5"/>
      <c r="GC776" s="5"/>
      <c r="GD776" s="5"/>
      <c r="GE776" s="5"/>
      <c r="GF776" s="5"/>
      <c r="GG776" s="5"/>
      <c r="GH776" s="4"/>
      <c r="GI776" s="4"/>
      <c r="GJ776" s="5"/>
      <c r="GK776" s="5"/>
      <c r="GL776" s="5"/>
      <c r="GM776" s="5"/>
      <c r="GN776" s="5"/>
      <c r="GO776" s="5"/>
      <c r="GP776" s="5"/>
      <c r="GQ776" s="5"/>
      <c r="GR776" s="5"/>
      <c r="GS776" s="5"/>
    </row>
    <row r="777" spans="1:201"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4"/>
      <c r="AR777" s="4"/>
      <c r="AS777" s="5"/>
      <c r="AT777" s="4"/>
      <c r="AU777" s="5"/>
      <c r="AV777" s="5"/>
      <c r="AW777" s="5"/>
      <c r="AX777" s="5"/>
      <c r="AY777" s="5"/>
      <c r="AZ777" s="5"/>
      <c r="BA777" s="5"/>
      <c r="BB777" s="5"/>
      <c r="BC777" s="4"/>
      <c r="BD777" s="4"/>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5"/>
      <c r="CL777" s="5"/>
      <c r="CM777" s="5"/>
      <c r="CN777" s="5"/>
      <c r="CO777" s="5"/>
      <c r="CP777" s="5"/>
      <c r="CQ777" s="5"/>
      <c r="CR777" s="5"/>
      <c r="CS777" s="5"/>
      <c r="CT777" s="5"/>
      <c r="CU777" s="5"/>
      <c r="CV777" s="5"/>
      <c r="CW777" s="5"/>
      <c r="CX777" s="5"/>
      <c r="CY777" s="5"/>
      <c r="CZ777" s="5"/>
      <c r="DA777" s="5"/>
      <c r="DB777" s="5"/>
      <c r="DC777" s="5"/>
      <c r="DD777" s="5"/>
      <c r="DE777" s="5"/>
      <c r="DF777" s="5"/>
      <c r="DG777" s="5"/>
      <c r="DH777" s="5"/>
      <c r="DI777" s="5"/>
      <c r="DJ777" s="5"/>
      <c r="DK777" s="5"/>
      <c r="DL777" s="5"/>
      <c r="DM777" s="5"/>
      <c r="DN777" s="5"/>
      <c r="DO777" s="5"/>
      <c r="DP777" s="5"/>
      <c r="DQ777" s="5"/>
      <c r="DR777" s="5"/>
      <c r="DS777" s="5"/>
      <c r="DT777" s="5"/>
      <c r="DU777" s="5"/>
      <c r="DV777" s="5"/>
      <c r="DW777" s="5"/>
      <c r="DX777" s="5"/>
      <c r="DY777" s="5"/>
      <c r="DZ777" s="5"/>
      <c r="EA777" s="5"/>
      <c r="EB777" s="5"/>
      <c r="EC777" s="5"/>
      <c r="ED777" s="5"/>
      <c r="EE777" s="5"/>
      <c r="EF777" s="5"/>
      <c r="EG777" s="5"/>
      <c r="EH777" s="5"/>
      <c r="EI777" s="5"/>
      <c r="EJ777" s="5"/>
      <c r="EK777" s="5"/>
      <c r="EL777" s="5"/>
      <c r="EM777" s="5"/>
      <c r="EN777" s="5"/>
      <c r="EO777" s="5"/>
      <c r="EP777" s="5"/>
      <c r="EQ777" s="5"/>
      <c r="ER777" s="5"/>
      <c r="ES777" s="5"/>
      <c r="ET777" s="5"/>
      <c r="EU777" s="5"/>
      <c r="EV777" s="5"/>
      <c r="EW777" s="5"/>
      <c r="EX777" s="5"/>
      <c r="EY777" s="5"/>
      <c r="EZ777" s="5"/>
      <c r="FA777" s="5"/>
      <c r="FB777" s="5"/>
      <c r="FC777" s="5"/>
      <c r="FD777" s="5"/>
      <c r="FE777" s="5"/>
      <c r="FF777" s="5"/>
      <c r="FG777" s="5"/>
      <c r="FH777" s="5"/>
      <c r="FI777" s="5"/>
      <c r="FJ777" s="5"/>
      <c r="FK777" s="5"/>
      <c r="FL777" s="5"/>
      <c r="FM777" s="5"/>
      <c r="FN777" s="5"/>
      <c r="FO777" s="5"/>
      <c r="FP777" s="5"/>
      <c r="FQ777" s="5"/>
      <c r="FR777" s="5"/>
      <c r="FS777" s="5"/>
      <c r="FT777" s="5"/>
      <c r="FU777" s="5"/>
      <c r="FV777" s="5"/>
      <c r="FW777" s="5"/>
      <c r="FX777" s="5"/>
      <c r="FY777" s="5"/>
      <c r="FZ777" s="5"/>
      <c r="GA777" s="5"/>
      <c r="GB777" s="5"/>
      <c r="GC777" s="5"/>
      <c r="GD777" s="5"/>
      <c r="GE777" s="5"/>
      <c r="GF777" s="5"/>
      <c r="GG777" s="5"/>
      <c r="GH777" s="4"/>
      <c r="GI777" s="4"/>
      <c r="GJ777" s="5"/>
      <c r="GK777" s="5"/>
      <c r="GL777" s="5"/>
      <c r="GM777" s="5"/>
      <c r="GN777" s="5"/>
      <c r="GO777" s="5"/>
      <c r="GP777" s="5"/>
      <c r="GQ777" s="5"/>
      <c r="GR777" s="5"/>
      <c r="GS777" s="5"/>
    </row>
    <row r="778" spans="1:201"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4"/>
      <c r="AR778" s="4"/>
      <c r="AS778" s="5"/>
      <c r="AT778" s="4"/>
      <c r="AU778" s="5"/>
      <c r="AV778" s="5"/>
      <c r="AW778" s="5"/>
      <c r="AX778" s="5"/>
      <c r="AY778" s="5"/>
      <c r="AZ778" s="5"/>
      <c r="BA778" s="5"/>
      <c r="BB778" s="5"/>
      <c r="BC778" s="4"/>
      <c r="BD778" s="4"/>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c r="CR778" s="5"/>
      <c r="CS778" s="5"/>
      <c r="CT778" s="5"/>
      <c r="CU778" s="5"/>
      <c r="CV778" s="5"/>
      <c r="CW778" s="5"/>
      <c r="CX778" s="5"/>
      <c r="CY778" s="5"/>
      <c r="CZ778" s="5"/>
      <c r="DA778" s="5"/>
      <c r="DB778" s="5"/>
      <c r="DC778" s="5"/>
      <c r="DD778" s="5"/>
      <c r="DE778" s="5"/>
      <c r="DF778" s="5"/>
      <c r="DG778" s="5"/>
      <c r="DH778" s="5"/>
      <c r="DI778" s="5"/>
      <c r="DJ778" s="5"/>
      <c r="DK778" s="5"/>
      <c r="DL778" s="5"/>
      <c r="DM778" s="5"/>
      <c r="DN778" s="5"/>
      <c r="DO778" s="5"/>
      <c r="DP778" s="5"/>
      <c r="DQ778" s="5"/>
      <c r="DR778" s="5"/>
      <c r="DS778" s="5"/>
      <c r="DT778" s="5"/>
      <c r="DU778" s="5"/>
      <c r="DV778" s="5"/>
      <c r="DW778" s="5"/>
      <c r="DX778" s="5"/>
      <c r="DY778" s="5"/>
      <c r="DZ778" s="5"/>
      <c r="EA778" s="5"/>
      <c r="EB778" s="5"/>
      <c r="EC778" s="5"/>
      <c r="ED778" s="5"/>
      <c r="EE778" s="5"/>
      <c r="EF778" s="5"/>
      <c r="EG778" s="5"/>
      <c r="EH778" s="5"/>
      <c r="EI778" s="5"/>
      <c r="EJ778" s="5"/>
      <c r="EK778" s="5"/>
      <c r="EL778" s="5"/>
      <c r="EM778" s="5"/>
      <c r="EN778" s="5"/>
      <c r="EO778" s="5"/>
      <c r="EP778" s="5"/>
      <c r="EQ778" s="5"/>
      <c r="ER778" s="5"/>
      <c r="ES778" s="5"/>
      <c r="ET778" s="5"/>
      <c r="EU778" s="5"/>
      <c r="EV778" s="5"/>
      <c r="EW778" s="5"/>
      <c r="EX778" s="5"/>
      <c r="EY778" s="5"/>
      <c r="EZ778" s="5"/>
      <c r="FA778" s="5"/>
      <c r="FB778" s="5"/>
      <c r="FC778" s="5"/>
      <c r="FD778" s="5"/>
      <c r="FE778" s="5"/>
      <c r="FF778" s="5"/>
      <c r="FG778" s="5"/>
      <c r="FH778" s="5"/>
      <c r="FI778" s="5"/>
      <c r="FJ778" s="5"/>
      <c r="FK778" s="5"/>
      <c r="FL778" s="5"/>
      <c r="FM778" s="5"/>
      <c r="FN778" s="5"/>
      <c r="FO778" s="5"/>
      <c r="FP778" s="5"/>
      <c r="FQ778" s="5"/>
      <c r="FR778" s="5"/>
      <c r="FS778" s="5"/>
      <c r="FT778" s="5"/>
      <c r="FU778" s="5"/>
      <c r="FV778" s="5"/>
      <c r="FW778" s="5"/>
      <c r="FX778" s="5"/>
      <c r="FY778" s="5"/>
      <c r="FZ778" s="5"/>
      <c r="GA778" s="5"/>
      <c r="GB778" s="5"/>
      <c r="GC778" s="5"/>
      <c r="GD778" s="5"/>
      <c r="GE778" s="5"/>
      <c r="GF778" s="5"/>
      <c r="GG778" s="5"/>
      <c r="GH778" s="4"/>
      <c r="GI778" s="4"/>
      <c r="GJ778" s="5"/>
      <c r="GK778" s="5"/>
      <c r="GL778" s="5"/>
      <c r="GM778" s="5"/>
      <c r="GN778" s="5"/>
      <c r="GO778" s="5"/>
      <c r="GP778" s="5"/>
      <c r="GQ778" s="5"/>
      <c r="GR778" s="5"/>
      <c r="GS778" s="5"/>
    </row>
    <row r="779" spans="1:201"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4"/>
      <c r="AR779" s="4"/>
      <c r="AS779" s="5"/>
      <c r="AT779" s="4"/>
      <c r="AU779" s="5"/>
      <c r="AV779" s="5"/>
      <c r="AW779" s="5"/>
      <c r="AX779" s="5"/>
      <c r="AY779" s="5"/>
      <c r="AZ779" s="5"/>
      <c r="BA779" s="5"/>
      <c r="BB779" s="5"/>
      <c r="BC779" s="4"/>
      <c r="BD779" s="4"/>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c r="CR779" s="5"/>
      <c r="CS779" s="5"/>
      <c r="CT779" s="5"/>
      <c r="CU779" s="5"/>
      <c r="CV779" s="5"/>
      <c r="CW779" s="5"/>
      <c r="CX779" s="5"/>
      <c r="CY779" s="5"/>
      <c r="CZ779" s="5"/>
      <c r="DA779" s="5"/>
      <c r="DB779" s="5"/>
      <c r="DC779" s="5"/>
      <c r="DD779" s="5"/>
      <c r="DE779" s="5"/>
      <c r="DF779" s="5"/>
      <c r="DG779" s="5"/>
      <c r="DH779" s="5"/>
      <c r="DI779" s="5"/>
      <c r="DJ779" s="5"/>
      <c r="DK779" s="5"/>
      <c r="DL779" s="5"/>
      <c r="DM779" s="5"/>
      <c r="DN779" s="5"/>
      <c r="DO779" s="5"/>
      <c r="DP779" s="5"/>
      <c r="DQ779" s="5"/>
      <c r="DR779" s="5"/>
      <c r="DS779" s="5"/>
      <c r="DT779" s="5"/>
      <c r="DU779" s="5"/>
      <c r="DV779" s="5"/>
      <c r="DW779" s="5"/>
      <c r="DX779" s="5"/>
      <c r="DY779" s="5"/>
      <c r="DZ779" s="5"/>
      <c r="EA779" s="5"/>
      <c r="EB779" s="5"/>
      <c r="EC779" s="5"/>
      <c r="ED779" s="5"/>
      <c r="EE779" s="5"/>
      <c r="EF779" s="5"/>
      <c r="EG779" s="5"/>
      <c r="EH779" s="5"/>
      <c r="EI779" s="5"/>
      <c r="EJ779" s="5"/>
      <c r="EK779" s="5"/>
      <c r="EL779" s="5"/>
      <c r="EM779" s="5"/>
      <c r="EN779" s="5"/>
      <c r="EO779" s="5"/>
      <c r="EP779" s="5"/>
      <c r="EQ779" s="5"/>
      <c r="ER779" s="5"/>
      <c r="ES779" s="5"/>
      <c r="ET779" s="5"/>
      <c r="EU779" s="5"/>
      <c r="EV779" s="5"/>
      <c r="EW779" s="5"/>
      <c r="EX779" s="5"/>
      <c r="EY779" s="5"/>
      <c r="EZ779" s="5"/>
      <c r="FA779" s="5"/>
      <c r="FB779" s="5"/>
      <c r="FC779" s="5"/>
      <c r="FD779" s="5"/>
      <c r="FE779" s="5"/>
      <c r="FF779" s="5"/>
      <c r="FG779" s="5"/>
      <c r="FH779" s="5"/>
      <c r="FI779" s="5"/>
      <c r="FJ779" s="5"/>
      <c r="FK779" s="5"/>
      <c r="FL779" s="5"/>
      <c r="FM779" s="5"/>
      <c r="FN779" s="5"/>
      <c r="FO779" s="5"/>
      <c r="FP779" s="5"/>
      <c r="FQ779" s="5"/>
      <c r="FR779" s="5"/>
      <c r="FS779" s="5"/>
      <c r="FT779" s="5"/>
      <c r="FU779" s="5"/>
      <c r="FV779" s="5"/>
      <c r="FW779" s="5"/>
      <c r="FX779" s="5"/>
      <c r="FY779" s="5"/>
      <c r="FZ779" s="5"/>
      <c r="GA779" s="5"/>
      <c r="GB779" s="5"/>
      <c r="GC779" s="5"/>
      <c r="GD779" s="5"/>
      <c r="GE779" s="5"/>
      <c r="GF779" s="5"/>
      <c r="GG779" s="5"/>
      <c r="GH779" s="4"/>
      <c r="GI779" s="4"/>
      <c r="GJ779" s="5"/>
      <c r="GK779" s="5"/>
      <c r="GL779" s="5"/>
      <c r="GM779" s="5"/>
      <c r="GN779" s="5"/>
      <c r="GO779" s="5"/>
      <c r="GP779" s="5"/>
      <c r="GQ779" s="5"/>
      <c r="GR779" s="5"/>
      <c r="GS779" s="5"/>
    </row>
    <row r="780" spans="1:201"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4"/>
      <c r="AR780" s="4"/>
      <c r="AS780" s="5"/>
      <c r="AT780" s="4"/>
      <c r="AU780" s="5"/>
      <c r="AV780" s="5"/>
      <c r="AW780" s="5"/>
      <c r="AX780" s="5"/>
      <c r="AY780" s="5"/>
      <c r="AZ780" s="5"/>
      <c r="BA780" s="5"/>
      <c r="BB780" s="5"/>
      <c r="BC780" s="4"/>
      <c r="BD780" s="4"/>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c r="CR780" s="5"/>
      <c r="CS780" s="5"/>
      <c r="CT780" s="5"/>
      <c r="CU780" s="5"/>
      <c r="CV780" s="5"/>
      <c r="CW780" s="5"/>
      <c r="CX780" s="5"/>
      <c r="CY780" s="5"/>
      <c r="CZ780" s="5"/>
      <c r="DA780" s="5"/>
      <c r="DB780" s="5"/>
      <c r="DC780" s="5"/>
      <c r="DD780" s="5"/>
      <c r="DE780" s="5"/>
      <c r="DF780" s="5"/>
      <c r="DG780" s="5"/>
      <c r="DH780" s="5"/>
      <c r="DI780" s="5"/>
      <c r="DJ780" s="5"/>
      <c r="DK780" s="5"/>
      <c r="DL780" s="5"/>
      <c r="DM780" s="5"/>
      <c r="DN780" s="5"/>
      <c r="DO780" s="5"/>
      <c r="DP780" s="5"/>
      <c r="DQ780" s="5"/>
      <c r="DR780" s="5"/>
      <c r="DS780" s="5"/>
      <c r="DT780" s="5"/>
      <c r="DU780" s="5"/>
      <c r="DV780" s="5"/>
      <c r="DW780" s="5"/>
      <c r="DX780" s="5"/>
      <c r="DY780" s="5"/>
      <c r="DZ780" s="5"/>
      <c r="EA780" s="5"/>
      <c r="EB780" s="5"/>
      <c r="EC780" s="5"/>
      <c r="ED780" s="5"/>
      <c r="EE780" s="5"/>
      <c r="EF780" s="5"/>
      <c r="EG780" s="5"/>
      <c r="EH780" s="5"/>
      <c r="EI780" s="5"/>
      <c r="EJ780" s="5"/>
      <c r="EK780" s="5"/>
      <c r="EL780" s="5"/>
      <c r="EM780" s="5"/>
      <c r="EN780" s="5"/>
      <c r="EO780" s="5"/>
      <c r="EP780" s="5"/>
      <c r="EQ780" s="5"/>
      <c r="ER780" s="5"/>
      <c r="ES780" s="5"/>
      <c r="ET780" s="5"/>
      <c r="EU780" s="5"/>
      <c r="EV780" s="5"/>
      <c r="EW780" s="5"/>
      <c r="EX780" s="5"/>
      <c r="EY780" s="5"/>
      <c r="EZ780" s="5"/>
      <c r="FA780" s="5"/>
      <c r="FB780" s="5"/>
      <c r="FC780" s="5"/>
      <c r="FD780" s="5"/>
      <c r="FE780" s="5"/>
      <c r="FF780" s="5"/>
      <c r="FG780" s="5"/>
      <c r="FH780" s="5"/>
      <c r="FI780" s="5"/>
      <c r="FJ780" s="5"/>
      <c r="FK780" s="5"/>
      <c r="FL780" s="5"/>
      <c r="FM780" s="5"/>
      <c r="FN780" s="5"/>
      <c r="FO780" s="5"/>
      <c r="FP780" s="5"/>
      <c r="FQ780" s="5"/>
      <c r="FR780" s="5"/>
      <c r="FS780" s="5"/>
      <c r="FT780" s="5"/>
      <c r="FU780" s="5"/>
      <c r="FV780" s="5"/>
      <c r="FW780" s="5"/>
      <c r="FX780" s="5"/>
      <c r="FY780" s="5"/>
      <c r="FZ780" s="5"/>
      <c r="GA780" s="5"/>
      <c r="GB780" s="5"/>
      <c r="GC780" s="5"/>
      <c r="GD780" s="5"/>
      <c r="GE780" s="5"/>
      <c r="GF780" s="5"/>
      <c r="GG780" s="5"/>
      <c r="GH780" s="4"/>
      <c r="GI780" s="4"/>
      <c r="GJ780" s="5"/>
      <c r="GK780" s="5"/>
      <c r="GL780" s="5"/>
      <c r="GM780" s="5"/>
      <c r="GN780" s="5"/>
      <c r="GO780" s="5"/>
      <c r="GP780" s="5"/>
      <c r="GQ780" s="5"/>
      <c r="GR780" s="5"/>
      <c r="GS780" s="5"/>
    </row>
    <row r="781" spans="1:201"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4"/>
      <c r="AR781" s="4"/>
      <c r="AS781" s="5"/>
      <c r="AT781" s="4"/>
      <c r="AU781" s="5"/>
      <c r="AV781" s="5"/>
      <c r="AW781" s="5"/>
      <c r="AX781" s="5"/>
      <c r="AY781" s="5"/>
      <c r="AZ781" s="5"/>
      <c r="BA781" s="5"/>
      <c r="BB781" s="5"/>
      <c r="BC781" s="4"/>
      <c r="BD781" s="4"/>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c r="CR781" s="5"/>
      <c r="CS781" s="5"/>
      <c r="CT781" s="5"/>
      <c r="CU781" s="5"/>
      <c r="CV781" s="5"/>
      <c r="CW781" s="5"/>
      <c r="CX781" s="5"/>
      <c r="CY781" s="5"/>
      <c r="CZ781" s="5"/>
      <c r="DA781" s="5"/>
      <c r="DB781" s="5"/>
      <c r="DC781" s="5"/>
      <c r="DD781" s="5"/>
      <c r="DE781" s="5"/>
      <c r="DF781" s="5"/>
      <c r="DG781" s="5"/>
      <c r="DH781" s="5"/>
      <c r="DI781" s="5"/>
      <c r="DJ781" s="5"/>
      <c r="DK781" s="5"/>
      <c r="DL781" s="5"/>
      <c r="DM781" s="5"/>
      <c r="DN781" s="5"/>
      <c r="DO781" s="5"/>
      <c r="DP781" s="5"/>
      <c r="DQ781" s="5"/>
      <c r="DR781" s="5"/>
      <c r="DS781" s="5"/>
      <c r="DT781" s="5"/>
      <c r="DU781" s="5"/>
      <c r="DV781" s="5"/>
      <c r="DW781" s="5"/>
      <c r="DX781" s="5"/>
      <c r="DY781" s="5"/>
      <c r="DZ781" s="5"/>
      <c r="EA781" s="5"/>
      <c r="EB781" s="5"/>
      <c r="EC781" s="5"/>
      <c r="ED781" s="5"/>
      <c r="EE781" s="5"/>
      <c r="EF781" s="5"/>
      <c r="EG781" s="5"/>
      <c r="EH781" s="5"/>
      <c r="EI781" s="5"/>
      <c r="EJ781" s="5"/>
      <c r="EK781" s="5"/>
      <c r="EL781" s="5"/>
      <c r="EM781" s="5"/>
      <c r="EN781" s="5"/>
      <c r="EO781" s="5"/>
      <c r="EP781" s="5"/>
      <c r="EQ781" s="5"/>
      <c r="ER781" s="5"/>
      <c r="ES781" s="5"/>
      <c r="ET781" s="5"/>
      <c r="EU781" s="5"/>
      <c r="EV781" s="5"/>
      <c r="EW781" s="5"/>
      <c r="EX781" s="5"/>
      <c r="EY781" s="5"/>
      <c r="EZ781" s="5"/>
      <c r="FA781" s="5"/>
      <c r="FB781" s="5"/>
      <c r="FC781" s="5"/>
      <c r="FD781" s="5"/>
      <c r="FE781" s="5"/>
      <c r="FF781" s="5"/>
      <c r="FG781" s="5"/>
      <c r="FH781" s="5"/>
      <c r="FI781" s="5"/>
      <c r="FJ781" s="5"/>
      <c r="FK781" s="5"/>
      <c r="FL781" s="5"/>
      <c r="FM781" s="5"/>
      <c r="FN781" s="5"/>
      <c r="FO781" s="5"/>
      <c r="FP781" s="5"/>
      <c r="FQ781" s="5"/>
      <c r="FR781" s="5"/>
      <c r="FS781" s="5"/>
      <c r="FT781" s="5"/>
      <c r="FU781" s="5"/>
      <c r="FV781" s="5"/>
      <c r="FW781" s="5"/>
      <c r="FX781" s="5"/>
      <c r="FY781" s="5"/>
      <c r="FZ781" s="5"/>
      <c r="GA781" s="5"/>
      <c r="GB781" s="5"/>
      <c r="GC781" s="5"/>
      <c r="GD781" s="5"/>
      <c r="GE781" s="5"/>
      <c r="GF781" s="5"/>
      <c r="GG781" s="5"/>
      <c r="GH781" s="4"/>
      <c r="GI781" s="4"/>
      <c r="GJ781" s="5"/>
      <c r="GK781" s="5"/>
      <c r="GL781" s="5"/>
      <c r="GM781" s="5"/>
      <c r="GN781" s="5"/>
      <c r="GO781" s="5"/>
      <c r="GP781" s="5"/>
      <c r="GQ781" s="5"/>
      <c r="GR781" s="5"/>
      <c r="GS781" s="5"/>
    </row>
    <row r="782" spans="1:201"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4"/>
      <c r="AR782" s="4"/>
      <c r="AS782" s="5"/>
      <c r="AT782" s="4"/>
      <c r="AU782" s="5"/>
      <c r="AV782" s="5"/>
      <c r="AW782" s="5"/>
      <c r="AX782" s="5"/>
      <c r="AY782" s="5"/>
      <c r="AZ782" s="5"/>
      <c r="BA782" s="5"/>
      <c r="BB782" s="5"/>
      <c r="BC782" s="4"/>
      <c r="BD782" s="4"/>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c r="CR782" s="5"/>
      <c r="CS782" s="5"/>
      <c r="CT782" s="5"/>
      <c r="CU782" s="5"/>
      <c r="CV782" s="5"/>
      <c r="CW782" s="5"/>
      <c r="CX782" s="5"/>
      <c r="CY782" s="5"/>
      <c r="CZ782" s="5"/>
      <c r="DA782" s="5"/>
      <c r="DB782" s="5"/>
      <c r="DC782" s="5"/>
      <c r="DD782" s="5"/>
      <c r="DE782" s="5"/>
      <c r="DF782" s="5"/>
      <c r="DG782" s="5"/>
      <c r="DH782" s="5"/>
      <c r="DI782" s="5"/>
      <c r="DJ782" s="5"/>
      <c r="DK782" s="5"/>
      <c r="DL782" s="5"/>
      <c r="DM782" s="5"/>
      <c r="DN782" s="5"/>
      <c r="DO782" s="5"/>
      <c r="DP782" s="5"/>
      <c r="DQ782" s="5"/>
      <c r="DR782" s="5"/>
      <c r="DS782" s="5"/>
      <c r="DT782" s="5"/>
      <c r="DU782" s="5"/>
      <c r="DV782" s="5"/>
      <c r="DW782" s="5"/>
      <c r="DX782" s="5"/>
      <c r="DY782" s="5"/>
      <c r="DZ782" s="5"/>
      <c r="EA782" s="5"/>
      <c r="EB782" s="5"/>
      <c r="EC782" s="5"/>
      <c r="ED782" s="5"/>
      <c r="EE782" s="5"/>
      <c r="EF782" s="5"/>
      <c r="EG782" s="5"/>
      <c r="EH782" s="5"/>
      <c r="EI782" s="5"/>
      <c r="EJ782" s="5"/>
      <c r="EK782" s="5"/>
      <c r="EL782" s="5"/>
      <c r="EM782" s="5"/>
      <c r="EN782" s="5"/>
      <c r="EO782" s="5"/>
      <c r="EP782" s="5"/>
      <c r="EQ782" s="5"/>
      <c r="ER782" s="5"/>
      <c r="ES782" s="5"/>
      <c r="ET782" s="5"/>
      <c r="EU782" s="5"/>
      <c r="EV782" s="5"/>
      <c r="EW782" s="5"/>
      <c r="EX782" s="5"/>
      <c r="EY782" s="5"/>
      <c r="EZ782" s="5"/>
      <c r="FA782" s="5"/>
      <c r="FB782" s="5"/>
      <c r="FC782" s="5"/>
      <c r="FD782" s="5"/>
      <c r="FE782" s="5"/>
      <c r="FF782" s="5"/>
      <c r="FG782" s="5"/>
      <c r="FH782" s="5"/>
      <c r="FI782" s="5"/>
      <c r="FJ782" s="5"/>
      <c r="FK782" s="5"/>
      <c r="FL782" s="5"/>
      <c r="FM782" s="5"/>
      <c r="FN782" s="5"/>
      <c r="FO782" s="5"/>
      <c r="FP782" s="5"/>
      <c r="FQ782" s="5"/>
      <c r="FR782" s="5"/>
      <c r="FS782" s="5"/>
      <c r="FT782" s="5"/>
      <c r="FU782" s="5"/>
      <c r="FV782" s="5"/>
      <c r="FW782" s="5"/>
      <c r="FX782" s="5"/>
      <c r="FY782" s="5"/>
      <c r="FZ782" s="5"/>
      <c r="GA782" s="5"/>
      <c r="GB782" s="5"/>
      <c r="GC782" s="5"/>
      <c r="GD782" s="5"/>
      <c r="GE782" s="5"/>
      <c r="GF782" s="5"/>
      <c r="GG782" s="5"/>
      <c r="GH782" s="4"/>
      <c r="GI782" s="4"/>
      <c r="GJ782" s="5"/>
      <c r="GK782" s="5"/>
      <c r="GL782" s="5"/>
      <c r="GM782" s="5"/>
      <c r="GN782" s="5"/>
      <c r="GO782" s="5"/>
      <c r="GP782" s="5"/>
      <c r="GQ782" s="5"/>
      <c r="GR782" s="5"/>
      <c r="GS782" s="5"/>
    </row>
    <row r="783" spans="1:201"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4"/>
      <c r="AR783" s="4"/>
      <c r="AS783" s="5"/>
      <c r="AT783" s="4"/>
      <c r="AU783" s="5"/>
      <c r="AV783" s="5"/>
      <c r="AW783" s="5"/>
      <c r="AX783" s="5"/>
      <c r="AY783" s="5"/>
      <c r="AZ783" s="5"/>
      <c r="BA783" s="5"/>
      <c r="BB783" s="5"/>
      <c r="BC783" s="4"/>
      <c r="BD783" s="4"/>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c r="CR783" s="5"/>
      <c r="CS783" s="5"/>
      <c r="CT783" s="5"/>
      <c r="CU783" s="5"/>
      <c r="CV783" s="5"/>
      <c r="CW783" s="5"/>
      <c r="CX783" s="5"/>
      <c r="CY783" s="5"/>
      <c r="CZ783" s="5"/>
      <c r="DA783" s="5"/>
      <c r="DB783" s="5"/>
      <c r="DC783" s="5"/>
      <c r="DD783" s="5"/>
      <c r="DE783" s="5"/>
      <c r="DF783" s="5"/>
      <c r="DG783" s="5"/>
      <c r="DH783" s="5"/>
      <c r="DI783" s="5"/>
      <c r="DJ783" s="5"/>
      <c r="DK783" s="5"/>
      <c r="DL783" s="5"/>
      <c r="DM783" s="5"/>
      <c r="DN783" s="5"/>
      <c r="DO783" s="5"/>
      <c r="DP783" s="5"/>
      <c r="DQ783" s="5"/>
      <c r="DR783" s="5"/>
      <c r="DS783" s="5"/>
      <c r="DT783" s="5"/>
      <c r="DU783" s="5"/>
      <c r="DV783" s="5"/>
      <c r="DW783" s="5"/>
      <c r="DX783" s="5"/>
      <c r="DY783" s="5"/>
      <c r="DZ783" s="5"/>
      <c r="EA783" s="5"/>
      <c r="EB783" s="5"/>
      <c r="EC783" s="5"/>
      <c r="ED783" s="5"/>
      <c r="EE783" s="5"/>
      <c r="EF783" s="5"/>
      <c r="EG783" s="5"/>
      <c r="EH783" s="5"/>
      <c r="EI783" s="5"/>
      <c r="EJ783" s="5"/>
      <c r="EK783" s="5"/>
      <c r="EL783" s="5"/>
      <c r="EM783" s="5"/>
      <c r="EN783" s="5"/>
      <c r="EO783" s="5"/>
      <c r="EP783" s="5"/>
      <c r="EQ783" s="5"/>
      <c r="ER783" s="5"/>
      <c r="ES783" s="5"/>
      <c r="ET783" s="5"/>
      <c r="EU783" s="5"/>
      <c r="EV783" s="5"/>
      <c r="EW783" s="5"/>
      <c r="EX783" s="5"/>
      <c r="EY783" s="5"/>
      <c r="EZ783" s="5"/>
      <c r="FA783" s="5"/>
      <c r="FB783" s="5"/>
      <c r="FC783" s="5"/>
      <c r="FD783" s="5"/>
      <c r="FE783" s="5"/>
      <c r="FF783" s="5"/>
      <c r="FG783" s="5"/>
      <c r="FH783" s="5"/>
      <c r="FI783" s="5"/>
      <c r="FJ783" s="5"/>
      <c r="FK783" s="5"/>
      <c r="FL783" s="5"/>
      <c r="FM783" s="5"/>
      <c r="FN783" s="5"/>
      <c r="FO783" s="5"/>
      <c r="FP783" s="5"/>
      <c r="FQ783" s="5"/>
      <c r="FR783" s="5"/>
      <c r="FS783" s="5"/>
      <c r="FT783" s="5"/>
      <c r="FU783" s="5"/>
      <c r="FV783" s="5"/>
      <c r="FW783" s="5"/>
      <c r="FX783" s="5"/>
      <c r="FY783" s="5"/>
      <c r="FZ783" s="5"/>
      <c r="GA783" s="5"/>
      <c r="GB783" s="5"/>
      <c r="GC783" s="5"/>
      <c r="GD783" s="5"/>
      <c r="GE783" s="5"/>
      <c r="GF783" s="5"/>
      <c r="GG783" s="5"/>
      <c r="GH783" s="4"/>
      <c r="GI783" s="4"/>
      <c r="GJ783" s="5"/>
      <c r="GK783" s="5"/>
      <c r="GL783" s="5"/>
      <c r="GM783" s="5"/>
      <c r="GN783" s="5"/>
      <c r="GO783" s="5"/>
      <c r="GP783" s="5"/>
      <c r="GQ783" s="5"/>
      <c r="GR783" s="5"/>
      <c r="GS783" s="5"/>
    </row>
    <row r="784" spans="1:201"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4"/>
      <c r="AR784" s="4"/>
      <c r="AS784" s="5"/>
      <c r="AT784" s="4"/>
      <c r="AU784" s="5"/>
      <c r="AV784" s="5"/>
      <c r="AW784" s="5"/>
      <c r="AX784" s="5"/>
      <c r="AY784" s="5"/>
      <c r="AZ784" s="5"/>
      <c r="BA784" s="5"/>
      <c r="BB784" s="5"/>
      <c r="BC784" s="4"/>
      <c r="BD784" s="4"/>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c r="CR784" s="5"/>
      <c r="CS784" s="5"/>
      <c r="CT784" s="5"/>
      <c r="CU784" s="5"/>
      <c r="CV784" s="5"/>
      <c r="CW784" s="5"/>
      <c r="CX784" s="5"/>
      <c r="CY784" s="5"/>
      <c r="CZ784" s="5"/>
      <c r="DA784" s="5"/>
      <c r="DB784" s="5"/>
      <c r="DC784" s="5"/>
      <c r="DD784" s="5"/>
      <c r="DE784" s="5"/>
      <c r="DF784" s="5"/>
      <c r="DG784" s="5"/>
      <c r="DH784" s="5"/>
      <c r="DI784" s="5"/>
      <c r="DJ784" s="5"/>
      <c r="DK784" s="5"/>
      <c r="DL784" s="5"/>
      <c r="DM784" s="5"/>
      <c r="DN784" s="5"/>
      <c r="DO784" s="5"/>
      <c r="DP784" s="5"/>
      <c r="DQ784" s="5"/>
      <c r="DR784" s="5"/>
      <c r="DS784" s="5"/>
      <c r="DT784" s="5"/>
      <c r="DU784" s="5"/>
      <c r="DV784" s="5"/>
      <c r="DW784" s="5"/>
      <c r="DX784" s="5"/>
      <c r="DY784" s="5"/>
      <c r="DZ784" s="5"/>
      <c r="EA784" s="5"/>
      <c r="EB784" s="5"/>
      <c r="EC784" s="5"/>
      <c r="ED784" s="5"/>
      <c r="EE784" s="5"/>
      <c r="EF784" s="5"/>
      <c r="EG784" s="5"/>
      <c r="EH784" s="5"/>
      <c r="EI784" s="5"/>
      <c r="EJ784" s="5"/>
      <c r="EK784" s="5"/>
      <c r="EL784" s="5"/>
      <c r="EM784" s="5"/>
      <c r="EN784" s="5"/>
      <c r="EO784" s="5"/>
      <c r="EP784" s="5"/>
      <c r="EQ784" s="5"/>
      <c r="ER784" s="5"/>
      <c r="ES784" s="5"/>
      <c r="ET784" s="5"/>
      <c r="EU784" s="5"/>
      <c r="EV784" s="5"/>
      <c r="EW784" s="5"/>
      <c r="EX784" s="5"/>
      <c r="EY784" s="5"/>
      <c r="EZ784" s="5"/>
      <c r="FA784" s="5"/>
      <c r="FB784" s="5"/>
      <c r="FC784" s="5"/>
      <c r="FD784" s="5"/>
      <c r="FE784" s="5"/>
      <c r="FF784" s="5"/>
      <c r="FG784" s="5"/>
      <c r="FH784" s="5"/>
      <c r="FI784" s="5"/>
      <c r="FJ784" s="5"/>
      <c r="FK784" s="5"/>
      <c r="FL784" s="5"/>
      <c r="FM784" s="5"/>
      <c r="FN784" s="5"/>
      <c r="FO784" s="5"/>
      <c r="FP784" s="5"/>
      <c r="FQ784" s="5"/>
      <c r="FR784" s="5"/>
      <c r="FS784" s="5"/>
      <c r="FT784" s="5"/>
      <c r="FU784" s="5"/>
      <c r="FV784" s="5"/>
      <c r="FW784" s="5"/>
      <c r="FX784" s="5"/>
      <c r="FY784" s="5"/>
      <c r="FZ784" s="5"/>
      <c r="GA784" s="5"/>
      <c r="GB784" s="5"/>
      <c r="GC784" s="5"/>
      <c r="GD784" s="5"/>
      <c r="GE784" s="5"/>
      <c r="GF784" s="5"/>
      <c r="GG784" s="5"/>
      <c r="GH784" s="4"/>
      <c r="GI784" s="4"/>
      <c r="GJ784" s="5"/>
      <c r="GK784" s="5"/>
      <c r="GL784" s="5"/>
      <c r="GM784" s="5"/>
      <c r="GN784" s="5"/>
      <c r="GO784" s="5"/>
      <c r="GP784" s="5"/>
      <c r="GQ784" s="5"/>
      <c r="GR784" s="5"/>
      <c r="GS784" s="5"/>
    </row>
    <row r="785" spans="1:201"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4"/>
      <c r="AR785" s="4"/>
      <c r="AS785" s="5"/>
      <c r="AT785" s="4"/>
      <c r="AU785" s="5"/>
      <c r="AV785" s="5"/>
      <c r="AW785" s="5"/>
      <c r="AX785" s="5"/>
      <c r="AY785" s="5"/>
      <c r="AZ785" s="5"/>
      <c r="BA785" s="5"/>
      <c r="BB785" s="5"/>
      <c r="BC785" s="4"/>
      <c r="BD785" s="4"/>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c r="CR785" s="5"/>
      <c r="CS785" s="5"/>
      <c r="CT785" s="5"/>
      <c r="CU785" s="5"/>
      <c r="CV785" s="5"/>
      <c r="CW785" s="5"/>
      <c r="CX785" s="5"/>
      <c r="CY785" s="5"/>
      <c r="CZ785" s="5"/>
      <c r="DA785" s="5"/>
      <c r="DB785" s="5"/>
      <c r="DC785" s="5"/>
      <c r="DD785" s="5"/>
      <c r="DE785" s="5"/>
      <c r="DF785" s="5"/>
      <c r="DG785" s="5"/>
      <c r="DH785" s="5"/>
      <c r="DI785" s="5"/>
      <c r="DJ785" s="5"/>
      <c r="DK785" s="5"/>
      <c r="DL785" s="5"/>
      <c r="DM785" s="5"/>
      <c r="DN785" s="5"/>
      <c r="DO785" s="5"/>
      <c r="DP785" s="5"/>
      <c r="DQ785" s="5"/>
      <c r="DR785" s="5"/>
      <c r="DS785" s="5"/>
      <c r="DT785" s="5"/>
      <c r="DU785" s="5"/>
      <c r="DV785" s="5"/>
      <c r="DW785" s="5"/>
      <c r="DX785" s="5"/>
      <c r="DY785" s="5"/>
      <c r="DZ785" s="5"/>
      <c r="EA785" s="5"/>
      <c r="EB785" s="5"/>
      <c r="EC785" s="5"/>
      <c r="ED785" s="5"/>
      <c r="EE785" s="5"/>
      <c r="EF785" s="5"/>
      <c r="EG785" s="5"/>
      <c r="EH785" s="5"/>
      <c r="EI785" s="5"/>
      <c r="EJ785" s="5"/>
      <c r="EK785" s="5"/>
      <c r="EL785" s="5"/>
      <c r="EM785" s="5"/>
      <c r="EN785" s="5"/>
      <c r="EO785" s="5"/>
      <c r="EP785" s="5"/>
      <c r="EQ785" s="5"/>
      <c r="ER785" s="5"/>
      <c r="ES785" s="5"/>
      <c r="ET785" s="5"/>
      <c r="EU785" s="5"/>
      <c r="EV785" s="5"/>
      <c r="EW785" s="5"/>
      <c r="EX785" s="5"/>
      <c r="EY785" s="5"/>
      <c r="EZ785" s="5"/>
      <c r="FA785" s="5"/>
      <c r="FB785" s="5"/>
      <c r="FC785" s="5"/>
      <c r="FD785" s="5"/>
      <c r="FE785" s="5"/>
      <c r="FF785" s="5"/>
      <c r="FG785" s="5"/>
      <c r="FH785" s="5"/>
      <c r="FI785" s="5"/>
      <c r="FJ785" s="5"/>
      <c r="FK785" s="5"/>
      <c r="FL785" s="5"/>
      <c r="FM785" s="5"/>
      <c r="FN785" s="5"/>
      <c r="FO785" s="5"/>
      <c r="FP785" s="5"/>
      <c r="FQ785" s="5"/>
      <c r="FR785" s="5"/>
      <c r="FS785" s="5"/>
      <c r="FT785" s="5"/>
      <c r="FU785" s="5"/>
      <c r="FV785" s="5"/>
      <c r="FW785" s="5"/>
      <c r="FX785" s="5"/>
      <c r="FY785" s="5"/>
      <c r="FZ785" s="5"/>
      <c r="GA785" s="5"/>
      <c r="GB785" s="5"/>
      <c r="GC785" s="5"/>
      <c r="GD785" s="5"/>
      <c r="GE785" s="5"/>
      <c r="GF785" s="5"/>
      <c r="GG785" s="5"/>
      <c r="GH785" s="4"/>
      <c r="GI785" s="4"/>
      <c r="GJ785" s="5"/>
      <c r="GK785" s="5"/>
      <c r="GL785" s="5"/>
      <c r="GM785" s="5"/>
      <c r="GN785" s="5"/>
      <c r="GO785" s="5"/>
      <c r="GP785" s="5"/>
      <c r="GQ785" s="5"/>
      <c r="GR785" s="5"/>
      <c r="GS785" s="5"/>
    </row>
    <row r="786" spans="1:201"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4"/>
      <c r="AR786" s="4"/>
      <c r="AS786" s="5"/>
      <c r="AT786" s="4"/>
      <c r="AU786" s="5"/>
      <c r="AV786" s="5"/>
      <c r="AW786" s="5"/>
      <c r="AX786" s="5"/>
      <c r="AY786" s="5"/>
      <c r="AZ786" s="5"/>
      <c r="BA786" s="5"/>
      <c r="BB786" s="5"/>
      <c r="BC786" s="4"/>
      <c r="BD786" s="4"/>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c r="CM786" s="5"/>
      <c r="CN786" s="5"/>
      <c r="CO786" s="5"/>
      <c r="CP786" s="5"/>
      <c r="CQ786" s="5"/>
      <c r="CR786" s="5"/>
      <c r="CS786" s="5"/>
      <c r="CT786" s="5"/>
      <c r="CU786" s="5"/>
      <c r="CV786" s="5"/>
      <c r="CW786" s="5"/>
      <c r="CX786" s="5"/>
      <c r="CY786" s="5"/>
      <c r="CZ786" s="5"/>
      <c r="DA786" s="5"/>
      <c r="DB786" s="5"/>
      <c r="DC786" s="5"/>
      <c r="DD786" s="5"/>
      <c r="DE786" s="5"/>
      <c r="DF786" s="5"/>
      <c r="DG786" s="5"/>
      <c r="DH786" s="5"/>
      <c r="DI786" s="5"/>
      <c r="DJ786" s="5"/>
      <c r="DK786" s="5"/>
      <c r="DL786" s="5"/>
      <c r="DM786" s="5"/>
      <c r="DN786" s="5"/>
      <c r="DO786" s="5"/>
      <c r="DP786" s="5"/>
      <c r="DQ786" s="5"/>
      <c r="DR786" s="5"/>
      <c r="DS786" s="5"/>
      <c r="DT786" s="5"/>
      <c r="DU786" s="5"/>
      <c r="DV786" s="5"/>
      <c r="DW786" s="5"/>
      <c r="DX786" s="5"/>
      <c r="DY786" s="5"/>
      <c r="DZ786" s="5"/>
      <c r="EA786" s="5"/>
      <c r="EB786" s="5"/>
      <c r="EC786" s="5"/>
      <c r="ED786" s="5"/>
      <c r="EE786" s="5"/>
      <c r="EF786" s="5"/>
      <c r="EG786" s="5"/>
      <c r="EH786" s="5"/>
      <c r="EI786" s="5"/>
      <c r="EJ786" s="5"/>
      <c r="EK786" s="5"/>
      <c r="EL786" s="5"/>
      <c r="EM786" s="5"/>
      <c r="EN786" s="5"/>
      <c r="EO786" s="5"/>
      <c r="EP786" s="5"/>
      <c r="EQ786" s="5"/>
      <c r="ER786" s="5"/>
      <c r="ES786" s="5"/>
      <c r="ET786" s="5"/>
      <c r="EU786" s="5"/>
      <c r="EV786" s="5"/>
      <c r="EW786" s="5"/>
      <c r="EX786" s="5"/>
      <c r="EY786" s="5"/>
      <c r="EZ786" s="5"/>
      <c r="FA786" s="5"/>
      <c r="FB786" s="5"/>
      <c r="FC786" s="5"/>
      <c r="FD786" s="5"/>
      <c r="FE786" s="5"/>
      <c r="FF786" s="5"/>
      <c r="FG786" s="5"/>
      <c r="FH786" s="5"/>
      <c r="FI786" s="5"/>
      <c r="FJ786" s="5"/>
      <c r="FK786" s="5"/>
      <c r="FL786" s="5"/>
      <c r="FM786" s="5"/>
      <c r="FN786" s="5"/>
      <c r="FO786" s="5"/>
      <c r="FP786" s="5"/>
      <c r="FQ786" s="5"/>
      <c r="FR786" s="5"/>
      <c r="FS786" s="5"/>
      <c r="FT786" s="5"/>
      <c r="FU786" s="5"/>
      <c r="FV786" s="5"/>
      <c r="FW786" s="5"/>
      <c r="FX786" s="5"/>
      <c r="FY786" s="5"/>
      <c r="FZ786" s="5"/>
      <c r="GA786" s="5"/>
      <c r="GB786" s="5"/>
      <c r="GC786" s="5"/>
      <c r="GD786" s="5"/>
      <c r="GE786" s="5"/>
      <c r="GF786" s="5"/>
      <c r="GG786" s="5"/>
      <c r="GH786" s="4"/>
      <c r="GI786" s="4"/>
      <c r="GJ786" s="5"/>
      <c r="GK786" s="5"/>
      <c r="GL786" s="5"/>
      <c r="GM786" s="5"/>
      <c r="GN786" s="5"/>
      <c r="GO786" s="5"/>
      <c r="GP786" s="5"/>
      <c r="GQ786" s="5"/>
      <c r="GR786" s="5"/>
      <c r="GS786" s="5"/>
    </row>
    <row r="787" spans="1:201"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4"/>
      <c r="AR787" s="4"/>
      <c r="AS787" s="5"/>
      <c r="AT787" s="4"/>
      <c r="AU787" s="5"/>
      <c r="AV787" s="5"/>
      <c r="AW787" s="5"/>
      <c r="AX787" s="5"/>
      <c r="AY787" s="5"/>
      <c r="AZ787" s="5"/>
      <c r="BA787" s="5"/>
      <c r="BB787" s="5"/>
      <c r="BC787" s="4"/>
      <c r="BD787" s="4"/>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c r="CR787" s="5"/>
      <c r="CS787" s="5"/>
      <c r="CT787" s="5"/>
      <c r="CU787" s="5"/>
      <c r="CV787" s="5"/>
      <c r="CW787" s="5"/>
      <c r="CX787" s="5"/>
      <c r="CY787" s="5"/>
      <c r="CZ787" s="5"/>
      <c r="DA787" s="5"/>
      <c r="DB787" s="5"/>
      <c r="DC787" s="5"/>
      <c r="DD787" s="5"/>
      <c r="DE787" s="5"/>
      <c r="DF787" s="5"/>
      <c r="DG787" s="5"/>
      <c r="DH787" s="5"/>
      <c r="DI787" s="5"/>
      <c r="DJ787" s="5"/>
      <c r="DK787" s="5"/>
      <c r="DL787" s="5"/>
      <c r="DM787" s="5"/>
      <c r="DN787" s="5"/>
      <c r="DO787" s="5"/>
      <c r="DP787" s="5"/>
      <c r="DQ787" s="5"/>
      <c r="DR787" s="5"/>
      <c r="DS787" s="5"/>
      <c r="DT787" s="5"/>
      <c r="DU787" s="5"/>
      <c r="DV787" s="5"/>
      <c r="DW787" s="5"/>
      <c r="DX787" s="5"/>
      <c r="DY787" s="5"/>
      <c r="DZ787" s="5"/>
      <c r="EA787" s="5"/>
      <c r="EB787" s="5"/>
      <c r="EC787" s="5"/>
      <c r="ED787" s="5"/>
      <c r="EE787" s="5"/>
      <c r="EF787" s="5"/>
      <c r="EG787" s="5"/>
      <c r="EH787" s="5"/>
      <c r="EI787" s="5"/>
      <c r="EJ787" s="5"/>
      <c r="EK787" s="5"/>
      <c r="EL787" s="5"/>
      <c r="EM787" s="5"/>
      <c r="EN787" s="5"/>
      <c r="EO787" s="5"/>
      <c r="EP787" s="5"/>
      <c r="EQ787" s="5"/>
      <c r="ER787" s="5"/>
      <c r="ES787" s="5"/>
      <c r="ET787" s="5"/>
      <c r="EU787" s="5"/>
      <c r="EV787" s="5"/>
      <c r="EW787" s="5"/>
      <c r="EX787" s="5"/>
      <c r="EY787" s="5"/>
      <c r="EZ787" s="5"/>
      <c r="FA787" s="5"/>
      <c r="FB787" s="5"/>
      <c r="FC787" s="5"/>
      <c r="FD787" s="5"/>
      <c r="FE787" s="5"/>
      <c r="FF787" s="5"/>
      <c r="FG787" s="5"/>
      <c r="FH787" s="5"/>
      <c r="FI787" s="5"/>
      <c r="FJ787" s="5"/>
      <c r="FK787" s="5"/>
      <c r="FL787" s="5"/>
      <c r="FM787" s="5"/>
      <c r="FN787" s="5"/>
      <c r="FO787" s="5"/>
      <c r="FP787" s="5"/>
      <c r="FQ787" s="5"/>
      <c r="FR787" s="5"/>
      <c r="FS787" s="5"/>
      <c r="FT787" s="5"/>
      <c r="FU787" s="5"/>
      <c r="FV787" s="5"/>
      <c r="FW787" s="5"/>
      <c r="FX787" s="5"/>
      <c r="FY787" s="5"/>
      <c r="FZ787" s="5"/>
      <c r="GA787" s="5"/>
      <c r="GB787" s="5"/>
      <c r="GC787" s="5"/>
      <c r="GD787" s="5"/>
      <c r="GE787" s="5"/>
      <c r="GF787" s="5"/>
      <c r="GG787" s="5"/>
      <c r="GH787" s="4"/>
      <c r="GI787" s="4"/>
      <c r="GJ787" s="5"/>
      <c r="GK787" s="5"/>
      <c r="GL787" s="5"/>
      <c r="GM787" s="5"/>
      <c r="GN787" s="5"/>
      <c r="GO787" s="5"/>
      <c r="GP787" s="5"/>
      <c r="GQ787" s="5"/>
      <c r="GR787" s="5"/>
      <c r="GS787" s="5"/>
    </row>
    <row r="788" spans="1:201"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4"/>
      <c r="AR788" s="4"/>
      <c r="AS788" s="5"/>
      <c r="AT788" s="4"/>
      <c r="AU788" s="5"/>
      <c r="AV788" s="5"/>
      <c r="AW788" s="5"/>
      <c r="AX788" s="5"/>
      <c r="AY788" s="5"/>
      <c r="AZ788" s="5"/>
      <c r="BA788" s="5"/>
      <c r="BB788" s="5"/>
      <c r="BC788" s="4"/>
      <c r="BD788" s="4"/>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c r="CM788" s="5"/>
      <c r="CN788" s="5"/>
      <c r="CO788" s="5"/>
      <c r="CP788" s="5"/>
      <c r="CQ788" s="5"/>
      <c r="CR788" s="5"/>
      <c r="CS788" s="5"/>
      <c r="CT788" s="5"/>
      <c r="CU788" s="5"/>
      <c r="CV788" s="5"/>
      <c r="CW788" s="5"/>
      <c r="CX788" s="5"/>
      <c r="CY788" s="5"/>
      <c r="CZ788" s="5"/>
      <c r="DA788" s="5"/>
      <c r="DB788" s="5"/>
      <c r="DC788" s="5"/>
      <c r="DD788" s="5"/>
      <c r="DE788" s="5"/>
      <c r="DF788" s="5"/>
      <c r="DG788" s="5"/>
      <c r="DH788" s="5"/>
      <c r="DI788" s="5"/>
      <c r="DJ788" s="5"/>
      <c r="DK788" s="5"/>
      <c r="DL788" s="5"/>
      <c r="DM788" s="5"/>
      <c r="DN788" s="5"/>
      <c r="DO788" s="5"/>
      <c r="DP788" s="5"/>
      <c r="DQ788" s="5"/>
      <c r="DR788" s="5"/>
      <c r="DS788" s="5"/>
      <c r="DT788" s="5"/>
      <c r="DU788" s="5"/>
      <c r="DV788" s="5"/>
      <c r="DW788" s="5"/>
      <c r="DX788" s="5"/>
      <c r="DY788" s="5"/>
      <c r="DZ788" s="5"/>
      <c r="EA788" s="5"/>
      <c r="EB788" s="5"/>
      <c r="EC788" s="5"/>
      <c r="ED788" s="5"/>
      <c r="EE788" s="5"/>
      <c r="EF788" s="5"/>
      <c r="EG788" s="5"/>
      <c r="EH788" s="5"/>
      <c r="EI788" s="5"/>
      <c r="EJ788" s="5"/>
      <c r="EK788" s="5"/>
      <c r="EL788" s="5"/>
      <c r="EM788" s="5"/>
      <c r="EN788" s="5"/>
      <c r="EO788" s="5"/>
      <c r="EP788" s="5"/>
      <c r="EQ788" s="5"/>
      <c r="ER788" s="5"/>
      <c r="ES788" s="5"/>
      <c r="ET788" s="5"/>
      <c r="EU788" s="5"/>
      <c r="EV788" s="5"/>
      <c r="EW788" s="5"/>
      <c r="EX788" s="5"/>
      <c r="EY788" s="5"/>
      <c r="EZ788" s="5"/>
      <c r="FA788" s="5"/>
      <c r="FB788" s="5"/>
      <c r="FC788" s="5"/>
      <c r="FD788" s="5"/>
      <c r="FE788" s="5"/>
      <c r="FF788" s="5"/>
      <c r="FG788" s="5"/>
      <c r="FH788" s="5"/>
      <c r="FI788" s="5"/>
      <c r="FJ788" s="5"/>
      <c r="FK788" s="5"/>
      <c r="FL788" s="5"/>
      <c r="FM788" s="5"/>
      <c r="FN788" s="5"/>
      <c r="FO788" s="5"/>
      <c r="FP788" s="5"/>
      <c r="FQ788" s="5"/>
      <c r="FR788" s="5"/>
      <c r="FS788" s="5"/>
      <c r="FT788" s="5"/>
      <c r="FU788" s="5"/>
      <c r="FV788" s="5"/>
      <c r="FW788" s="5"/>
      <c r="FX788" s="5"/>
      <c r="FY788" s="5"/>
      <c r="FZ788" s="5"/>
      <c r="GA788" s="5"/>
      <c r="GB788" s="5"/>
      <c r="GC788" s="5"/>
      <c r="GD788" s="5"/>
      <c r="GE788" s="5"/>
      <c r="GF788" s="5"/>
      <c r="GG788" s="5"/>
      <c r="GH788" s="4"/>
      <c r="GI788" s="4"/>
      <c r="GJ788" s="5"/>
      <c r="GK788" s="5"/>
      <c r="GL788" s="5"/>
      <c r="GM788" s="5"/>
      <c r="GN788" s="5"/>
      <c r="GO788" s="5"/>
      <c r="GP788" s="5"/>
      <c r="GQ788" s="5"/>
      <c r="GR788" s="5"/>
      <c r="GS788" s="5"/>
    </row>
    <row r="789" spans="1:201"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4"/>
      <c r="AR789" s="4"/>
      <c r="AS789" s="5"/>
      <c r="AT789" s="4"/>
      <c r="AU789" s="5"/>
      <c r="AV789" s="5"/>
      <c r="AW789" s="5"/>
      <c r="AX789" s="5"/>
      <c r="AY789" s="5"/>
      <c r="AZ789" s="5"/>
      <c r="BA789" s="5"/>
      <c r="BB789" s="5"/>
      <c r="BC789" s="4"/>
      <c r="BD789" s="4"/>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c r="CR789" s="5"/>
      <c r="CS789" s="5"/>
      <c r="CT789" s="5"/>
      <c r="CU789" s="5"/>
      <c r="CV789" s="5"/>
      <c r="CW789" s="5"/>
      <c r="CX789" s="5"/>
      <c r="CY789" s="5"/>
      <c r="CZ789" s="5"/>
      <c r="DA789" s="5"/>
      <c r="DB789" s="5"/>
      <c r="DC789" s="5"/>
      <c r="DD789" s="5"/>
      <c r="DE789" s="5"/>
      <c r="DF789" s="5"/>
      <c r="DG789" s="5"/>
      <c r="DH789" s="5"/>
      <c r="DI789" s="5"/>
      <c r="DJ789" s="5"/>
      <c r="DK789" s="5"/>
      <c r="DL789" s="5"/>
      <c r="DM789" s="5"/>
      <c r="DN789" s="5"/>
      <c r="DO789" s="5"/>
      <c r="DP789" s="5"/>
      <c r="DQ789" s="5"/>
      <c r="DR789" s="5"/>
      <c r="DS789" s="5"/>
      <c r="DT789" s="5"/>
      <c r="DU789" s="5"/>
      <c r="DV789" s="5"/>
      <c r="DW789" s="5"/>
      <c r="DX789" s="5"/>
      <c r="DY789" s="5"/>
      <c r="DZ789" s="5"/>
      <c r="EA789" s="5"/>
      <c r="EB789" s="5"/>
      <c r="EC789" s="5"/>
      <c r="ED789" s="5"/>
      <c r="EE789" s="5"/>
      <c r="EF789" s="5"/>
      <c r="EG789" s="5"/>
      <c r="EH789" s="5"/>
      <c r="EI789" s="5"/>
      <c r="EJ789" s="5"/>
      <c r="EK789" s="5"/>
      <c r="EL789" s="5"/>
      <c r="EM789" s="5"/>
      <c r="EN789" s="5"/>
      <c r="EO789" s="5"/>
      <c r="EP789" s="5"/>
      <c r="EQ789" s="5"/>
      <c r="ER789" s="5"/>
      <c r="ES789" s="5"/>
      <c r="ET789" s="5"/>
      <c r="EU789" s="5"/>
      <c r="EV789" s="5"/>
      <c r="EW789" s="5"/>
      <c r="EX789" s="5"/>
      <c r="EY789" s="5"/>
      <c r="EZ789" s="5"/>
      <c r="FA789" s="5"/>
      <c r="FB789" s="5"/>
      <c r="FC789" s="5"/>
      <c r="FD789" s="5"/>
      <c r="FE789" s="5"/>
      <c r="FF789" s="5"/>
      <c r="FG789" s="5"/>
      <c r="FH789" s="5"/>
      <c r="FI789" s="5"/>
      <c r="FJ789" s="5"/>
      <c r="FK789" s="5"/>
      <c r="FL789" s="5"/>
      <c r="FM789" s="5"/>
      <c r="FN789" s="5"/>
      <c r="FO789" s="5"/>
      <c r="FP789" s="5"/>
      <c r="FQ789" s="5"/>
      <c r="FR789" s="5"/>
      <c r="FS789" s="5"/>
      <c r="FT789" s="5"/>
      <c r="FU789" s="5"/>
      <c r="FV789" s="5"/>
      <c r="FW789" s="5"/>
      <c r="FX789" s="5"/>
      <c r="FY789" s="5"/>
      <c r="FZ789" s="5"/>
      <c r="GA789" s="5"/>
      <c r="GB789" s="5"/>
      <c r="GC789" s="5"/>
      <c r="GD789" s="5"/>
      <c r="GE789" s="5"/>
      <c r="GF789" s="5"/>
      <c r="GG789" s="5"/>
      <c r="GH789" s="4"/>
      <c r="GI789" s="4"/>
      <c r="GJ789" s="5"/>
      <c r="GK789" s="5"/>
      <c r="GL789" s="5"/>
      <c r="GM789" s="5"/>
      <c r="GN789" s="5"/>
      <c r="GO789" s="5"/>
      <c r="GP789" s="5"/>
      <c r="GQ789" s="5"/>
      <c r="GR789" s="5"/>
      <c r="GS789" s="5"/>
    </row>
    <row r="790" spans="1:201"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4"/>
      <c r="AR790" s="4"/>
      <c r="AS790" s="5"/>
      <c r="AT790" s="4"/>
      <c r="AU790" s="5"/>
      <c r="AV790" s="5"/>
      <c r="AW790" s="5"/>
      <c r="AX790" s="5"/>
      <c r="AY790" s="5"/>
      <c r="AZ790" s="5"/>
      <c r="BA790" s="5"/>
      <c r="BB790" s="5"/>
      <c r="BC790" s="4"/>
      <c r="BD790" s="4"/>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c r="CR790" s="5"/>
      <c r="CS790" s="5"/>
      <c r="CT790" s="5"/>
      <c r="CU790" s="5"/>
      <c r="CV790" s="5"/>
      <c r="CW790" s="5"/>
      <c r="CX790" s="5"/>
      <c r="CY790" s="5"/>
      <c r="CZ790" s="5"/>
      <c r="DA790" s="5"/>
      <c r="DB790" s="5"/>
      <c r="DC790" s="5"/>
      <c r="DD790" s="5"/>
      <c r="DE790" s="5"/>
      <c r="DF790" s="5"/>
      <c r="DG790" s="5"/>
      <c r="DH790" s="5"/>
      <c r="DI790" s="5"/>
      <c r="DJ790" s="5"/>
      <c r="DK790" s="5"/>
      <c r="DL790" s="5"/>
      <c r="DM790" s="5"/>
      <c r="DN790" s="5"/>
      <c r="DO790" s="5"/>
      <c r="DP790" s="5"/>
      <c r="DQ790" s="5"/>
      <c r="DR790" s="5"/>
      <c r="DS790" s="5"/>
      <c r="DT790" s="5"/>
      <c r="DU790" s="5"/>
      <c r="DV790" s="5"/>
      <c r="DW790" s="5"/>
      <c r="DX790" s="5"/>
      <c r="DY790" s="5"/>
      <c r="DZ790" s="5"/>
      <c r="EA790" s="5"/>
      <c r="EB790" s="5"/>
      <c r="EC790" s="5"/>
      <c r="ED790" s="5"/>
      <c r="EE790" s="5"/>
      <c r="EF790" s="5"/>
      <c r="EG790" s="5"/>
      <c r="EH790" s="5"/>
      <c r="EI790" s="5"/>
      <c r="EJ790" s="5"/>
      <c r="EK790" s="5"/>
      <c r="EL790" s="5"/>
      <c r="EM790" s="5"/>
      <c r="EN790" s="5"/>
      <c r="EO790" s="5"/>
      <c r="EP790" s="5"/>
      <c r="EQ790" s="5"/>
      <c r="ER790" s="5"/>
      <c r="ES790" s="5"/>
      <c r="ET790" s="5"/>
      <c r="EU790" s="5"/>
      <c r="EV790" s="5"/>
      <c r="EW790" s="5"/>
      <c r="EX790" s="5"/>
      <c r="EY790" s="5"/>
      <c r="EZ790" s="5"/>
      <c r="FA790" s="5"/>
      <c r="FB790" s="5"/>
      <c r="FC790" s="5"/>
      <c r="FD790" s="5"/>
      <c r="FE790" s="5"/>
      <c r="FF790" s="5"/>
      <c r="FG790" s="5"/>
      <c r="FH790" s="5"/>
      <c r="FI790" s="5"/>
      <c r="FJ790" s="5"/>
      <c r="FK790" s="5"/>
      <c r="FL790" s="5"/>
      <c r="FM790" s="5"/>
      <c r="FN790" s="5"/>
      <c r="FO790" s="5"/>
      <c r="FP790" s="5"/>
      <c r="FQ790" s="5"/>
      <c r="FR790" s="5"/>
      <c r="FS790" s="5"/>
      <c r="FT790" s="5"/>
      <c r="FU790" s="5"/>
      <c r="FV790" s="5"/>
      <c r="FW790" s="5"/>
      <c r="FX790" s="5"/>
      <c r="FY790" s="5"/>
      <c r="FZ790" s="5"/>
      <c r="GA790" s="5"/>
      <c r="GB790" s="5"/>
      <c r="GC790" s="5"/>
      <c r="GD790" s="5"/>
      <c r="GE790" s="5"/>
      <c r="GF790" s="5"/>
      <c r="GG790" s="5"/>
      <c r="GH790" s="4"/>
      <c r="GI790" s="4"/>
      <c r="GJ790" s="5"/>
      <c r="GK790" s="5"/>
      <c r="GL790" s="5"/>
      <c r="GM790" s="5"/>
      <c r="GN790" s="5"/>
      <c r="GO790" s="5"/>
      <c r="GP790" s="5"/>
      <c r="GQ790" s="5"/>
      <c r="GR790" s="5"/>
      <c r="GS790" s="5"/>
    </row>
    <row r="791" spans="1:201"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4"/>
      <c r="AR791" s="4"/>
      <c r="AS791" s="5"/>
      <c r="AT791" s="4"/>
      <c r="AU791" s="5"/>
      <c r="AV791" s="5"/>
      <c r="AW791" s="5"/>
      <c r="AX791" s="5"/>
      <c r="AY791" s="5"/>
      <c r="AZ791" s="5"/>
      <c r="BA791" s="5"/>
      <c r="BB791" s="5"/>
      <c r="BC791" s="4"/>
      <c r="BD791" s="4"/>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c r="CR791" s="5"/>
      <c r="CS791" s="5"/>
      <c r="CT791" s="5"/>
      <c r="CU791" s="5"/>
      <c r="CV791" s="5"/>
      <c r="CW791" s="5"/>
      <c r="CX791" s="5"/>
      <c r="CY791" s="5"/>
      <c r="CZ791" s="5"/>
      <c r="DA791" s="5"/>
      <c r="DB791" s="5"/>
      <c r="DC791" s="5"/>
      <c r="DD791" s="5"/>
      <c r="DE791" s="5"/>
      <c r="DF791" s="5"/>
      <c r="DG791" s="5"/>
      <c r="DH791" s="5"/>
      <c r="DI791" s="5"/>
      <c r="DJ791" s="5"/>
      <c r="DK791" s="5"/>
      <c r="DL791" s="5"/>
      <c r="DM791" s="5"/>
      <c r="DN791" s="5"/>
      <c r="DO791" s="5"/>
      <c r="DP791" s="5"/>
      <c r="DQ791" s="5"/>
      <c r="DR791" s="5"/>
      <c r="DS791" s="5"/>
      <c r="DT791" s="5"/>
      <c r="DU791" s="5"/>
      <c r="DV791" s="5"/>
      <c r="DW791" s="5"/>
      <c r="DX791" s="5"/>
      <c r="DY791" s="5"/>
      <c r="DZ791" s="5"/>
      <c r="EA791" s="5"/>
      <c r="EB791" s="5"/>
      <c r="EC791" s="5"/>
      <c r="ED791" s="5"/>
      <c r="EE791" s="5"/>
      <c r="EF791" s="5"/>
      <c r="EG791" s="5"/>
      <c r="EH791" s="5"/>
      <c r="EI791" s="5"/>
      <c r="EJ791" s="5"/>
      <c r="EK791" s="5"/>
      <c r="EL791" s="5"/>
      <c r="EM791" s="5"/>
      <c r="EN791" s="5"/>
      <c r="EO791" s="5"/>
      <c r="EP791" s="5"/>
      <c r="EQ791" s="5"/>
      <c r="ER791" s="5"/>
      <c r="ES791" s="5"/>
      <c r="ET791" s="5"/>
      <c r="EU791" s="5"/>
      <c r="EV791" s="5"/>
      <c r="EW791" s="5"/>
      <c r="EX791" s="5"/>
      <c r="EY791" s="5"/>
      <c r="EZ791" s="5"/>
      <c r="FA791" s="5"/>
      <c r="FB791" s="5"/>
      <c r="FC791" s="5"/>
      <c r="FD791" s="5"/>
      <c r="FE791" s="5"/>
      <c r="FF791" s="5"/>
      <c r="FG791" s="5"/>
      <c r="FH791" s="5"/>
      <c r="FI791" s="5"/>
      <c r="FJ791" s="5"/>
      <c r="FK791" s="5"/>
      <c r="FL791" s="5"/>
      <c r="FM791" s="5"/>
      <c r="FN791" s="5"/>
      <c r="FO791" s="5"/>
      <c r="FP791" s="5"/>
      <c r="FQ791" s="5"/>
      <c r="FR791" s="5"/>
      <c r="FS791" s="5"/>
      <c r="FT791" s="5"/>
      <c r="FU791" s="5"/>
      <c r="FV791" s="5"/>
      <c r="FW791" s="5"/>
      <c r="FX791" s="5"/>
      <c r="FY791" s="5"/>
      <c r="FZ791" s="5"/>
      <c r="GA791" s="5"/>
      <c r="GB791" s="5"/>
      <c r="GC791" s="5"/>
      <c r="GD791" s="5"/>
      <c r="GE791" s="5"/>
      <c r="GF791" s="5"/>
      <c r="GG791" s="5"/>
      <c r="GH791" s="4"/>
      <c r="GI791" s="4"/>
      <c r="GJ791" s="5"/>
      <c r="GK791" s="5"/>
      <c r="GL791" s="5"/>
      <c r="GM791" s="5"/>
      <c r="GN791" s="5"/>
      <c r="GO791" s="5"/>
      <c r="GP791" s="5"/>
      <c r="GQ791" s="5"/>
      <c r="GR791" s="5"/>
      <c r="GS791" s="5"/>
    </row>
    <row r="792" spans="1:201"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4"/>
      <c r="AR792" s="4"/>
      <c r="AS792" s="5"/>
      <c r="AT792" s="4"/>
      <c r="AU792" s="5"/>
      <c r="AV792" s="5"/>
      <c r="AW792" s="5"/>
      <c r="AX792" s="5"/>
      <c r="AY792" s="5"/>
      <c r="AZ792" s="5"/>
      <c r="BA792" s="5"/>
      <c r="BB792" s="5"/>
      <c r="BC792" s="4"/>
      <c r="BD792" s="4"/>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c r="CR792" s="5"/>
      <c r="CS792" s="5"/>
      <c r="CT792" s="5"/>
      <c r="CU792" s="5"/>
      <c r="CV792" s="5"/>
      <c r="CW792" s="5"/>
      <c r="CX792" s="5"/>
      <c r="CY792" s="5"/>
      <c r="CZ792" s="5"/>
      <c r="DA792" s="5"/>
      <c r="DB792" s="5"/>
      <c r="DC792" s="5"/>
      <c r="DD792" s="5"/>
      <c r="DE792" s="5"/>
      <c r="DF792" s="5"/>
      <c r="DG792" s="5"/>
      <c r="DH792" s="5"/>
      <c r="DI792" s="5"/>
      <c r="DJ792" s="5"/>
      <c r="DK792" s="5"/>
      <c r="DL792" s="5"/>
      <c r="DM792" s="5"/>
      <c r="DN792" s="5"/>
      <c r="DO792" s="5"/>
      <c r="DP792" s="5"/>
      <c r="DQ792" s="5"/>
      <c r="DR792" s="5"/>
      <c r="DS792" s="5"/>
      <c r="DT792" s="5"/>
      <c r="DU792" s="5"/>
      <c r="DV792" s="5"/>
      <c r="DW792" s="5"/>
      <c r="DX792" s="5"/>
      <c r="DY792" s="5"/>
      <c r="DZ792" s="5"/>
      <c r="EA792" s="5"/>
      <c r="EB792" s="5"/>
      <c r="EC792" s="5"/>
      <c r="ED792" s="5"/>
      <c r="EE792" s="5"/>
      <c r="EF792" s="5"/>
      <c r="EG792" s="5"/>
      <c r="EH792" s="5"/>
      <c r="EI792" s="5"/>
      <c r="EJ792" s="5"/>
      <c r="EK792" s="5"/>
      <c r="EL792" s="5"/>
      <c r="EM792" s="5"/>
      <c r="EN792" s="5"/>
      <c r="EO792" s="5"/>
      <c r="EP792" s="5"/>
      <c r="EQ792" s="5"/>
      <c r="ER792" s="5"/>
      <c r="ES792" s="5"/>
      <c r="ET792" s="5"/>
      <c r="EU792" s="5"/>
      <c r="EV792" s="5"/>
      <c r="EW792" s="5"/>
      <c r="EX792" s="5"/>
      <c r="EY792" s="5"/>
      <c r="EZ792" s="5"/>
      <c r="FA792" s="5"/>
      <c r="FB792" s="5"/>
      <c r="FC792" s="5"/>
      <c r="FD792" s="5"/>
      <c r="FE792" s="5"/>
      <c r="FF792" s="5"/>
      <c r="FG792" s="5"/>
      <c r="FH792" s="5"/>
      <c r="FI792" s="5"/>
      <c r="FJ792" s="5"/>
      <c r="FK792" s="5"/>
      <c r="FL792" s="5"/>
      <c r="FM792" s="5"/>
      <c r="FN792" s="5"/>
      <c r="FO792" s="5"/>
      <c r="FP792" s="5"/>
      <c r="FQ792" s="5"/>
      <c r="FR792" s="5"/>
      <c r="FS792" s="5"/>
      <c r="FT792" s="5"/>
      <c r="FU792" s="5"/>
      <c r="FV792" s="5"/>
      <c r="FW792" s="5"/>
      <c r="FX792" s="5"/>
      <c r="FY792" s="5"/>
      <c r="FZ792" s="5"/>
      <c r="GA792" s="5"/>
      <c r="GB792" s="5"/>
      <c r="GC792" s="5"/>
      <c r="GD792" s="5"/>
      <c r="GE792" s="5"/>
      <c r="GF792" s="5"/>
      <c r="GG792" s="5"/>
      <c r="GH792" s="4"/>
      <c r="GI792" s="4"/>
      <c r="GJ792" s="5"/>
      <c r="GK792" s="5"/>
      <c r="GL792" s="5"/>
      <c r="GM792" s="5"/>
      <c r="GN792" s="5"/>
      <c r="GO792" s="5"/>
      <c r="GP792" s="5"/>
      <c r="GQ792" s="5"/>
      <c r="GR792" s="5"/>
      <c r="GS792" s="5"/>
    </row>
    <row r="793" spans="1:201"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4"/>
      <c r="AR793" s="4"/>
      <c r="AS793" s="5"/>
      <c r="AT793" s="4"/>
      <c r="AU793" s="5"/>
      <c r="AV793" s="5"/>
      <c r="AW793" s="5"/>
      <c r="AX793" s="5"/>
      <c r="AY793" s="5"/>
      <c r="AZ793" s="5"/>
      <c r="BA793" s="5"/>
      <c r="BB793" s="5"/>
      <c r="BC793" s="4"/>
      <c r="BD793" s="4"/>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c r="CR793" s="5"/>
      <c r="CS793" s="5"/>
      <c r="CT793" s="5"/>
      <c r="CU793" s="5"/>
      <c r="CV793" s="5"/>
      <c r="CW793" s="5"/>
      <c r="CX793" s="5"/>
      <c r="CY793" s="5"/>
      <c r="CZ793" s="5"/>
      <c r="DA793" s="5"/>
      <c r="DB793" s="5"/>
      <c r="DC793" s="5"/>
      <c r="DD793" s="5"/>
      <c r="DE793" s="5"/>
      <c r="DF793" s="5"/>
      <c r="DG793" s="5"/>
      <c r="DH793" s="5"/>
      <c r="DI793" s="5"/>
      <c r="DJ793" s="5"/>
      <c r="DK793" s="5"/>
      <c r="DL793" s="5"/>
      <c r="DM793" s="5"/>
      <c r="DN793" s="5"/>
      <c r="DO793" s="5"/>
      <c r="DP793" s="5"/>
      <c r="DQ793" s="5"/>
      <c r="DR793" s="5"/>
      <c r="DS793" s="5"/>
      <c r="DT793" s="5"/>
      <c r="DU793" s="5"/>
      <c r="DV793" s="5"/>
      <c r="DW793" s="5"/>
      <c r="DX793" s="5"/>
      <c r="DY793" s="5"/>
      <c r="DZ793" s="5"/>
      <c r="EA793" s="5"/>
      <c r="EB793" s="5"/>
      <c r="EC793" s="5"/>
      <c r="ED793" s="5"/>
      <c r="EE793" s="5"/>
      <c r="EF793" s="5"/>
      <c r="EG793" s="5"/>
      <c r="EH793" s="5"/>
      <c r="EI793" s="5"/>
      <c r="EJ793" s="5"/>
      <c r="EK793" s="5"/>
      <c r="EL793" s="5"/>
      <c r="EM793" s="5"/>
      <c r="EN793" s="5"/>
      <c r="EO793" s="5"/>
      <c r="EP793" s="5"/>
      <c r="EQ793" s="5"/>
      <c r="ER793" s="5"/>
      <c r="ES793" s="5"/>
      <c r="ET793" s="5"/>
      <c r="EU793" s="5"/>
      <c r="EV793" s="5"/>
      <c r="EW793" s="5"/>
      <c r="EX793" s="5"/>
      <c r="EY793" s="5"/>
      <c r="EZ793" s="5"/>
      <c r="FA793" s="5"/>
      <c r="FB793" s="5"/>
      <c r="FC793" s="5"/>
      <c r="FD793" s="5"/>
      <c r="FE793" s="5"/>
      <c r="FF793" s="5"/>
      <c r="FG793" s="5"/>
      <c r="FH793" s="5"/>
      <c r="FI793" s="5"/>
      <c r="FJ793" s="5"/>
      <c r="FK793" s="5"/>
      <c r="FL793" s="5"/>
      <c r="FM793" s="5"/>
      <c r="FN793" s="5"/>
      <c r="FO793" s="5"/>
      <c r="FP793" s="5"/>
      <c r="FQ793" s="5"/>
      <c r="FR793" s="5"/>
      <c r="FS793" s="5"/>
      <c r="FT793" s="5"/>
      <c r="FU793" s="5"/>
      <c r="FV793" s="5"/>
      <c r="FW793" s="5"/>
      <c r="FX793" s="5"/>
      <c r="FY793" s="5"/>
      <c r="FZ793" s="5"/>
      <c r="GA793" s="5"/>
      <c r="GB793" s="5"/>
      <c r="GC793" s="5"/>
      <c r="GD793" s="5"/>
      <c r="GE793" s="5"/>
      <c r="GF793" s="5"/>
      <c r="GG793" s="5"/>
      <c r="GH793" s="4"/>
      <c r="GI793" s="4"/>
      <c r="GJ793" s="5"/>
      <c r="GK793" s="5"/>
      <c r="GL793" s="5"/>
      <c r="GM793" s="5"/>
      <c r="GN793" s="5"/>
      <c r="GO793" s="5"/>
      <c r="GP793" s="5"/>
      <c r="GQ793" s="5"/>
      <c r="GR793" s="5"/>
      <c r="GS793" s="5"/>
    </row>
    <row r="794" spans="1:201"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4"/>
      <c r="AR794" s="4"/>
      <c r="AS794" s="5"/>
      <c r="AT794" s="4"/>
      <c r="AU794" s="5"/>
      <c r="AV794" s="5"/>
      <c r="AW794" s="5"/>
      <c r="AX794" s="5"/>
      <c r="AY794" s="5"/>
      <c r="AZ794" s="5"/>
      <c r="BA794" s="5"/>
      <c r="BB794" s="5"/>
      <c r="BC794" s="4"/>
      <c r="BD794" s="4"/>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c r="CM794" s="5"/>
      <c r="CN794" s="5"/>
      <c r="CO794" s="5"/>
      <c r="CP794" s="5"/>
      <c r="CQ794" s="5"/>
      <c r="CR794" s="5"/>
      <c r="CS794" s="5"/>
      <c r="CT794" s="5"/>
      <c r="CU794" s="5"/>
      <c r="CV794" s="5"/>
      <c r="CW794" s="5"/>
      <c r="CX794" s="5"/>
      <c r="CY794" s="5"/>
      <c r="CZ794" s="5"/>
      <c r="DA794" s="5"/>
      <c r="DB794" s="5"/>
      <c r="DC794" s="5"/>
      <c r="DD794" s="5"/>
      <c r="DE794" s="5"/>
      <c r="DF794" s="5"/>
      <c r="DG794" s="5"/>
      <c r="DH794" s="5"/>
      <c r="DI794" s="5"/>
      <c r="DJ794" s="5"/>
      <c r="DK794" s="5"/>
      <c r="DL794" s="5"/>
      <c r="DM794" s="5"/>
      <c r="DN794" s="5"/>
      <c r="DO794" s="5"/>
      <c r="DP794" s="5"/>
      <c r="DQ794" s="5"/>
      <c r="DR794" s="5"/>
      <c r="DS794" s="5"/>
      <c r="DT794" s="5"/>
      <c r="DU794" s="5"/>
      <c r="DV794" s="5"/>
      <c r="DW794" s="5"/>
      <c r="DX794" s="5"/>
      <c r="DY794" s="5"/>
      <c r="DZ794" s="5"/>
      <c r="EA794" s="5"/>
      <c r="EB794" s="5"/>
      <c r="EC794" s="5"/>
      <c r="ED794" s="5"/>
      <c r="EE794" s="5"/>
      <c r="EF794" s="5"/>
      <c r="EG794" s="5"/>
      <c r="EH794" s="5"/>
      <c r="EI794" s="5"/>
      <c r="EJ794" s="5"/>
      <c r="EK794" s="5"/>
      <c r="EL794" s="5"/>
      <c r="EM794" s="5"/>
      <c r="EN794" s="5"/>
      <c r="EO794" s="5"/>
      <c r="EP794" s="5"/>
      <c r="EQ794" s="5"/>
      <c r="ER794" s="5"/>
      <c r="ES794" s="5"/>
      <c r="ET794" s="5"/>
      <c r="EU794" s="5"/>
      <c r="EV794" s="5"/>
      <c r="EW794" s="5"/>
      <c r="EX794" s="5"/>
      <c r="EY794" s="5"/>
      <c r="EZ794" s="5"/>
      <c r="FA794" s="5"/>
      <c r="FB794" s="5"/>
      <c r="FC794" s="5"/>
      <c r="FD794" s="5"/>
      <c r="FE794" s="5"/>
      <c r="FF794" s="5"/>
      <c r="FG794" s="5"/>
      <c r="FH794" s="5"/>
      <c r="FI794" s="5"/>
      <c r="FJ794" s="5"/>
      <c r="FK794" s="5"/>
      <c r="FL794" s="5"/>
      <c r="FM794" s="5"/>
      <c r="FN794" s="5"/>
      <c r="FO794" s="5"/>
      <c r="FP794" s="5"/>
      <c r="FQ794" s="5"/>
      <c r="FR794" s="5"/>
      <c r="FS794" s="5"/>
      <c r="FT794" s="5"/>
      <c r="FU794" s="5"/>
      <c r="FV794" s="5"/>
      <c r="FW794" s="5"/>
      <c r="FX794" s="5"/>
      <c r="FY794" s="5"/>
      <c r="FZ794" s="5"/>
      <c r="GA794" s="5"/>
      <c r="GB794" s="5"/>
      <c r="GC794" s="5"/>
      <c r="GD794" s="5"/>
      <c r="GE794" s="5"/>
      <c r="GF794" s="5"/>
      <c r="GG794" s="5"/>
      <c r="GH794" s="4"/>
      <c r="GI794" s="4"/>
      <c r="GJ794" s="5"/>
      <c r="GK794" s="5"/>
      <c r="GL794" s="5"/>
      <c r="GM794" s="5"/>
      <c r="GN794" s="5"/>
      <c r="GO794" s="5"/>
      <c r="GP794" s="5"/>
      <c r="GQ794" s="5"/>
      <c r="GR794" s="5"/>
      <c r="GS794" s="5"/>
    </row>
    <row r="795" spans="1:201"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4"/>
      <c r="AR795" s="4"/>
      <c r="AS795" s="5"/>
      <c r="AT795" s="4"/>
      <c r="AU795" s="5"/>
      <c r="AV795" s="5"/>
      <c r="AW795" s="5"/>
      <c r="AX795" s="5"/>
      <c r="AY795" s="5"/>
      <c r="AZ795" s="5"/>
      <c r="BA795" s="5"/>
      <c r="BB795" s="5"/>
      <c r="BC795" s="4"/>
      <c r="BD795" s="4"/>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c r="CR795" s="5"/>
      <c r="CS795" s="5"/>
      <c r="CT795" s="5"/>
      <c r="CU795" s="5"/>
      <c r="CV795" s="5"/>
      <c r="CW795" s="5"/>
      <c r="CX795" s="5"/>
      <c r="CY795" s="5"/>
      <c r="CZ795" s="5"/>
      <c r="DA795" s="5"/>
      <c r="DB795" s="5"/>
      <c r="DC795" s="5"/>
      <c r="DD795" s="5"/>
      <c r="DE795" s="5"/>
      <c r="DF795" s="5"/>
      <c r="DG795" s="5"/>
      <c r="DH795" s="5"/>
      <c r="DI795" s="5"/>
      <c r="DJ795" s="5"/>
      <c r="DK795" s="5"/>
      <c r="DL795" s="5"/>
      <c r="DM795" s="5"/>
      <c r="DN795" s="5"/>
      <c r="DO795" s="5"/>
      <c r="DP795" s="5"/>
      <c r="DQ795" s="5"/>
      <c r="DR795" s="5"/>
      <c r="DS795" s="5"/>
      <c r="DT795" s="5"/>
      <c r="DU795" s="5"/>
      <c r="DV795" s="5"/>
      <c r="DW795" s="5"/>
      <c r="DX795" s="5"/>
      <c r="DY795" s="5"/>
      <c r="DZ795" s="5"/>
      <c r="EA795" s="5"/>
      <c r="EB795" s="5"/>
      <c r="EC795" s="5"/>
      <c r="ED795" s="5"/>
      <c r="EE795" s="5"/>
      <c r="EF795" s="5"/>
      <c r="EG795" s="5"/>
      <c r="EH795" s="5"/>
      <c r="EI795" s="5"/>
      <c r="EJ795" s="5"/>
      <c r="EK795" s="5"/>
      <c r="EL795" s="5"/>
      <c r="EM795" s="5"/>
      <c r="EN795" s="5"/>
      <c r="EO795" s="5"/>
      <c r="EP795" s="5"/>
      <c r="EQ795" s="5"/>
      <c r="ER795" s="5"/>
      <c r="ES795" s="5"/>
      <c r="ET795" s="5"/>
      <c r="EU795" s="5"/>
      <c r="EV795" s="5"/>
      <c r="EW795" s="5"/>
      <c r="EX795" s="5"/>
      <c r="EY795" s="5"/>
      <c r="EZ795" s="5"/>
      <c r="FA795" s="5"/>
      <c r="FB795" s="5"/>
      <c r="FC795" s="5"/>
      <c r="FD795" s="5"/>
      <c r="FE795" s="5"/>
      <c r="FF795" s="5"/>
      <c r="FG795" s="5"/>
      <c r="FH795" s="5"/>
      <c r="FI795" s="5"/>
      <c r="FJ795" s="5"/>
      <c r="FK795" s="5"/>
      <c r="FL795" s="5"/>
      <c r="FM795" s="5"/>
      <c r="FN795" s="5"/>
      <c r="FO795" s="5"/>
      <c r="FP795" s="5"/>
      <c r="FQ795" s="5"/>
      <c r="FR795" s="5"/>
      <c r="FS795" s="5"/>
      <c r="FT795" s="5"/>
      <c r="FU795" s="5"/>
      <c r="FV795" s="5"/>
      <c r="FW795" s="5"/>
      <c r="FX795" s="5"/>
      <c r="FY795" s="5"/>
      <c r="FZ795" s="5"/>
      <c r="GA795" s="5"/>
      <c r="GB795" s="5"/>
      <c r="GC795" s="5"/>
      <c r="GD795" s="5"/>
      <c r="GE795" s="5"/>
      <c r="GF795" s="5"/>
      <c r="GG795" s="5"/>
      <c r="GH795" s="4"/>
      <c r="GI795" s="4"/>
      <c r="GJ795" s="5"/>
      <c r="GK795" s="5"/>
      <c r="GL795" s="5"/>
      <c r="GM795" s="5"/>
      <c r="GN795" s="5"/>
      <c r="GO795" s="5"/>
      <c r="GP795" s="5"/>
      <c r="GQ795" s="5"/>
      <c r="GR795" s="5"/>
      <c r="GS795" s="5"/>
    </row>
    <row r="796" spans="1:201"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4"/>
      <c r="AR796" s="4"/>
      <c r="AS796" s="5"/>
      <c r="AT796" s="4"/>
      <c r="AU796" s="5"/>
      <c r="AV796" s="5"/>
      <c r="AW796" s="5"/>
      <c r="AX796" s="5"/>
      <c r="AY796" s="5"/>
      <c r="AZ796" s="5"/>
      <c r="BA796" s="5"/>
      <c r="BB796" s="5"/>
      <c r="BC796" s="4"/>
      <c r="BD796" s="4"/>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5"/>
      <c r="CX796" s="5"/>
      <c r="CY796" s="5"/>
      <c r="CZ796" s="5"/>
      <c r="DA796" s="5"/>
      <c r="DB796" s="5"/>
      <c r="DC796" s="5"/>
      <c r="DD796" s="5"/>
      <c r="DE796" s="5"/>
      <c r="DF796" s="5"/>
      <c r="DG796" s="5"/>
      <c r="DH796" s="5"/>
      <c r="DI796" s="5"/>
      <c r="DJ796" s="5"/>
      <c r="DK796" s="5"/>
      <c r="DL796" s="5"/>
      <c r="DM796" s="5"/>
      <c r="DN796" s="5"/>
      <c r="DO796" s="5"/>
      <c r="DP796" s="5"/>
      <c r="DQ796" s="5"/>
      <c r="DR796" s="5"/>
      <c r="DS796" s="5"/>
      <c r="DT796" s="5"/>
      <c r="DU796" s="5"/>
      <c r="DV796" s="5"/>
      <c r="DW796" s="5"/>
      <c r="DX796" s="5"/>
      <c r="DY796" s="5"/>
      <c r="DZ796" s="5"/>
      <c r="EA796" s="5"/>
      <c r="EB796" s="5"/>
      <c r="EC796" s="5"/>
      <c r="ED796" s="5"/>
      <c r="EE796" s="5"/>
      <c r="EF796" s="5"/>
      <c r="EG796" s="5"/>
      <c r="EH796" s="5"/>
      <c r="EI796" s="5"/>
      <c r="EJ796" s="5"/>
      <c r="EK796" s="5"/>
      <c r="EL796" s="5"/>
      <c r="EM796" s="5"/>
      <c r="EN796" s="5"/>
      <c r="EO796" s="5"/>
      <c r="EP796" s="5"/>
      <c r="EQ796" s="5"/>
      <c r="ER796" s="5"/>
      <c r="ES796" s="5"/>
      <c r="ET796" s="5"/>
      <c r="EU796" s="5"/>
      <c r="EV796" s="5"/>
      <c r="EW796" s="5"/>
      <c r="EX796" s="5"/>
      <c r="EY796" s="5"/>
      <c r="EZ796" s="5"/>
      <c r="FA796" s="5"/>
      <c r="FB796" s="5"/>
      <c r="FC796" s="5"/>
      <c r="FD796" s="5"/>
      <c r="FE796" s="5"/>
      <c r="FF796" s="5"/>
      <c r="FG796" s="5"/>
      <c r="FH796" s="5"/>
      <c r="FI796" s="5"/>
      <c r="FJ796" s="5"/>
      <c r="FK796" s="5"/>
      <c r="FL796" s="5"/>
      <c r="FM796" s="5"/>
      <c r="FN796" s="5"/>
      <c r="FO796" s="5"/>
      <c r="FP796" s="5"/>
      <c r="FQ796" s="5"/>
      <c r="FR796" s="5"/>
      <c r="FS796" s="5"/>
      <c r="FT796" s="5"/>
      <c r="FU796" s="5"/>
      <c r="FV796" s="5"/>
      <c r="FW796" s="5"/>
      <c r="FX796" s="5"/>
      <c r="FY796" s="5"/>
      <c r="FZ796" s="5"/>
      <c r="GA796" s="5"/>
      <c r="GB796" s="5"/>
      <c r="GC796" s="5"/>
      <c r="GD796" s="5"/>
      <c r="GE796" s="5"/>
      <c r="GF796" s="5"/>
      <c r="GG796" s="5"/>
      <c r="GH796" s="4"/>
      <c r="GI796" s="4"/>
      <c r="GJ796" s="5"/>
      <c r="GK796" s="5"/>
      <c r="GL796" s="5"/>
      <c r="GM796" s="5"/>
      <c r="GN796" s="5"/>
      <c r="GO796" s="5"/>
      <c r="GP796" s="5"/>
      <c r="GQ796" s="5"/>
      <c r="GR796" s="5"/>
      <c r="GS796" s="5"/>
    </row>
    <row r="797" spans="1:201"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4"/>
      <c r="AR797" s="4"/>
      <c r="AS797" s="5"/>
      <c r="AT797" s="4"/>
      <c r="AU797" s="5"/>
      <c r="AV797" s="5"/>
      <c r="AW797" s="5"/>
      <c r="AX797" s="5"/>
      <c r="AY797" s="5"/>
      <c r="AZ797" s="5"/>
      <c r="BA797" s="5"/>
      <c r="BB797" s="5"/>
      <c r="BC797" s="4"/>
      <c r="BD797" s="4"/>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5"/>
      <c r="CY797" s="5"/>
      <c r="CZ797" s="5"/>
      <c r="DA797" s="5"/>
      <c r="DB797" s="5"/>
      <c r="DC797" s="5"/>
      <c r="DD797" s="5"/>
      <c r="DE797" s="5"/>
      <c r="DF797" s="5"/>
      <c r="DG797" s="5"/>
      <c r="DH797" s="5"/>
      <c r="DI797" s="5"/>
      <c r="DJ797" s="5"/>
      <c r="DK797" s="5"/>
      <c r="DL797" s="5"/>
      <c r="DM797" s="5"/>
      <c r="DN797" s="5"/>
      <c r="DO797" s="5"/>
      <c r="DP797" s="5"/>
      <c r="DQ797" s="5"/>
      <c r="DR797" s="5"/>
      <c r="DS797" s="5"/>
      <c r="DT797" s="5"/>
      <c r="DU797" s="5"/>
      <c r="DV797" s="5"/>
      <c r="DW797" s="5"/>
      <c r="DX797" s="5"/>
      <c r="DY797" s="5"/>
      <c r="DZ797" s="5"/>
      <c r="EA797" s="5"/>
      <c r="EB797" s="5"/>
      <c r="EC797" s="5"/>
      <c r="ED797" s="5"/>
      <c r="EE797" s="5"/>
      <c r="EF797" s="5"/>
      <c r="EG797" s="5"/>
      <c r="EH797" s="5"/>
      <c r="EI797" s="5"/>
      <c r="EJ797" s="5"/>
      <c r="EK797" s="5"/>
      <c r="EL797" s="5"/>
      <c r="EM797" s="5"/>
      <c r="EN797" s="5"/>
      <c r="EO797" s="5"/>
      <c r="EP797" s="5"/>
      <c r="EQ797" s="5"/>
      <c r="ER797" s="5"/>
      <c r="ES797" s="5"/>
      <c r="ET797" s="5"/>
      <c r="EU797" s="5"/>
      <c r="EV797" s="5"/>
      <c r="EW797" s="5"/>
      <c r="EX797" s="5"/>
      <c r="EY797" s="5"/>
      <c r="EZ797" s="5"/>
      <c r="FA797" s="5"/>
      <c r="FB797" s="5"/>
      <c r="FC797" s="5"/>
      <c r="FD797" s="5"/>
      <c r="FE797" s="5"/>
      <c r="FF797" s="5"/>
      <c r="FG797" s="5"/>
      <c r="FH797" s="5"/>
      <c r="FI797" s="5"/>
      <c r="FJ797" s="5"/>
      <c r="FK797" s="5"/>
      <c r="FL797" s="5"/>
      <c r="FM797" s="5"/>
      <c r="FN797" s="5"/>
      <c r="FO797" s="5"/>
      <c r="FP797" s="5"/>
      <c r="FQ797" s="5"/>
      <c r="FR797" s="5"/>
      <c r="FS797" s="5"/>
      <c r="FT797" s="5"/>
      <c r="FU797" s="5"/>
      <c r="FV797" s="5"/>
      <c r="FW797" s="5"/>
      <c r="FX797" s="5"/>
      <c r="FY797" s="5"/>
      <c r="FZ797" s="5"/>
      <c r="GA797" s="5"/>
      <c r="GB797" s="5"/>
      <c r="GC797" s="5"/>
      <c r="GD797" s="5"/>
      <c r="GE797" s="5"/>
      <c r="GF797" s="5"/>
      <c r="GG797" s="5"/>
      <c r="GH797" s="4"/>
      <c r="GI797" s="4"/>
      <c r="GJ797" s="5"/>
      <c r="GK797" s="5"/>
      <c r="GL797" s="5"/>
      <c r="GM797" s="5"/>
      <c r="GN797" s="5"/>
      <c r="GO797" s="5"/>
      <c r="GP797" s="5"/>
      <c r="GQ797" s="5"/>
      <c r="GR797" s="5"/>
      <c r="GS797" s="5"/>
    </row>
    <row r="798" spans="1:201"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4"/>
      <c r="AR798" s="4"/>
      <c r="AS798" s="5"/>
      <c r="AT798" s="4"/>
      <c r="AU798" s="5"/>
      <c r="AV798" s="5"/>
      <c r="AW798" s="5"/>
      <c r="AX798" s="5"/>
      <c r="AY798" s="5"/>
      <c r="AZ798" s="5"/>
      <c r="BA798" s="5"/>
      <c r="BB798" s="5"/>
      <c r="BC798" s="4"/>
      <c r="BD798" s="4"/>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c r="CR798" s="5"/>
      <c r="CS798" s="5"/>
      <c r="CT798" s="5"/>
      <c r="CU798" s="5"/>
      <c r="CV798" s="5"/>
      <c r="CW798" s="5"/>
      <c r="CX798" s="5"/>
      <c r="CY798" s="5"/>
      <c r="CZ798" s="5"/>
      <c r="DA798" s="5"/>
      <c r="DB798" s="5"/>
      <c r="DC798" s="5"/>
      <c r="DD798" s="5"/>
      <c r="DE798" s="5"/>
      <c r="DF798" s="5"/>
      <c r="DG798" s="5"/>
      <c r="DH798" s="5"/>
      <c r="DI798" s="5"/>
      <c r="DJ798" s="5"/>
      <c r="DK798" s="5"/>
      <c r="DL798" s="5"/>
      <c r="DM798" s="5"/>
      <c r="DN798" s="5"/>
      <c r="DO798" s="5"/>
      <c r="DP798" s="5"/>
      <c r="DQ798" s="5"/>
      <c r="DR798" s="5"/>
      <c r="DS798" s="5"/>
      <c r="DT798" s="5"/>
      <c r="DU798" s="5"/>
      <c r="DV798" s="5"/>
      <c r="DW798" s="5"/>
      <c r="DX798" s="5"/>
      <c r="DY798" s="5"/>
      <c r="DZ798" s="5"/>
      <c r="EA798" s="5"/>
      <c r="EB798" s="5"/>
      <c r="EC798" s="5"/>
      <c r="ED798" s="5"/>
      <c r="EE798" s="5"/>
      <c r="EF798" s="5"/>
      <c r="EG798" s="5"/>
      <c r="EH798" s="5"/>
      <c r="EI798" s="5"/>
      <c r="EJ798" s="5"/>
      <c r="EK798" s="5"/>
      <c r="EL798" s="5"/>
      <c r="EM798" s="5"/>
      <c r="EN798" s="5"/>
      <c r="EO798" s="5"/>
      <c r="EP798" s="5"/>
      <c r="EQ798" s="5"/>
      <c r="ER798" s="5"/>
      <c r="ES798" s="5"/>
      <c r="ET798" s="5"/>
      <c r="EU798" s="5"/>
      <c r="EV798" s="5"/>
      <c r="EW798" s="5"/>
      <c r="EX798" s="5"/>
      <c r="EY798" s="5"/>
      <c r="EZ798" s="5"/>
      <c r="FA798" s="5"/>
      <c r="FB798" s="5"/>
      <c r="FC798" s="5"/>
      <c r="FD798" s="5"/>
      <c r="FE798" s="5"/>
      <c r="FF798" s="5"/>
      <c r="FG798" s="5"/>
      <c r="FH798" s="5"/>
      <c r="FI798" s="5"/>
      <c r="FJ798" s="5"/>
      <c r="FK798" s="5"/>
      <c r="FL798" s="5"/>
      <c r="FM798" s="5"/>
      <c r="FN798" s="5"/>
      <c r="FO798" s="5"/>
      <c r="FP798" s="5"/>
      <c r="FQ798" s="5"/>
      <c r="FR798" s="5"/>
      <c r="FS798" s="5"/>
      <c r="FT798" s="5"/>
      <c r="FU798" s="5"/>
      <c r="FV798" s="5"/>
      <c r="FW798" s="5"/>
      <c r="FX798" s="5"/>
      <c r="FY798" s="5"/>
      <c r="FZ798" s="5"/>
      <c r="GA798" s="5"/>
      <c r="GB798" s="5"/>
      <c r="GC798" s="5"/>
      <c r="GD798" s="5"/>
      <c r="GE798" s="5"/>
      <c r="GF798" s="5"/>
      <c r="GG798" s="5"/>
      <c r="GH798" s="4"/>
      <c r="GI798" s="4"/>
      <c r="GJ798" s="5"/>
      <c r="GK798" s="5"/>
      <c r="GL798" s="5"/>
      <c r="GM798" s="5"/>
      <c r="GN798" s="5"/>
      <c r="GO798" s="5"/>
      <c r="GP798" s="5"/>
      <c r="GQ798" s="5"/>
      <c r="GR798" s="5"/>
      <c r="GS798" s="5"/>
    </row>
    <row r="799" spans="1:201"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4"/>
      <c r="AR799" s="4"/>
      <c r="AS799" s="5"/>
      <c r="AT799" s="4"/>
      <c r="AU799" s="5"/>
      <c r="AV799" s="5"/>
      <c r="AW799" s="5"/>
      <c r="AX799" s="5"/>
      <c r="AY799" s="5"/>
      <c r="AZ799" s="5"/>
      <c r="BA799" s="5"/>
      <c r="BB799" s="5"/>
      <c r="BC799" s="4"/>
      <c r="BD799" s="4"/>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c r="CR799" s="5"/>
      <c r="CS799" s="5"/>
      <c r="CT799" s="5"/>
      <c r="CU799" s="5"/>
      <c r="CV799" s="5"/>
      <c r="CW799" s="5"/>
      <c r="CX799" s="5"/>
      <c r="CY799" s="5"/>
      <c r="CZ799" s="5"/>
      <c r="DA799" s="5"/>
      <c r="DB799" s="5"/>
      <c r="DC799" s="5"/>
      <c r="DD799" s="5"/>
      <c r="DE799" s="5"/>
      <c r="DF799" s="5"/>
      <c r="DG799" s="5"/>
      <c r="DH799" s="5"/>
      <c r="DI799" s="5"/>
      <c r="DJ799" s="5"/>
      <c r="DK799" s="5"/>
      <c r="DL799" s="5"/>
      <c r="DM799" s="5"/>
      <c r="DN799" s="5"/>
      <c r="DO799" s="5"/>
      <c r="DP799" s="5"/>
      <c r="DQ799" s="5"/>
      <c r="DR799" s="5"/>
      <c r="DS799" s="5"/>
      <c r="DT799" s="5"/>
      <c r="DU799" s="5"/>
      <c r="DV799" s="5"/>
      <c r="DW799" s="5"/>
      <c r="DX799" s="5"/>
      <c r="DY799" s="5"/>
      <c r="DZ799" s="5"/>
      <c r="EA799" s="5"/>
      <c r="EB799" s="5"/>
      <c r="EC799" s="5"/>
      <c r="ED799" s="5"/>
      <c r="EE799" s="5"/>
      <c r="EF799" s="5"/>
      <c r="EG799" s="5"/>
      <c r="EH799" s="5"/>
      <c r="EI799" s="5"/>
      <c r="EJ799" s="5"/>
      <c r="EK799" s="5"/>
      <c r="EL799" s="5"/>
      <c r="EM799" s="5"/>
      <c r="EN799" s="5"/>
      <c r="EO799" s="5"/>
      <c r="EP799" s="5"/>
      <c r="EQ799" s="5"/>
      <c r="ER799" s="5"/>
      <c r="ES799" s="5"/>
      <c r="ET799" s="5"/>
      <c r="EU799" s="5"/>
      <c r="EV799" s="5"/>
      <c r="EW799" s="5"/>
      <c r="EX799" s="5"/>
      <c r="EY799" s="5"/>
      <c r="EZ799" s="5"/>
      <c r="FA799" s="5"/>
      <c r="FB799" s="5"/>
      <c r="FC799" s="5"/>
      <c r="FD799" s="5"/>
      <c r="FE799" s="5"/>
      <c r="FF799" s="5"/>
      <c r="FG799" s="5"/>
      <c r="FH799" s="5"/>
      <c r="FI799" s="5"/>
      <c r="FJ799" s="5"/>
      <c r="FK799" s="5"/>
      <c r="FL799" s="5"/>
      <c r="FM799" s="5"/>
      <c r="FN799" s="5"/>
      <c r="FO799" s="5"/>
      <c r="FP799" s="5"/>
      <c r="FQ799" s="5"/>
      <c r="FR799" s="5"/>
      <c r="FS799" s="5"/>
      <c r="FT799" s="5"/>
      <c r="FU799" s="5"/>
      <c r="FV799" s="5"/>
      <c r="FW799" s="5"/>
      <c r="FX799" s="5"/>
      <c r="FY799" s="5"/>
      <c r="FZ799" s="5"/>
      <c r="GA799" s="5"/>
      <c r="GB799" s="5"/>
      <c r="GC799" s="5"/>
      <c r="GD799" s="5"/>
      <c r="GE799" s="5"/>
      <c r="GF799" s="5"/>
      <c r="GG799" s="5"/>
      <c r="GH799" s="4"/>
      <c r="GI799" s="4"/>
      <c r="GJ799" s="5"/>
      <c r="GK799" s="5"/>
      <c r="GL799" s="5"/>
      <c r="GM799" s="5"/>
      <c r="GN799" s="5"/>
      <c r="GO799" s="5"/>
      <c r="GP799" s="5"/>
      <c r="GQ799" s="5"/>
      <c r="GR799" s="5"/>
      <c r="GS799" s="5"/>
    </row>
    <row r="800" spans="1:201"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4"/>
      <c r="AR800" s="4"/>
      <c r="AS800" s="5"/>
      <c r="AT800" s="4"/>
      <c r="AU800" s="5"/>
      <c r="AV800" s="5"/>
      <c r="AW800" s="5"/>
      <c r="AX800" s="5"/>
      <c r="AY800" s="5"/>
      <c r="AZ800" s="5"/>
      <c r="BA800" s="5"/>
      <c r="BB800" s="5"/>
      <c r="BC800" s="4"/>
      <c r="BD800" s="4"/>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V800" s="5"/>
      <c r="CW800" s="5"/>
      <c r="CX800" s="5"/>
      <c r="CY800" s="5"/>
      <c r="CZ800" s="5"/>
      <c r="DA800" s="5"/>
      <c r="DB800" s="5"/>
      <c r="DC800" s="5"/>
      <c r="DD800" s="5"/>
      <c r="DE800" s="5"/>
      <c r="DF800" s="5"/>
      <c r="DG800" s="5"/>
      <c r="DH800" s="5"/>
      <c r="DI800" s="5"/>
      <c r="DJ800" s="5"/>
      <c r="DK800" s="5"/>
      <c r="DL800" s="5"/>
      <c r="DM800" s="5"/>
      <c r="DN800" s="5"/>
      <c r="DO800" s="5"/>
      <c r="DP800" s="5"/>
      <c r="DQ800" s="5"/>
      <c r="DR800" s="5"/>
      <c r="DS800" s="5"/>
      <c r="DT800" s="5"/>
      <c r="DU800" s="5"/>
      <c r="DV800" s="5"/>
      <c r="DW800" s="5"/>
      <c r="DX800" s="5"/>
      <c r="DY800" s="5"/>
      <c r="DZ800" s="5"/>
      <c r="EA800" s="5"/>
      <c r="EB800" s="5"/>
      <c r="EC800" s="5"/>
      <c r="ED800" s="5"/>
      <c r="EE800" s="5"/>
      <c r="EF800" s="5"/>
      <c r="EG800" s="5"/>
      <c r="EH800" s="5"/>
      <c r="EI800" s="5"/>
      <c r="EJ800" s="5"/>
      <c r="EK800" s="5"/>
      <c r="EL800" s="5"/>
      <c r="EM800" s="5"/>
      <c r="EN800" s="5"/>
      <c r="EO800" s="5"/>
      <c r="EP800" s="5"/>
      <c r="EQ800" s="5"/>
      <c r="ER800" s="5"/>
      <c r="ES800" s="5"/>
      <c r="ET800" s="5"/>
      <c r="EU800" s="5"/>
      <c r="EV800" s="5"/>
      <c r="EW800" s="5"/>
      <c r="EX800" s="5"/>
      <c r="EY800" s="5"/>
      <c r="EZ800" s="5"/>
      <c r="FA800" s="5"/>
      <c r="FB800" s="5"/>
      <c r="FC800" s="5"/>
      <c r="FD800" s="5"/>
      <c r="FE800" s="5"/>
      <c r="FF800" s="5"/>
      <c r="FG800" s="5"/>
      <c r="FH800" s="5"/>
      <c r="FI800" s="5"/>
      <c r="FJ800" s="5"/>
      <c r="FK800" s="5"/>
      <c r="FL800" s="5"/>
      <c r="FM800" s="5"/>
      <c r="FN800" s="5"/>
      <c r="FO800" s="5"/>
      <c r="FP800" s="5"/>
      <c r="FQ800" s="5"/>
      <c r="FR800" s="5"/>
      <c r="FS800" s="5"/>
      <c r="FT800" s="5"/>
      <c r="FU800" s="5"/>
      <c r="FV800" s="5"/>
      <c r="FW800" s="5"/>
      <c r="FX800" s="5"/>
      <c r="FY800" s="5"/>
      <c r="FZ800" s="5"/>
      <c r="GA800" s="5"/>
      <c r="GB800" s="5"/>
      <c r="GC800" s="5"/>
      <c r="GD800" s="5"/>
      <c r="GE800" s="5"/>
      <c r="GF800" s="5"/>
      <c r="GG800" s="5"/>
      <c r="GH800" s="4"/>
      <c r="GI800" s="4"/>
      <c r="GJ800" s="5"/>
      <c r="GK800" s="5"/>
      <c r="GL800" s="5"/>
      <c r="GM800" s="5"/>
      <c r="GN800" s="5"/>
      <c r="GO800" s="5"/>
      <c r="GP800" s="5"/>
      <c r="GQ800" s="5"/>
      <c r="GR800" s="5"/>
      <c r="GS800" s="5"/>
    </row>
    <row r="801" spans="1:201"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4"/>
      <c r="AR801" s="4"/>
      <c r="AS801" s="5"/>
      <c r="AT801" s="4"/>
      <c r="AU801" s="5"/>
      <c r="AV801" s="5"/>
      <c r="AW801" s="5"/>
      <c r="AX801" s="5"/>
      <c r="AY801" s="5"/>
      <c r="AZ801" s="5"/>
      <c r="BA801" s="5"/>
      <c r="BB801" s="5"/>
      <c r="BC801" s="4"/>
      <c r="BD801" s="4"/>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5"/>
      <c r="CX801" s="5"/>
      <c r="CY801" s="5"/>
      <c r="CZ801" s="5"/>
      <c r="DA801" s="5"/>
      <c r="DB801" s="5"/>
      <c r="DC801" s="5"/>
      <c r="DD801" s="5"/>
      <c r="DE801" s="5"/>
      <c r="DF801" s="5"/>
      <c r="DG801" s="5"/>
      <c r="DH801" s="5"/>
      <c r="DI801" s="5"/>
      <c r="DJ801" s="5"/>
      <c r="DK801" s="5"/>
      <c r="DL801" s="5"/>
      <c r="DM801" s="5"/>
      <c r="DN801" s="5"/>
      <c r="DO801" s="5"/>
      <c r="DP801" s="5"/>
      <c r="DQ801" s="5"/>
      <c r="DR801" s="5"/>
      <c r="DS801" s="5"/>
      <c r="DT801" s="5"/>
      <c r="DU801" s="5"/>
      <c r="DV801" s="5"/>
      <c r="DW801" s="5"/>
      <c r="DX801" s="5"/>
      <c r="DY801" s="5"/>
      <c r="DZ801" s="5"/>
      <c r="EA801" s="5"/>
      <c r="EB801" s="5"/>
      <c r="EC801" s="5"/>
      <c r="ED801" s="5"/>
      <c r="EE801" s="5"/>
      <c r="EF801" s="5"/>
      <c r="EG801" s="5"/>
      <c r="EH801" s="5"/>
      <c r="EI801" s="5"/>
      <c r="EJ801" s="5"/>
      <c r="EK801" s="5"/>
      <c r="EL801" s="5"/>
      <c r="EM801" s="5"/>
      <c r="EN801" s="5"/>
      <c r="EO801" s="5"/>
      <c r="EP801" s="5"/>
      <c r="EQ801" s="5"/>
      <c r="ER801" s="5"/>
      <c r="ES801" s="5"/>
      <c r="ET801" s="5"/>
      <c r="EU801" s="5"/>
      <c r="EV801" s="5"/>
      <c r="EW801" s="5"/>
      <c r="EX801" s="5"/>
      <c r="EY801" s="5"/>
      <c r="EZ801" s="5"/>
      <c r="FA801" s="5"/>
      <c r="FB801" s="5"/>
      <c r="FC801" s="5"/>
      <c r="FD801" s="5"/>
      <c r="FE801" s="5"/>
      <c r="FF801" s="5"/>
      <c r="FG801" s="5"/>
      <c r="FH801" s="5"/>
      <c r="FI801" s="5"/>
      <c r="FJ801" s="5"/>
      <c r="FK801" s="5"/>
      <c r="FL801" s="5"/>
      <c r="FM801" s="5"/>
      <c r="FN801" s="5"/>
      <c r="FO801" s="5"/>
      <c r="FP801" s="5"/>
      <c r="FQ801" s="5"/>
      <c r="FR801" s="5"/>
      <c r="FS801" s="5"/>
      <c r="FT801" s="5"/>
      <c r="FU801" s="5"/>
      <c r="FV801" s="5"/>
      <c r="FW801" s="5"/>
      <c r="FX801" s="5"/>
      <c r="FY801" s="5"/>
      <c r="FZ801" s="5"/>
      <c r="GA801" s="5"/>
      <c r="GB801" s="5"/>
      <c r="GC801" s="5"/>
      <c r="GD801" s="5"/>
      <c r="GE801" s="5"/>
      <c r="GF801" s="5"/>
      <c r="GG801" s="5"/>
      <c r="GH801" s="4"/>
      <c r="GI801" s="4"/>
      <c r="GJ801" s="5"/>
      <c r="GK801" s="5"/>
      <c r="GL801" s="5"/>
      <c r="GM801" s="5"/>
      <c r="GN801" s="5"/>
      <c r="GO801" s="5"/>
      <c r="GP801" s="5"/>
      <c r="GQ801" s="5"/>
      <c r="GR801" s="5"/>
      <c r="GS801" s="5"/>
    </row>
    <row r="802" spans="1:201"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4"/>
      <c r="AR802" s="4"/>
      <c r="AS802" s="5"/>
      <c r="AT802" s="4"/>
      <c r="AU802" s="5"/>
      <c r="AV802" s="5"/>
      <c r="AW802" s="5"/>
      <c r="AX802" s="5"/>
      <c r="AY802" s="5"/>
      <c r="AZ802" s="5"/>
      <c r="BA802" s="5"/>
      <c r="BB802" s="5"/>
      <c r="BC802" s="4"/>
      <c r="BD802" s="4"/>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5"/>
      <c r="CX802" s="5"/>
      <c r="CY802" s="5"/>
      <c r="CZ802" s="5"/>
      <c r="DA802" s="5"/>
      <c r="DB802" s="5"/>
      <c r="DC802" s="5"/>
      <c r="DD802" s="5"/>
      <c r="DE802" s="5"/>
      <c r="DF802" s="5"/>
      <c r="DG802" s="5"/>
      <c r="DH802" s="5"/>
      <c r="DI802" s="5"/>
      <c r="DJ802" s="5"/>
      <c r="DK802" s="5"/>
      <c r="DL802" s="5"/>
      <c r="DM802" s="5"/>
      <c r="DN802" s="5"/>
      <c r="DO802" s="5"/>
      <c r="DP802" s="5"/>
      <c r="DQ802" s="5"/>
      <c r="DR802" s="5"/>
      <c r="DS802" s="5"/>
      <c r="DT802" s="5"/>
      <c r="DU802" s="5"/>
      <c r="DV802" s="5"/>
      <c r="DW802" s="5"/>
      <c r="DX802" s="5"/>
      <c r="DY802" s="5"/>
      <c r="DZ802" s="5"/>
      <c r="EA802" s="5"/>
      <c r="EB802" s="5"/>
      <c r="EC802" s="5"/>
      <c r="ED802" s="5"/>
      <c r="EE802" s="5"/>
      <c r="EF802" s="5"/>
      <c r="EG802" s="5"/>
      <c r="EH802" s="5"/>
      <c r="EI802" s="5"/>
      <c r="EJ802" s="5"/>
      <c r="EK802" s="5"/>
      <c r="EL802" s="5"/>
      <c r="EM802" s="5"/>
      <c r="EN802" s="5"/>
      <c r="EO802" s="5"/>
      <c r="EP802" s="5"/>
      <c r="EQ802" s="5"/>
      <c r="ER802" s="5"/>
      <c r="ES802" s="5"/>
      <c r="ET802" s="5"/>
      <c r="EU802" s="5"/>
      <c r="EV802" s="5"/>
      <c r="EW802" s="5"/>
      <c r="EX802" s="5"/>
      <c r="EY802" s="5"/>
      <c r="EZ802" s="5"/>
      <c r="FA802" s="5"/>
      <c r="FB802" s="5"/>
      <c r="FC802" s="5"/>
      <c r="FD802" s="5"/>
      <c r="FE802" s="5"/>
      <c r="FF802" s="5"/>
      <c r="FG802" s="5"/>
      <c r="FH802" s="5"/>
      <c r="FI802" s="5"/>
      <c r="FJ802" s="5"/>
      <c r="FK802" s="5"/>
      <c r="FL802" s="5"/>
      <c r="FM802" s="5"/>
      <c r="FN802" s="5"/>
      <c r="FO802" s="5"/>
      <c r="FP802" s="5"/>
      <c r="FQ802" s="5"/>
      <c r="FR802" s="5"/>
      <c r="FS802" s="5"/>
      <c r="FT802" s="5"/>
      <c r="FU802" s="5"/>
      <c r="FV802" s="5"/>
      <c r="FW802" s="5"/>
      <c r="FX802" s="5"/>
      <c r="FY802" s="5"/>
      <c r="FZ802" s="5"/>
      <c r="GA802" s="5"/>
      <c r="GB802" s="5"/>
      <c r="GC802" s="5"/>
      <c r="GD802" s="5"/>
      <c r="GE802" s="5"/>
      <c r="GF802" s="5"/>
      <c r="GG802" s="5"/>
      <c r="GH802" s="4"/>
      <c r="GI802" s="4"/>
      <c r="GJ802" s="5"/>
      <c r="GK802" s="5"/>
      <c r="GL802" s="5"/>
      <c r="GM802" s="5"/>
      <c r="GN802" s="5"/>
      <c r="GO802" s="5"/>
      <c r="GP802" s="5"/>
      <c r="GQ802" s="5"/>
      <c r="GR802" s="5"/>
      <c r="GS802" s="5"/>
    </row>
    <row r="803" spans="1:201"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4"/>
      <c r="AR803" s="4"/>
      <c r="AS803" s="5"/>
      <c r="AT803" s="4"/>
      <c r="AU803" s="5"/>
      <c r="AV803" s="5"/>
      <c r="AW803" s="5"/>
      <c r="AX803" s="5"/>
      <c r="AY803" s="5"/>
      <c r="AZ803" s="5"/>
      <c r="BA803" s="5"/>
      <c r="BB803" s="5"/>
      <c r="BC803" s="4"/>
      <c r="BD803" s="4"/>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5"/>
      <c r="CX803" s="5"/>
      <c r="CY803" s="5"/>
      <c r="CZ803" s="5"/>
      <c r="DA803" s="5"/>
      <c r="DB803" s="5"/>
      <c r="DC803" s="5"/>
      <c r="DD803" s="5"/>
      <c r="DE803" s="5"/>
      <c r="DF803" s="5"/>
      <c r="DG803" s="5"/>
      <c r="DH803" s="5"/>
      <c r="DI803" s="5"/>
      <c r="DJ803" s="5"/>
      <c r="DK803" s="5"/>
      <c r="DL803" s="5"/>
      <c r="DM803" s="5"/>
      <c r="DN803" s="5"/>
      <c r="DO803" s="5"/>
      <c r="DP803" s="5"/>
      <c r="DQ803" s="5"/>
      <c r="DR803" s="5"/>
      <c r="DS803" s="5"/>
      <c r="DT803" s="5"/>
      <c r="DU803" s="5"/>
      <c r="DV803" s="5"/>
      <c r="DW803" s="5"/>
      <c r="DX803" s="5"/>
      <c r="DY803" s="5"/>
      <c r="DZ803" s="5"/>
      <c r="EA803" s="5"/>
      <c r="EB803" s="5"/>
      <c r="EC803" s="5"/>
      <c r="ED803" s="5"/>
      <c r="EE803" s="5"/>
      <c r="EF803" s="5"/>
      <c r="EG803" s="5"/>
      <c r="EH803" s="5"/>
      <c r="EI803" s="5"/>
      <c r="EJ803" s="5"/>
      <c r="EK803" s="5"/>
      <c r="EL803" s="5"/>
      <c r="EM803" s="5"/>
      <c r="EN803" s="5"/>
      <c r="EO803" s="5"/>
      <c r="EP803" s="5"/>
      <c r="EQ803" s="5"/>
      <c r="ER803" s="5"/>
      <c r="ES803" s="5"/>
      <c r="ET803" s="5"/>
      <c r="EU803" s="5"/>
      <c r="EV803" s="5"/>
      <c r="EW803" s="5"/>
      <c r="EX803" s="5"/>
      <c r="EY803" s="5"/>
      <c r="EZ803" s="5"/>
      <c r="FA803" s="5"/>
      <c r="FB803" s="5"/>
      <c r="FC803" s="5"/>
      <c r="FD803" s="5"/>
      <c r="FE803" s="5"/>
      <c r="FF803" s="5"/>
      <c r="FG803" s="5"/>
      <c r="FH803" s="5"/>
      <c r="FI803" s="5"/>
      <c r="FJ803" s="5"/>
      <c r="FK803" s="5"/>
      <c r="FL803" s="5"/>
      <c r="FM803" s="5"/>
      <c r="FN803" s="5"/>
      <c r="FO803" s="5"/>
      <c r="FP803" s="5"/>
      <c r="FQ803" s="5"/>
      <c r="FR803" s="5"/>
      <c r="FS803" s="5"/>
      <c r="FT803" s="5"/>
      <c r="FU803" s="5"/>
      <c r="FV803" s="5"/>
      <c r="FW803" s="5"/>
      <c r="FX803" s="5"/>
      <c r="FY803" s="5"/>
      <c r="FZ803" s="5"/>
      <c r="GA803" s="5"/>
      <c r="GB803" s="5"/>
      <c r="GC803" s="5"/>
      <c r="GD803" s="5"/>
      <c r="GE803" s="5"/>
      <c r="GF803" s="5"/>
      <c r="GG803" s="5"/>
      <c r="GH803" s="4"/>
      <c r="GI803" s="4"/>
      <c r="GJ803" s="5"/>
      <c r="GK803" s="5"/>
      <c r="GL803" s="5"/>
      <c r="GM803" s="5"/>
      <c r="GN803" s="5"/>
      <c r="GO803" s="5"/>
      <c r="GP803" s="5"/>
      <c r="GQ803" s="5"/>
      <c r="GR803" s="5"/>
      <c r="GS803" s="5"/>
    </row>
    <row r="804" spans="1:201"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4"/>
      <c r="AR804" s="4"/>
      <c r="AS804" s="5"/>
      <c r="AT804" s="4"/>
      <c r="AU804" s="5"/>
      <c r="AV804" s="5"/>
      <c r="AW804" s="5"/>
      <c r="AX804" s="5"/>
      <c r="AY804" s="5"/>
      <c r="AZ804" s="5"/>
      <c r="BA804" s="5"/>
      <c r="BB804" s="5"/>
      <c r="BC804" s="4"/>
      <c r="BD804" s="4"/>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5"/>
      <c r="CX804" s="5"/>
      <c r="CY804" s="5"/>
      <c r="CZ804" s="5"/>
      <c r="DA804" s="5"/>
      <c r="DB804" s="5"/>
      <c r="DC804" s="5"/>
      <c r="DD804" s="5"/>
      <c r="DE804" s="5"/>
      <c r="DF804" s="5"/>
      <c r="DG804" s="5"/>
      <c r="DH804" s="5"/>
      <c r="DI804" s="5"/>
      <c r="DJ804" s="5"/>
      <c r="DK804" s="5"/>
      <c r="DL804" s="5"/>
      <c r="DM804" s="5"/>
      <c r="DN804" s="5"/>
      <c r="DO804" s="5"/>
      <c r="DP804" s="5"/>
      <c r="DQ804" s="5"/>
      <c r="DR804" s="5"/>
      <c r="DS804" s="5"/>
      <c r="DT804" s="5"/>
      <c r="DU804" s="5"/>
      <c r="DV804" s="5"/>
      <c r="DW804" s="5"/>
      <c r="DX804" s="5"/>
      <c r="DY804" s="5"/>
      <c r="DZ804" s="5"/>
      <c r="EA804" s="5"/>
      <c r="EB804" s="5"/>
      <c r="EC804" s="5"/>
      <c r="ED804" s="5"/>
      <c r="EE804" s="5"/>
      <c r="EF804" s="5"/>
      <c r="EG804" s="5"/>
      <c r="EH804" s="5"/>
      <c r="EI804" s="5"/>
      <c r="EJ804" s="5"/>
      <c r="EK804" s="5"/>
      <c r="EL804" s="5"/>
      <c r="EM804" s="5"/>
      <c r="EN804" s="5"/>
      <c r="EO804" s="5"/>
      <c r="EP804" s="5"/>
      <c r="EQ804" s="5"/>
      <c r="ER804" s="5"/>
      <c r="ES804" s="5"/>
      <c r="ET804" s="5"/>
      <c r="EU804" s="5"/>
      <c r="EV804" s="5"/>
      <c r="EW804" s="5"/>
      <c r="EX804" s="5"/>
      <c r="EY804" s="5"/>
      <c r="EZ804" s="5"/>
      <c r="FA804" s="5"/>
      <c r="FB804" s="5"/>
      <c r="FC804" s="5"/>
      <c r="FD804" s="5"/>
      <c r="FE804" s="5"/>
      <c r="FF804" s="5"/>
      <c r="FG804" s="5"/>
      <c r="FH804" s="5"/>
      <c r="FI804" s="5"/>
      <c r="FJ804" s="5"/>
      <c r="FK804" s="5"/>
      <c r="FL804" s="5"/>
      <c r="FM804" s="5"/>
      <c r="FN804" s="5"/>
      <c r="FO804" s="5"/>
      <c r="FP804" s="5"/>
      <c r="FQ804" s="5"/>
      <c r="FR804" s="5"/>
      <c r="FS804" s="5"/>
      <c r="FT804" s="5"/>
      <c r="FU804" s="5"/>
      <c r="FV804" s="5"/>
      <c r="FW804" s="5"/>
      <c r="FX804" s="5"/>
      <c r="FY804" s="5"/>
      <c r="FZ804" s="5"/>
      <c r="GA804" s="5"/>
      <c r="GB804" s="5"/>
      <c r="GC804" s="5"/>
      <c r="GD804" s="5"/>
      <c r="GE804" s="5"/>
      <c r="GF804" s="5"/>
      <c r="GG804" s="5"/>
      <c r="GH804" s="4"/>
      <c r="GI804" s="4"/>
      <c r="GJ804" s="5"/>
      <c r="GK804" s="5"/>
      <c r="GL804" s="5"/>
      <c r="GM804" s="5"/>
      <c r="GN804" s="5"/>
      <c r="GO804" s="5"/>
      <c r="GP804" s="5"/>
      <c r="GQ804" s="5"/>
      <c r="GR804" s="5"/>
      <c r="GS804" s="5"/>
    </row>
    <row r="805" spans="1:201"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4"/>
      <c r="AR805" s="4"/>
      <c r="AS805" s="5"/>
      <c r="AT805" s="4"/>
      <c r="AU805" s="5"/>
      <c r="AV805" s="5"/>
      <c r="AW805" s="5"/>
      <c r="AX805" s="5"/>
      <c r="AY805" s="5"/>
      <c r="AZ805" s="5"/>
      <c r="BA805" s="5"/>
      <c r="BB805" s="5"/>
      <c r="BC805" s="4"/>
      <c r="BD805" s="4"/>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c r="CR805" s="5"/>
      <c r="CS805" s="5"/>
      <c r="CT805" s="5"/>
      <c r="CU805" s="5"/>
      <c r="CV805" s="5"/>
      <c r="CW805" s="5"/>
      <c r="CX805" s="5"/>
      <c r="CY805" s="5"/>
      <c r="CZ805" s="5"/>
      <c r="DA805" s="5"/>
      <c r="DB805" s="5"/>
      <c r="DC805" s="5"/>
      <c r="DD805" s="5"/>
      <c r="DE805" s="5"/>
      <c r="DF805" s="5"/>
      <c r="DG805" s="5"/>
      <c r="DH805" s="5"/>
      <c r="DI805" s="5"/>
      <c r="DJ805" s="5"/>
      <c r="DK805" s="5"/>
      <c r="DL805" s="5"/>
      <c r="DM805" s="5"/>
      <c r="DN805" s="5"/>
      <c r="DO805" s="5"/>
      <c r="DP805" s="5"/>
      <c r="DQ805" s="5"/>
      <c r="DR805" s="5"/>
      <c r="DS805" s="5"/>
      <c r="DT805" s="5"/>
      <c r="DU805" s="5"/>
      <c r="DV805" s="5"/>
      <c r="DW805" s="5"/>
      <c r="DX805" s="5"/>
      <c r="DY805" s="5"/>
      <c r="DZ805" s="5"/>
      <c r="EA805" s="5"/>
      <c r="EB805" s="5"/>
      <c r="EC805" s="5"/>
      <c r="ED805" s="5"/>
      <c r="EE805" s="5"/>
      <c r="EF805" s="5"/>
      <c r="EG805" s="5"/>
      <c r="EH805" s="5"/>
      <c r="EI805" s="5"/>
      <c r="EJ805" s="5"/>
      <c r="EK805" s="5"/>
      <c r="EL805" s="5"/>
      <c r="EM805" s="5"/>
      <c r="EN805" s="5"/>
      <c r="EO805" s="5"/>
      <c r="EP805" s="5"/>
      <c r="EQ805" s="5"/>
      <c r="ER805" s="5"/>
      <c r="ES805" s="5"/>
      <c r="ET805" s="5"/>
      <c r="EU805" s="5"/>
      <c r="EV805" s="5"/>
      <c r="EW805" s="5"/>
      <c r="EX805" s="5"/>
      <c r="EY805" s="5"/>
      <c r="EZ805" s="5"/>
      <c r="FA805" s="5"/>
      <c r="FB805" s="5"/>
      <c r="FC805" s="5"/>
      <c r="FD805" s="5"/>
      <c r="FE805" s="5"/>
      <c r="FF805" s="5"/>
      <c r="FG805" s="5"/>
      <c r="FH805" s="5"/>
      <c r="FI805" s="5"/>
      <c r="FJ805" s="5"/>
      <c r="FK805" s="5"/>
      <c r="FL805" s="5"/>
      <c r="FM805" s="5"/>
      <c r="FN805" s="5"/>
      <c r="FO805" s="5"/>
      <c r="FP805" s="5"/>
      <c r="FQ805" s="5"/>
      <c r="FR805" s="5"/>
      <c r="FS805" s="5"/>
      <c r="FT805" s="5"/>
      <c r="FU805" s="5"/>
      <c r="FV805" s="5"/>
      <c r="FW805" s="5"/>
      <c r="FX805" s="5"/>
      <c r="FY805" s="5"/>
      <c r="FZ805" s="5"/>
      <c r="GA805" s="5"/>
      <c r="GB805" s="5"/>
      <c r="GC805" s="5"/>
      <c r="GD805" s="5"/>
      <c r="GE805" s="5"/>
      <c r="GF805" s="5"/>
      <c r="GG805" s="5"/>
      <c r="GH805" s="4"/>
      <c r="GI805" s="4"/>
      <c r="GJ805" s="5"/>
      <c r="GK805" s="5"/>
      <c r="GL805" s="5"/>
      <c r="GM805" s="5"/>
      <c r="GN805" s="5"/>
      <c r="GO805" s="5"/>
      <c r="GP805" s="5"/>
      <c r="GQ805" s="5"/>
      <c r="GR805" s="5"/>
      <c r="GS805" s="5"/>
    </row>
    <row r="806" spans="1:201"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4"/>
      <c r="AR806" s="4"/>
      <c r="AS806" s="5"/>
      <c r="AT806" s="4"/>
      <c r="AU806" s="5"/>
      <c r="AV806" s="5"/>
      <c r="AW806" s="5"/>
      <c r="AX806" s="5"/>
      <c r="AY806" s="5"/>
      <c r="AZ806" s="5"/>
      <c r="BA806" s="5"/>
      <c r="BB806" s="5"/>
      <c r="BC806" s="4"/>
      <c r="BD806" s="4"/>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c r="CR806" s="5"/>
      <c r="CS806" s="5"/>
      <c r="CT806" s="5"/>
      <c r="CU806" s="5"/>
      <c r="CV806" s="5"/>
      <c r="CW806" s="5"/>
      <c r="CX806" s="5"/>
      <c r="CY806" s="5"/>
      <c r="CZ806" s="5"/>
      <c r="DA806" s="5"/>
      <c r="DB806" s="5"/>
      <c r="DC806" s="5"/>
      <c r="DD806" s="5"/>
      <c r="DE806" s="5"/>
      <c r="DF806" s="5"/>
      <c r="DG806" s="5"/>
      <c r="DH806" s="5"/>
      <c r="DI806" s="5"/>
      <c r="DJ806" s="5"/>
      <c r="DK806" s="5"/>
      <c r="DL806" s="5"/>
      <c r="DM806" s="5"/>
      <c r="DN806" s="5"/>
      <c r="DO806" s="5"/>
      <c r="DP806" s="5"/>
      <c r="DQ806" s="5"/>
      <c r="DR806" s="5"/>
      <c r="DS806" s="5"/>
      <c r="DT806" s="5"/>
      <c r="DU806" s="5"/>
      <c r="DV806" s="5"/>
      <c r="DW806" s="5"/>
      <c r="DX806" s="5"/>
      <c r="DY806" s="5"/>
      <c r="DZ806" s="5"/>
      <c r="EA806" s="5"/>
      <c r="EB806" s="5"/>
      <c r="EC806" s="5"/>
      <c r="ED806" s="5"/>
      <c r="EE806" s="5"/>
      <c r="EF806" s="5"/>
      <c r="EG806" s="5"/>
      <c r="EH806" s="5"/>
      <c r="EI806" s="5"/>
      <c r="EJ806" s="5"/>
      <c r="EK806" s="5"/>
      <c r="EL806" s="5"/>
      <c r="EM806" s="5"/>
      <c r="EN806" s="5"/>
      <c r="EO806" s="5"/>
      <c r="EP806" s="5"/>
      <c r="EQ806" s="5"/>
      <c r="ER806" s="5"/>
      <c r="ES806" s="5"/>
      <c r="ET806" s="5"/>
      <c r="EU806" s="5"/>
      <c r="EV806" s="5"/>
      <c r="EW806" s="5"/>
      <c r="EX806" s="5"/>
      <c r="EY806" s="5"/>
      <c r="EZ806" s="5"/>
      <c r="FA806" s="5"/>
      <c r="FB806" s="5"/>
      <c r="FC806" s="5"/>
      <c r="FD806" s="5"/>
      <c r="FE806" s="5"/>
      <c r="FF806" s="5"/>
      <c r="FG806" s="5"/>
      <c r="FH806" s="5"/>
      <c r="FI806" s="5"/>
      <c r="FJ806" s="5"/>
      <c r="FK806" s="5"/>
      <c r="FL806" s="5"/>
      <c r="FM806" s="5"/>
      <c r="FN806" s="5"/>
      <c r="FO806" s="5"/>
      <c r="FP806" s="5"/>
      <c r="FQ806" s="5"/>
      <c r="FR806" s="5"/>
      <c r="FS806" s="5"/>
      <c r="FT806" s="5"/>
      <c r="FU806" s="5"/>
      <c r="FV806" s="5"/>
      <c r="FW806" s="5"/>
      <c r="FX806" s="5"/>
      <c r="FY806" s="5"/>
      <c r="FZ806" s="5"/>
      <c r="GA806" s="5"/>
      <c r="GB806" s="5"/>
      <c r="GC806" s="5"/>
      <c r="GD806" s="5"/>
      <c r="GE806" s="5"/>
      <c r="GF806" s="5"/>
      <c r="GG806" s="5"/>
      <c r="GH806" s="4"/>
      <c r="GI806" s="4"/>
      <c r="GJ806" s="5"/>
      <c r="GK806" s="5"/>
      <c r="GL806" s="5"/>
      <c r="GM806" s="5"/>
      <c r="GN806" s="5"/>
      <c r="GO806" s="5"/>
      <c r="GP806" s="5"/>
      <c r="GQ806" s="5"/>
      <c r="GR806" s="5"/>
      <c r="GS806" s="5"/>
    </row>
    <row r="807" spans="1:201"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4"/>
      <c r="AR807" s="4"/>
      <c r="AS807" s="5"/>
      <c r="AT807" s="4"/>
      <c r="AU807" s="5"/>
      <c r="AV807" s="5"/>
      <c r="AW807" s="5"/>
      <c r="AX807" s="5"/>
      <c r="AY807" s="5"/>
      <c r="AZ807" s="5"/>
      <c r="BA807" s="5"/>
      <c r="BB807" s="5"/>
      <c r="BC807" s="4"/>
      <c r="BD807" s="4"/>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c r="CR807" s="5"/>
      <c r="CS807" s="5"/>
      <c r="CT807" s="5"/>
      <c r="CU807" s="5"/>
      <c r="CV807" s="5"/>
      <c r="CW807" s="5"/>
      <c r="CX807" s="5"/>
      <c r="CY807" s="5"/>
      <c r="CZ807" s="5"/>
      <c r="DA807" s="5"/>
      <c r="DB807" s="5"/>
      <c r="DC807" s="5"/>
      <c r="DD807" s="5"/>
      <c r="DE807" s="5"/>
      <c r="DF807" s="5"/>
      <c r="DG807" s="5"/>
      <c r="DH807" s="5"/>
      <c r="DI807" s="5"/>
      <c r="DJ807" s="5"/>
      <c r="DK807" s="5"/>
      <c r="DL807" s="5"/>
      <c r="DM807" s="5"/>
      <c r="DN807" s="5"/>
      <c r="DO807" s="5"/>
      <c r="DP807" s="5"/>
      <c r="DQ807" s="5"/>
      <c r="DR807" s="5"/>
      <c r="DS807" s="5"/>
      <c r="DT807" s="5"/>
      <c r="DU807" s="5"/>
      <c r="DV807" s="5"/>
      <c r="DW807" s="5"/>
      <c r="DX807" s="5"/>
      <c r="DY807" s="5"/>
      <c r="DZ807" s="5"/>
      <c r="EA807" s="5"/>
      <c r="EB807" s="5"/>
      <c r="EC807" s="5"/>
      <c r="ED807" s="5"/>
      <c r="EE807" s="5"/>
      <c r="EF807" s="5"/>
      <c r="EG807" s="5"/>
      <c r="EH807" s="5"/>
      <c r="EI807" s="5"/>
      <c r="EJ807" s="5"/>
      <c r="EK807" s="5"/>
      <c r="EL807" s="5"/>
      <c r="EM807" s="5"/>
      <c r="EN807" s="5"/>
      <c r="EO807" s="5"/>
      <c r="EP807" s="5"/>
      <c r="EQ807" s="5"/>
      <c r="ER807" s="5"/>
      <c r="ES807" s="5"/>
      <c r="ET807" s="5"/>
      <c r="EU807" s="5"/>
      <c r="EV807" s="5"/>
      <c r="EW807" s="5"/>
      <c r="EX807" s="5"/>
      <c r="EY807" s="5"/>
      <c r="EZ807" s="5"/>
      <c r="FA807" s="5"/>
      <c r="FB807" s="5"/>
      <c r="FC807" s="5"/>
      <c r="FD807" s="5"/>
      <c r="FE807" s="5"/>
      <c r="FF807" s="5"/>
      <c r="FG807" s="5"/>
      <c r="FH807" s="5"/>
      <c r="FI807" s="5"/>
      <c r="FJ807" s="5"/>
      <c r="FK807" s="5"/>
      <c r="FL807" s="5"/>
      <c r="FM807" s="5"/>
      <c r="FN807" s="5"/>
      <c r="FO807" s="5"/>
      <c r="FP807" s="5"/>
      <c r="FQ807" s="5"/>
      <c r="FR807" s="5"/>
      <c r="FS807" s="5"/>
      <c r="FT807" s="5"/>
      <c r="FU807" s="5"/>
      <c r="FV807" s="5"/>
      <c r="FW807" s="5"/>
      <c r="FX807" s="5"/>
      <c r="FY807" s="5"/>
      <c r="FZ807" s="5"/>
      <c r="GA807" s="5"/>
      <c r="GB807" s="5"/>
      <c r="GC807" s="5"/>
      <c r="GD807" s="5"/>
      <c r="GE807" s="5"/>
      <c r="GF807" s="5"/>
      <c r="GG807" s="5"/>
      <c r="GH807" s="4"/>
      <c r="GI807" s="4"/>
      <c r="GJ807" s="5"/>
      <c r="GK807" s="5"/>
      <c r="GL807" s="5"/>
      <c r="GM807" s="5"/>
      <c r="GN807" s="5"/>
      <c r="GO807" s="5"/>
      <c r="GP807" s="5"/>
      <c r="GQ807" s="5"/>
      <c r="GR807" s="5"/>
      <c r="GS807" s="5"/>
    </row>
    <row r="808" spans="1:201"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4"/>
      <c r="AR808" s="4"/>
      <c r="AS808" s="5"/>
      <c r="AT808" s="4"/>
      <c r="AU808" s="5"/>
      <c r="AV808" s="5"/>
      <c r="AW808" s="5"/>
      <c r="AX808" s="5"/>
      <c r="AY808" s="5"/>
      <c r="AZ808" s="5"/>
      <c r="BA808" s="5"/>
      <c r="BB808" s="5"/>
      <c r="BC808" s="4"/>
      <c r="BD808" s="4"/>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c r="CR808" s="5"/>
      <c r="CS808" s="5"/>
      <c r="CT808" s="5"/>
      <c r="CU808" s="5"/>
      <c r="CV808" s="5"/>
      <c r="CW808" s="5"/>
      <c r="CX808" s="5"/>
      <c r="CY808" s="5"/>
      <c r="CZ808" s="5"/>
      <c r="DA808" s="5"/>
      <c r="DB808" s="5"/>
      <c r="DC808" s="5"/>
      <c r="DD808" s="5"/>
      <c r="DE808" s="5"/>
      <c r="DF808" s="5"/>
      <c r="DG808" s="5"/>
      <c r="DH808" s="5"/>
      <c r="DI808" s="5"/>
      <c r="DJ808" s="5"/>
      <c r="DK808" s="5"/>
      <c r="DL808" s="5"/>
      <c r="DM808" s="5"/>
      <c r="DN808" s="5"/>
      <c r="DO808" s="5"/>
      <c r="DP808" s="5"/>
      <c r="DQ808" s="5"/>
      <c r="DR808" s="5"/>
      <c r="DS808" s="5"/>
      <c r="DT808" s="5"/>
      <c r="DU808" s="5"/>
      <c r="DV808" s="5"/>
      <c r="DW808" s="5"/>
      <c r="DX808" s="5"/>
      <c r="DY808" s="5"/>
      <c r="DZ808" s="5"/>
      <c r="EA808" s="5"/>
      <c r="EB808" s="5"/>
      <c r="EC808" s="5"/>
      <c r="ED808" s="5"/>
      <c r="EE808" s="5"/>
      <c r="EF808" s="5"/>
      <c r="EG808" s="5"/>
      <c r="EH808" s="5"/>
      <c r="EI808" s="5"/>
      <c r="EJ808" s="5"/>
      <c r="EK808" s="5"/>
      <c r="EL808" s="5"/>
      <c r="EM808" s="5"/>
      <c r="EN808" s="5"/>
      <c r="EO808" s="5"/>
      <c r="EP808" s="5"/>
      <c r="EQ808" s="5"/>
      <c r="ER808" s="5"/>
      <c r="ES808" s="5"/>
      <c r="ET808" s="5"/>
      <c r="EU808" s="5"/>
      <c r="EV808" s="5"/>
      <c r="EW808" s="5"/>
      <c r="EX808" s="5"/>
      <c r="EY808" s="5"/>
      <c r="EZ808" s="5"/>
      <c r="FA808" s="5"/>
      <c r="FB808" s="5"/>
      <c r="FC808" s="5"/>
      <c r="FD808" s="5"/>
      <c r="FE808" s="5"/>
      <c r="FF808" s="5"/>
      <c r="FG808" s="5"/>
      <c r="FH808" s="5"/>
      <c r="FI808" s="5"/>
      <c r="FJ808" s="5"/>
      <c r="FK808" s="5"/>
      <c r="FL808" s="5"/>
      <c r="FM808" s="5"/>
      <c r="FN808" s="5"/>
      <c r="FO808" s="5"/>
      <c r="FP808" s="5"/>
      <c r="FQ808" s="5"/>
      <c r="FR808" s="5"/>
      <c r="FS808" s="5"/>
      <c r="FT808" s="5"/>
      <c r="FU808" s="5"/>
      <c r="FV808" s="5"/>
      <c r="FW808" s="5"/>
      <c r="FX808" s="5"/>
      <c r="FY808" s="5"/>
      <c r="FZ808" s="5"/>
      <c r="GA808" s="5"/>
      <c r="GB808" s="5"/>
      <c r="GC808" s="5"/>
      <c r="GD808" s="5"/>
      <c r="GE808" s="5"/>
      <c r="GF808" s="5"/>
      <c r="GG808" s="5"/>
      <c r="GH808" s="4"/>
      <c r="GI808" s="4"/>
      <c r="GJ808" s="5"/>
      <c r="GK808" s="5"/>
      <c r="GL808" s="5"/>
      <c r="GM808" s="5"/>
      <c r="GN808" s="5"/>
      <c r="GO808" s="5"/>
      <c r="GP808" s="5"/>
      <c r="GQ808" s="5"/>
      <c r="GR808" s="5"/>
      <c r="GS808" s="5"/>
    </row>
    <row r="809" spans="1:201"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4"/>
      <c r="AR809" s="4"/>
      <c r="AS809" s="5"/>
      <c r="AT809" s="4"/>
      <c r="AU809" s="5"/>
      <c r="AV809" s="5"/>
      <c r="AW809" s="5"/>
      <c r="AX809" s="5"/>
      <c r="AY809" s="5"/>
      <c r="AZ809" s="5"/>
      <c r="BA809" s="5"/>
      <c r="BB809" s="5"/>
      <c r="BC809" s="4"/>
      <c r="BD809" s="4"/>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c r="CR809" s="5"/>
      <c r="CS809" s="5"/>
      <c r="CT809" s="5"/>
      <c r="CU809" s="5"/>
      <c r="CV809" s="5"/>
      <c r="CW809" s="5"/>
      <c r="CX809" s="5"/>
      <c r="CY809" s="5"/>
      <c r="CZ809" s="5"/>
      <c r="DA809" s="5"/>
      <c r="DB809" s="5"/>
      <c r="DC809" s="5"/>
      <c r="DD809" s="5"/>
      <c r="DE809" s="5"/>
      <c r="DF809" s="5"/>
      <c r="DG809" s="5"/>
      <c r="DH809" s="5"/>
      <c r="DI809" s="5"/>
      <c r="DJ809" s="5"/>
      <c r="DK809" s="5"/>
      <c r="DL809" s="5"/>
      <c r="DM809" s="5"/>
      <c r="DN809" s="5"/>
      <c r="DO809" s="5"/>
      <c r="DP809" s="5"/>
      <c r="DQ809" s="5"/>
      <c r="DR809" s="5"/>
      <c r="DS809" s="5"/>
      <c r="DT809" s="5"/>
      <c r="DU809" s="5"/>
      <c r="DV809" s="5"/>
      <c r="DW809" s="5"/>
      <c r="DX809" s="5"/>
      <c r="DY809" s="5"/>
      <c r="DZ809" s="5"/>
      <c r="EA809" s="5"/>
      <c r="EB809" s="5"/>
      <c r="EC809" s="5"/>
      <c r="ED809" s="5"/>
      <c r="EE809" s="5"/>
      <c r="EF809" s="5"/>
      <c r="EG809" s="5"/>
      <c r="EH809" s="5"/>
      <c r="EI809" s="5"/>
      <c r="EJ809" s="5"/>
      <c r="EK809" s="5"/>
      <c r="EL809" s="5"/>
      <c r="EM809" s="5"/>
      <c r="EN809" s="5"/>
      <c r="EO809" s="5"/>
      <c r="EP809" s="5"/>
      <c r="EQ809" s="5"/>
      <c r="ER809" s="5"/>
      <c r="ES809" s="5"/>
      <c r="ET809" s="5"/>
      <c r="EU809" s="5"/>
      <c r="EV809" s="5"/>
      <c r="EW809" s="5"/>
      <c r="EX809" s="5"/>
      <c r="EY809" s="5"/>
      <c r="EZ809" s="5"/>
      <c r="FA809" s="5"/>
      <c r="FB809" s="5"/>
      <c r="FC809" s="5"/>
      <c r="FD809" s="5"/>
      <c r="FE809" s="5"/>
      <c r="FF809" s="5"/>
      <c r="FG809" s="5"/>
      <c r="FH809" s="5"/>
      <c r="FI809" s="5"/>
      <c r="FJ809" s="5"/>
      <c r="FK809" s="5"/>
      <c r="FL809" s="5"/>
      <c r="FM809" s="5"/>
      <c r="FN809" s="5"/>
      <c r="FO809" s="5"/>
      <c r="FP809" s="5"/>
      <c r="FQ809" s="5"/>
      <c r="FR809" s="5"/>
      <c r="FS809" s="5"/>
      <c r="FT809" s="5"/>
      <c r="FU809" s="5"/>
      <c r="FV809" s="5"/>
      <c r="FW809" s="5"/>
      <c r="FX809" s="5"/>
      <c r="FY809" s="5"/>
      <c r="FZ809" s="5"/>
      <c r="GA809" s="5"/>
      <c r="GB809" s="5"/>
      <c r="GC809" s="5"/>
      <c r="GD809" s="5"/>
      <c r="GE809" s="5"/>
      <c r="GF809" s="5"/>
      <c r="GG809" s="5"/>
      <c r="GH809" s="4"/>
      <c r="GI809" s="4"/>
      <c r="GJ809" s="5"/>
      <c r="GK809" s="5"/>
      <c r="GL809" s="5"/>
      <c r="GM809" s="5"/>
      <c r="GN809" s="5"/>
      <c r="GO809" s="5"/>
      <c r="GP809" s="5"/>
      <c r="GQ809" s="5"/>
      <c r="GR809" s="5"/>
      <c r="GS809" s="5"/>
    </row>
    <row r="810" spans="1:201"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4"/>
      <c r="AR810" s="4"/>
      <c r="AS810" s="5"/>
      <c r="AT810" s="4"/>
      <c r="AU810" s="5"/>
      <c r="AV810" s="5"/>
      <c r="AW810" s="5"/>
      <c r="AX810" s="5"/>
      <c r="AY810" s="5"/>
      <c r="AZ810" s="5"/>
      <c r="BA810" s="5"/>
      <c r="BB810" s="5"/>
      <c r="BC810" s="4"/>
      <c r="BD810" s="4"/>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c r="CR810" s="5"/>
      <c r="CS810" s="5"/>
      <c r="CT810" s="5"/>
      <c r="CU810" s="5"/>
      <c r="CV810" s="5"/>
      <c r="CW810" s="5"/>
      <c r="CX810" s="5"/>
      <c r="CY810" s="5"/>
      <c r="CZ810" s="5"/>
      <c r="DA810" s="5"/>
      <c r="DB810" s="5"/>
      <c r="DC810" s="5"/>
      <c r="DD810" s="5"/>
      <c r="DE810" s="5"/>
      <c r="DF810" s="5"/>
      <c r="DG810" s="5"/>
      <c r="DH810" s="5"/>
      <c r="DI810" s="5"/>
      <c r="DJ810" s="5"/>
      <c r="DK810" s="5"/>
      <c r="DL810" s="5"/>
      <c r="DM810" s="5"/>
      <c r="DN810" s="5"/>
      <c r="DO810" s="5"/>
      <c r="DP810" s="5"/>
      <c r="DQ810" s="5"/>
      <c r="DR810" s="5"/>
      <c r="DS810" s="5"/>
      <c r="DT810" s="5"/>
      <c r="DU810" s="5"/>
      <c r="DV810" s="5"/>
      <c r="DW810" s="5"/>
      <c r="DX810" s="5"/>
      <c r="DY810" s="5"/>
      <c r="DZ810" s="5"/>
      <c r="EA810" s="5"/>
      <c r="EB810" s="5"/>
      <c r="EC810" s="5"/>
      <c r="ED810" s="5"/>
      <c r="EE810" s="5"/>
      <c r="EF810" s="5"/>
      <c r="EG810" s="5"/>
      <c r="EH810" s="5"/>
      <c r="EI810" s="5"/>
      <c r="EJ810" s="5"/>
      <c r="EK810" s="5"/>
      <c r="EL810" s="5"/>
      <c r="EM810" s="5"/>
      <c r="EN810" s="5"/>
      <c r="EO810" s="5"/>
      <c r="EP810" s="5"/>
      <c r="EQ810" s="5"/>
      <c r="ER810" s="5"/>
      <c r="ES810" s="5"/>
      <c r="ET810" s="5"/>
      <c r="EU810" s="5"/>
      <c r="EV810" s="5"/>
      <c r="EW810" s="5"/>
      <c r="EX810" s="5"/>
      <c r="EY810" s="5"/>
      <c r="EZ810" s="5"/>
      <c r="FA810" s="5"/>
      <c r="FB810" s="5"/>
      <c r="FC810" s="5"/>
      <c r="FD810" s="5"/>
      <c r="FE810" s="5"/>
      <c r="FF810" s="5"/>
      <c r="FG810" s="5"/>
      <c r="FH810" s="5"/>
      <c r="FI810" s="5"/>
      <c r="FJ810" s="5"/>
      <c r="FK810" s="5"/>
      <c r="FL810" s="5"/>
      <c r="FM810" s="5"/>
      <c r="FN810" s="5"/>
      <c r="FO810" s="5"/>
      <c r="FP810" s="5"/>
      <c r="FQ810" s="5"/>
      <c r="FR810" s="5"/>
      <c r="FS810" s="5"/>
      <c r="FT810" s="5"/>
      <c r="FU810" s="5"/>
      <c r="FV810" s="5"/>
      <c r="FW810" s="5"/>
      <c r="FX810" s="5"/>
      <c r="FY810" s="5"/>
      <c r="FZ810" s="5"/>
      <c r="GA810" s="5"/>
      <c r="GB810" s="5"/>
      <c r="GC810" s="5"/>
      <c r="GD810" s="5"/>
      <c r="GE810" s="5"/>
      <c r="GF810" s="5"/>
      <c r="GG810" s="5"/>
      <c r="GH810" s="4"/>
      <c r="GI810" s="4"/>
      <c r="GJ810" s="5"/>
      <c r="GK810" s="5"/>
      <c r="GL810" s="5"/>
      <c r="GM810" s="5"/>
      <c r="GN810" s="5"/>
      <c r="GO810" s="5"/>
      <c r="GP810" s="5"/>
      <c r="GQ810" s="5"/>
      <c r="GR810" s="5"/>
      <c r="GS810" s="5"/>
    </row>
    <row r="811" spans="1:201"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4"/>
      <c r="AR811" s="4"/>
      <c r="AS811" s="5"/>
      <c r="AT811" s="4"/>
      <c r="AU811" s="5"/>
      <c r="AV811" s="5"/>
      <c r="AW811" s="5"/>
      <c r="AX811" s="5"/>
      <c r="AY811" s="5"/>
      <c r="AZ811" s="5"/>
      <c r="BA811" s="5"/>
      <c r="BB811" s="5"/>
      <c r="BC811" s="4"/>
      <c r="BD811" s="4"/>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c r="CR811" s="5"/>
      <c r="CS811" s="5"/>
      <c r="CT811" s="5"/>
      <c r="CU811" s="5"/>
      <c r="CV811" s="5"/>
      <c r="CW811" s="5"/>
      <c r="CX811" s="5"/>
      <c r="CY811" s="5"/>
      <c r="CZ811" s="5"/>
      <c r="DA811" s="5"/>
      <c r="DB811" s="5"/>
      <c r="DC811" s="5"/>
      <c r="DD811" s="5"/>
      <c r="DE811" s="5"/>
      <c r="DF811" s="5"/>
      <c r="DG811" s="5"/>
      <c r="DH811" s="5"/>
      <c r="DI811" s="5"/>
      <c r="DJ811" s="5"/>
      <c r="DK811" s="5"/>
      <c r="DL811" s="5"/>
      <c r="DM811" s="5"/>
      <c r="DN811" s="5"/>
      <c r="DO811" s="5"/>
      <c r="DP811" s="5"/>
      <c r="DQ811" s="5"/>
      <c r="DR811" s="5"/>
      <c r="DS811" s="5"/>
      <c r="DT811" s="5"/>
      <c r="DU811" s="5"/>
      <c r="DV811" s="5"/>
      <c r="DW811" s="5"/>
      <c r="DX811" s="5"/>
      <c r="DY811" s="5"/>
      <c r="DZ811" s="5"/>
      <c r="EA811" s="5"/>
      <c r="EB811" s="5"/>
      <c r="EC811" s="5"/>
      <c r="ED811" s="5"/>
      <c r="EE811" s="5"/>
      <c r="EF811" s="5"/>
      <c r="EG811" s="5"/>
      <c r="EH811" s="5"/>
      <c r="EI811" s="5"/>
      <c r="EJ811" s="5"/>
      <c r="EK811" s="5"/>
      <c r="EL811" s="5"/>
      <c r="EM811" s="5"/>
      <c r="EN811" s="5"/>
      <c r="EO811" s="5"/>
      <c r="EP811" s="5"/>
      <c r="EQ811" s="5"/>
      <c r="ER811" s="5"/>
      <c r="ES811" s="5"/>
      <c r="ET811" s="5"/>
      <c r="EU811" s="5"/>
      <c r="EV811" s="5"/>
      <c r="EW811" s="5"/>
      <c r="EX811" s="5"/>
      <c r="EY811" s="5"/>
      <c r="EZ811" s="5"/>
      <c r="FA811" s="5"/>
      <c r="FB811" s="5"/>
      <c r="FC811" s="5"/>
      <c r="FD811" s="5"/>
      <c r="FE811" s="5"/>
      <c r="FF811" s="5"/>
      <c r="FG811" s="5"/>
      <c r="FH811" s="5"/>
      <c r="FI811" s="5"/>
      <c r="FJ811" s="5"/>
      <c r="FK811" s="5"/>
      <c r="FL811" s="5"/>
      <c r="FM811" s="5"/>
      <c r="FN811" s="5"/>
      <c r="FO811" s="5"/>
      <c r="FP811" s="5"/>
      <c r="FQ811" s="5"/>
      <c r="FR811" s="5"/>
      <c r="FS811" s="5"/>
      <c r="FT811" s="5"/>
      <c r="FU811" s="5"/>
      <c r="FV811" s="5"/>
      <c r="FW811" s="5"/>
      <c r="FX811" s="5"/>
      <c r="FY811" s="5"/>
      <c r="FZ811" s="5"/>
      <c r="GA811" s="5"/>
      <c r="GB811" s="5"/>
      <c r="GC811" s="5"/>
      <c r="GD811" s="5"/>
      <c r="GE811" s="5"/>
      <c r="GF811" s="5"/>
      <c r="GG811" s="5"/>
      <c r="GH811" s="4"/>
      <c r="GI811" s="4"/>
      <c r="GJ811" s="5"/>
      <c r="GK811" s="5"/>
      <c r="GL811" s="5"/>
      <c r="GM811" s="5"/>
      <c r="GN811" s="5"/>
      <c r="GO811" s="5"/>
      <c r="GP811" s="5"/>
      <c r="GQ811" s="5"/>
      <c r="GR811" s="5"/>
      <c r="GS811" s="5"/>
    </row>
    <row r="812" spans="1:201"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4"/>
      <c r="AR812" s="4"/>
      <c r="AS812" s="5"/>
      <c r="AT812" s="4"/>
      <c r="AU812" s="5"/>
      <c r="AV812" s="5"/>
      <c r="AW812" s="5"/>
      <c r="AX812" s="5"/>
      <c r="AY812" s="5"/>
      <c r="AZ812" s="5"/>
      <c r="BA812" s="5"/>
      <c r="BB812" s="5"/>
      <c r="BC812" s="4"/>
      <c r="BD812" s="4"/>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c r="CR812" s="5"/>
      <c r="CS812" s="5"/>
      <c r="CT812" s="5"/>
      <c r="CU812" s="5"/>
      <c r="CV812" s="5"/>
      <c r="CW812" s="5"/>
      <c r="CX812" s="5"/>
      <c r="CY812" s="5"/>
      <c r="CZ812" s="5"/>
      <c r="DA812" s="5"/>
      <c r="DB812" s="5"/>
      <c r="DC812" s="5"/>
      <c r="DD812" s="5"/>
      <c r="DE812" s="5"/>
      <c r="DF812" s="5"/>
      <c r="DG812" s="5"/>
      <c r="DH812" s="5"/>
      <c r="DI812" s="5"/>
      <c r="DJ812" s="5"/>
      <c r="DK812" s="5"/>
      <c r="DL812" s="5"/>
      <c r="DM812" s="5"/>
      <c r="DN812" s="5"/>
      <c r="DO812" s="5"/>
      <c r="DP812" s="5"/>
      <c r="DQ812" s="5"/>
      <c r="DR812" s="5"/>
      <c r="DS812" s="5"/>
      <c r="DT812" s="5"/>
      <c r="DU812" s="5"/>
      <c r="DV812" s="5"/>
      <c r="DW812" s="5"/>
      <c r="DX812" s="5"/>
      <c r="DY812" s="5"/>
      <c r="DZ812" s="5"/>
      <c r="EA812" s="5"/>
      <c r="EB812" s="5"/>
      <c r="EC812" s="5"/>
      <c r="ED812" s="5"/>
      <c r="EE812" s="5"/>
      <c r="EF812" s="5"/>
      <c r="EG812" s="5"/>
      <c r="EH812" s="5"/>
      <c r="EI812" s="5"/>
      <c r="EJ812" s="5"/>
      <c r="EK812" s="5"/>
      <c r="EL812" s="5"/>
      <c r="EM812" s="5"/>
      <c r="EN812" s="5"/>
      <c r="EO812" s="5"/>
      <c r="EP812" s="5"/>
      <c r="EQ812" s="5"/>
      <c r="ER812" s="5"/>
      <c r="ES812" s="5"/>
      <c r="ET812" s="5"/>
      <c r="EU812" s="5"/>
      <c r="EV812" s="5"/>
      <c r="EW812" s="5"/>
      <c r="EX812" s="5"/>
      <c r="EY812" s="5"/>
      <c r="EZ812" s="5"/>
      <c r="FA812" s="5"/>
      <c r="FB812" s="5"/>
      <c r="FC812" s="5"/>
      <c r="FD812" s="5"/>
      <c r="FE812" s="5"/>
      <c r="FF812" s="5"/>
      <c r="FG812" s="5"/>
      <c r="FH812" s="5"/>
      <c r="FI812" s="5"/>
      <c r="FJ812" s="5"/>
      <c r="FK812" s="5"/>
      <c r="FL812" s="5"/>
      <c r="FM812" s="5"/>
      <c r="FN812" s="5"/>
      <c r="FO812" s="5"/>
      <c r="FP812" s="5"/>
      <c r="FQ812" s="5"/>
      <c r="FR812" s="5"/>
      <c r="FS812" s="5"/>
      <c r="FT812" s="5"/>
      <c r="FU812" s="5"/>
      <c r="FV812" s="5"/>
      <c r="FW812" s="5"/>
      <c r="FX812" s="5"/>
      <c r="FY812" s="5"/>
      <c r="FZ812" s="5"/>
      <c r="GA812" s="5"/>
      <c r="GB812" s="5"/>
      <c r="GC812" s="5"/>
      <c r="GD812" s="5"/>
      <c r="GE812" s="5"/>
      <c r="GF812" s="5"/>
      <c r="GG812" s="5"/>
      <c r="GH812" s="4"/>
      <c r="GI812" s="4"/>
      <c r="GJ812" s="5"/>
      <c r="GK812" s="5"/>
      <c r="GL812" s="5"/>
      <c r="GM812" s="5"/>
      <c r="GN812" s="5"/>
      <c r="GO812" s="5"/>
      <c r="GP812" s="5"/>
      <c r="GQ812" s="5"/>
      <c r="GR812" s="5"/>
      <c r="GS812" s="5"/>
    </row>
    <row r="813" spans="1:201"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4"/>
      <c r="AR813" s="4"/>
      <c r="AS813" s="5"/>
      <c r="AT813" s="4"/>
      <c r="AU813" s="5"/>
      <c r="AV813" s="5"/>
      <c r="AW813" s="5"/>
      <c r="AX813" s="5"/>
      <c r="AY813" s="5"/>
      <c r="AZ813" s="5"/>
      <c r="BA813" s="5"/>
      <c r="BB813" s="5"/>
      <c r="BC813" s="4"/>
      <c r="BD813" s="4"/>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5"/>
      <c r="CX813" s="5"/>
      <c r="CY813" s="5"/>
      <c r="CZ813" s="5"/>
      <c r="DA813" s="5"/>
      <c r="DB813" s="5"/>
      <c r="DC813" s="5"/>
      <c r="DD813" s="5"/>
      <c r="DE813" s="5"/>
      <c r="DF813" s="5"/>
      <c r="DG813" s="5"/>
      <c r="DH813" s="5"/>
      <c r="DI813" s="5"/>
      <c r="DJ813" s="5"/>
      <c r="DK813" s="5"/>
      <c r="DL813" s="5"/>
      <c r="DM813" s="5"/>
      <c r="DN813" s="5"/>
      <c r="DO813" s="5"/>
      <c r="DP813" s="5"/>
      <c r="DQ813" s="5"/>
      <c r="DR813" s="5"/>
      <c r="DS813" s="5"/>
      <c r="DT813" s="5"/>
      <c r="DU813" s="5"/>
      <c r="DV813" s="5"/>
      <c r="DW813" s="5"/>
      <c r="DX813" s="5"/>
      <c r="DY813" s="5"/>
      <c r="DZ813" s="5"/>
      <c r="EA813" s="5"/>
      <c r="EB813" s="5"/>
      <c r="EC813" s="5"/>
      <c r="ED813" s="5"/>
      <c r="EE813" s="5"/>
      <c r="EF813" s="5"/>
      <c r="EG813" s="5"/>
      <c r="EH813" s="5"/>
      <c r="EI813" s="5"/>
      <c r="EJ813" s="5"/>
      <c r="EK813" s="5"/>
      <c r="EL813" s="5"/>
      <c r="EM813" s="5"/>
      <c r="EN813" s="5"/>
      <c r="EO813" s="5"/>
      <c r="EP813" s="5"/>
      <c r="EQ813" s="5"/>
      <c r="ER813" s="5"/>
      <c r="ES813" s="5"/>
      <c r="ET813" s="5"/>
      <c r="EU813" s="5"/>
      <c r="EV813" s="5"/>
      <c r="EW813" s="5"/>
      <c r="EX813" s="5"/>
      <c r="EY813" s="5"/>
      <c r="EZ813" s="5"/>
      <c r="FA813" s="5"/>
      <c r="FB813" s="5"/>
      <c r="FC813" s="5"/>
      <c r="FD813" s="5"/>
      <c r="FE813" s="5"/>
      <c r="FF813" s="5"/>
      <c r="FG813" s="5"/>
      <c r="FH813" s="5"/>
      <c r="FI813" s="5"/>
      <c r="FJ813" s="5"/>
      <c r="FK813" s="5"/>
      <c r="FL813" s="5"/>
      <c r="FM813" s="5"/>
      <c r="FN813" s="5"/>
      <c r="FO813" s="5"/>
      <c r="FP813" s="5"/>
      <c r="FQ813" s="5"/>
      <c r="FR813" s="5"/>
      <c r="FS813" s="5"/>
      <c r="FT813" s="5"/>
      <c r="FU813" s="5"/>
      <c r="FV813" s="5"/>
      <c r="FW813" s="5"/>
      <c r="FX813" s="5"/>
      <c r="FY813" s="5"/>
      <c r="FZ813" s="5"/>
      <c r="GA813" s="5"/>
      <c r="GB813" s="5"/>
      <c r="GC813" s="5"/>
      <c r="GD813" s="5"/>
      <c r="GE813" s="5"/>
      <c r="GF813" s="5"/>
      <c r="GG813" s="5"/>
      <c r="GH813" s="4"/>
      <c r="GI813" s="4"/>
      <c r="GJ813" s="5"/>
      <c r="GK813" s="5"/>
      <c r="GL813" s="5"/>
      <c r="GM813" s="5"/>
      <c r="GN813" s="5"/>
      <c r="GO813" s="5"/>
      <c r="GP813" s="5"/>
      <c r="GQ813" s="5"/>
      <c r="GR813" s="5"/>
      <c r="GS813" s="5"/>
    </row>
    <row r="814" spans="1:201"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4"/>
      <c r="AR814" s="4"/>
      <c r="AS814" s="5"/>
      <c r="AT814" s="4"/>
      <c r="AU814" s="5"/>
      <c r="AV814" s="5"/>
      <c r="AW814" s="5"/>
      <c r="AX814" s="5"/>
      <c r="AY814" s="5"/>
      <c r="AZ814" s="5"/>
      <c r="BA814" s="5"/>
      <c r="BB814" s="5"/>
      <c r="BC814" s="4"/>
      <c r="BD814" s="4"/>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c r="CR814" s="5"/>
      <c r="CS814" s="5"/>
      <c r="CT814" s="5"/>
      <c r="CU814" s="5"/>
      <c r="CV814" s="5"/>
      <c r="CW814" s="5"/>
      <c r="CX814" s="5"/>
      <c r="CY814" s="5"/>
      <c r="CZ814" s="5"/>
      <c r="DA814" s="5"/>
      <c r="DB814" s="5"/>
      <c r="DC814" s="5"/>
      <c r="DD814" s="5"/>
      <c r="DE814" s="5"/>
      <c r="DF814" s="5"/>
      <c r="DG814" s="5"/>
      <c r="DH814" s="5"/>
      <c r="DI814" s="5"/>
      <c r="DJ814" s="5"/>
      <c r="DK814" s="5"/>
      <c r="DL814" s="5"/>
      <c r="DM814" s="5"/>
      <c r="DN814" s="5"/>
      <c r="DO814" s="5"/>
      <c r="DP814" s="5"/>
      <c r="DQ814" s="5"/>
      <c r="DR814" s="5"/>
      <c r="DS814" s="5"/>
      <c r="DT814" s="5"/>
      <c r="DU814" s="5"/>
      <c r="DV814" s="5"/>
      <c r="DW814" s="5"/>
      <c r="DX814" s="5"/>
      <c r="DY814" s="5"/>
      <c r="DZ814" s="5"/>
      <c r="EA814" s="5"/>
      <c r="EB814" s="5"/>
      <c r="EC814" s="5"/>
      <c r="ED814" s="5"/>
      <c r="EE814" s="5"/>
      <c r="EF814" s="5"/>
      <c r="EG814" s="5"/>
      <c r="EH814" s="5"/>
      <c r="EI814" s="5"/>
      <c r="EJ814" s="5"/>
      <c r="EK814" s="5"/>
      <c r="EL814" s="5"/>
      <c r="EM814" s="5"/>
      <c r="EN814" s="5"/>
      <c r="EO814" s="5"/>
      <c r="EP814" s="5"/>
      <c r="EQ814" s="5"/>
      <c r="ER814" s="5"/>
      <c r="ES814" s="5"/>
      <c r="ET814" s="5"/>
      <c r="EU814" s="5"/>
      <c r="EV814" s="5"/>
      <c r="EW814" s="5"/>
      <c r="EX814" s="5"/>
      <c r="EY814" s="5"/>
      <c r="EZ814" s="5"/>
      <c r="FA814" s="5"/>
      <c r="FB814" s="5"/>
      <c r="FC814" s="5"/>
      <c r="FD814" s="5"/>
      <c r="FE814" s="5"/>
      <c r="FF814" s="5"/>
      <c r="FG814" s="5"/>
      <c r="FH814" s="5"/>
      <c r="FI814" s="5"/>
      <c r="FJ814" s="5"/>
      <c r="FK814" s="5"/>
      <c r="FL814" s="5"/>
      <c r="FM814" s="5"/>
      <c r="FN814" s="5"/>
      <c r="FO814" s="5"/>
      <c r="FP814" s="5"/>
      <c r="FQ814" s="5"/>
      <c r="FR814" s="5"/>
      <c r="FS814" s="5"/>
      <c r="FT814" s="5"/>
      <c r="FU814" s="5"/>
      <c r="FV814" s="5"/>
      <c r="FW814" s="5"/>
      <c r="FX814" s="5"/>
      <c r="FY814" s="5"/>
      <c r="FZ814" s="5"/>
      <c r="GA814" s="5"/>
      <c r="GB814" s="5"/>
      <c r="GC814" s="5"/>
      <c r="GD814" s="5"/>
      <c r="GE814" s="5"/>
      <c r="GF814" s="5"/>
      <c r="GG814" s="5"/>
      <c r="GH814" s="4"/>
      <c r="GI814" s="4"/>
      <c r="GJ814" s="5"/>
      <c r="GK814" s="5"/>
      <c r="GL814" s="5"/>
      <c r="GM814" s="5"/>
      <c r="GN814" s="5"/>
      <c r="GO814" s="5"/>
      <c r="GP814" s="5"/>
      <c r="GQ814" s="5"/>
      <c r="GR814" s="5"/>
      <c r="GS814" s="5"/>
    </row>
    <row r="815" spans="1:201"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4"/>
      <c r="AR815" s="4"/>
      <c r="AS815" s="5"/>
      <c r="AT815" s="4"/>
      <c r="AU815" s="5"/>
      <c r="AV815" s="5"/>
      <c r="AW815" s="5"/>
      <c r="AX815" s="5"/>
      <c r="AY815" s="5"/>
      <c r="AZ815" s="5"/>
      <c r="BA815" s="5"/>
      <c r="BB815" s="5"/>
      <c r="BC815" s="4"/>
      <c r="BD815" s="4"/>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c r="CR815" s="5"/>
      <c r="CS815" s="5"/>
      <c r="CT815" s="5"/>
      <c r="CU815" s="5"/>
      <c r="CV815" s="5"/>
      <c r="CW815" s="5"/>
      <c r="CX815" s="5"/>
      <c r="CY815" s="5"/>
      <c r="CZ815" s="5"/>
      <c r="DA815" s="5"/>
      <c r="DB815" s="5"/>
      <c r="DC815" s="5"/>
      <c r="DD815" s="5"/>
      <c r="DE815" s="5"/>
      <c r="DF815" s="5"/>
      <c r="DG815" s="5"/>
      <c r="DH815" s="5"/>
      <c r="DI815" s="5"/>
      <c r="DJ815" s="5"/>
      <c r="DK815" s="5"/>
      <c r="DL815" s="5"/>
      <c r="DM815" s="5"/>
      <c r="DN815" s="5"/>
      <c r="DO815" s="5"/>
      <c r="DP815" s="5"/>
      <c r="DQ815" s="5"/>
      <c r="DR815" s="5"/>
      <c r="DS815" s="5"/>
      <c r="DT815" s="5"/>
      <c r="DU815" s="5"/>
      <c r="DV815" s="5"/>
      <c r="DW815" s="5"/>
      <c r="DX815" s="5"/>
      <c r="DY815" s="5"/>
      <c r="DZ815" s="5"/>
      <c r="EA815" s="5"/>
      <c r="EB815" s="5"/>
      <c r="EC815" s="5"/>
      <c r="ED815" s="5"/>
      <c r="EE815" s="5"/>
      <c r="EF815" s="5"/>
      <c r="EG815" s="5"/>
      <c r="EH815" s="5"/>
      <c r="EI815" s="5"/>
      <c r="EJ815" s="5"/>
      <c r="EK815" s="5"/>
      <c r="EL815" s="5"/>
      <c r="EM815" s="5"/>
      <c r="EN815" s="5"/>
      <c r="EO815" s="5"/>
      <c r="EP815" s="5"/>
      <c r="EQ815" s="5"/>
      <c r="ER815" s="5"/>
      <c r="ES815" s="5"/>
      <c r="ET815" s="5"/>
      <c r="EU815" s="5"/>
      <c r="EV815" s="5"/>
      <c r="EW815" s="5"/>
      <c r="EX815" s="5"/>
      <c r="EY815" s="5"/>
      <c r="EZ815" s="5"/>
      <c r="FA815" s="5"/>
      <c r="FB815" s="5"/>
      <c r="FC815" s="5"/>
      <c r="FD815" s="5"/>
      <c r="FE815" s="5"/>
      <c r="FF815" s="5"/>
      <c r="FG815" s="5"/>
      <c r="FH815" s="5"/>
      <c r="FI815" s="5"/>
      <c r="FJ815" s="5"/>
      <c r="FK815" s="5"/>
      <c r="FL815" s="5"/>
      <c r="FM815" s="5"/>
      <c r="FN815" s="5"/>
      <c r="FO815" s="5"/>
      <c r="FP815" s="5"/>
      <c r="FQ815" s="5"/>
      <c r="FR815" s="5"/>
      <c r="FS815" s="5"/>
      <c r="FT815" s="5"/>
      <c r="FU815" s="5"/>
      <c r="FV815" s="5"/>
      <c r="FW815" s="5"/>
      <c r="FX815" s="5"/>
      <c r="FY815" s="5"/>
      <c r="FZ815" s="5"/>
      <c r="GA815" s="5"/>
      <c r="GB815" s="5"/>
      <c r="GC815" s="5"/>
      <c r="GD815" s="5"/>
      <c r="GE815" s="5"/>
      <c r="GF815" s="5"/>
      <c r="GG815" s="5"/>
      <c r="GH815" s="4"/>
      <c r="GI815" s="4"/>
      <c r="GJ815" s="5"/>
      <c r="GK815" s="5"/>
      <c r="GL815" s="5"/>
      <c r="GM815" s="5"/>
      <c r="GN815" s="5"/>
      <c r="GO815" s="5"/>
      <c r="GP815" s="5"/>
      <c r="GQ815" s="5"/>
      <c r="GR815" s="5"/>
      <c r="GS815" s="5"/>
    </row>
    <row r="816" spans="1:201"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4"/>
      <c r="AR816" s="4"/>
      <c r="AS816" s="5"/>
      <c r="AT816" s="4"/>
      <c r="AU816" s="5"/>
      <c r="AV816" s="5"/>
      <c r="AW816" s="5"/>
      <c r="AX816" s="5"/>
      <c r="AY816" s="5"/>
      <c r="AZ816" s="5"/>
      <c r="BA816" s="5"/>
      <c r="BB816" s="5"/>
      <c r="BC816" s="4"/>
      <c r="BD816" s="4"/>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5"/>
      <c r="CX816" s="5"/>
      <c r="CY816" s="5"/>
      <c r="CZ816" s="5"/>
      <c r="DA816" s="5"/>
      <c r="DB816" s="5"/>
      <c r="DC816" s="5"/>
      <c r="DD816" s="5"/>
      <c r="DE816" s="5"/>
      <c r="DF816" s="5"/>
      <c r="DG816" s="5"/>
      <c r="DH816" s="5"/>
      <c r="DI816" s="5"/>
      <c r="DJ816" s="5"/>
      <c r="DK816" s="5"/>
      <c r="DL816" s="5"/>
      <c r="DM816" s="5"/>
      <c r="DN816" s="5"/>
      <c r="DO816" s="5"/>
      <c r="DP816" s="5"/>
      <c r="DQ816" s="5"/>
      <c r="DR816" s="5"/>
      <c r="DS816" s="5"/>
      <c r="DT816" s="5"/>
      <c r="DU816" s="5"/>
      <c r="DV816" s="5"/>
      <c r="DW816" s="5"/>
      <c r="DX816" s="5"/>
      <c r="DY816" s="5"/>
      <c r="DZ816" s="5"/>
      <c r="EA816" s="5"/>
      <c r="EB816" s="5"/>
      <c r="EC816" s="5"/>
      <c r="ED816" s="5"/>
      <c r="EE816" s="5"/>
      <c r="EF816" s="5"/>
      <c r="EG816" s="5"/>
      <c r="EH816" s="5"/>
      <c r="EI816" s="5"/>
      <c r="EJ816" s="5"/>
      <c r="EK816" s="5"/>
      <c r="EL816" s="5"/>
      <c r="EM816" s="5"/>
      <c r="EN816" s="5"/>
      <c r="EO816" s="5"/>
      <c r="EP816" s="5"/>
      <c r="EQ816" s="5"/>
      <c r="ER816" s="5"/>
      <c r="ES816" s="5"/>
      <c r="ET816" s="5"/>
      <c r="EU816" s="5"/>
      <c r="EV816" s="5"/>
      <c r="EW816" s="5"/>
      <c r="EX816" s="5"/>
      <c r="EY816" s="5"/>
      <c r="EZ816" s="5"/>
      <c r="FA816" s="5"/>
      <c r="FB816" s="5"/>
      <c r="FC816" s="5"/>
      <c r="FD816" s="5"/>
      <c r="FE816" s="5"/>
      <c r="FF816" s="5"/>
      <c r="FG816" s="5"/>
      <c r="FH816" s="5"/>
      <c r="FI816" s="5"/>
      <c r="FJ816" s="5"/>
      <c r="FK816" s="5"/>
      <c r="FL816" s="5"/>
      <c r="FM816" s="5"/>
      <c r="FN816" s="5"/>
      <c r="FO816" s="5"/>
      <c r="FP816" s="5"/>
      <c r="FQ816" s="5"/>
      <c r="FR816" s="5"/>
      <c r="FS816" s="5"/>
      <c r="FT816" s="5"/>
      <c r="FU816" s="5"/>
      <c r="FV816" s="5"/>
      <c r="FW816" s="5"/>
      <c r="FX816" s="5"/>
      <c r="FY816" s="5"/>
      <c r="FZ816" s="5"/>
      <c r="GA816" s="5"/>
      <c r="GB816" s="5"/>
      <c r="GC816" s="5"/>
      <c r="GD816" s="5"/>
      <c r="GE816" s="5"/>
      <c r="GF816" s="5"/>
      <c r="GG816" s="5"/>
      <c r="GH816" s="4"/>
      <c r="GI816" s="4"/>
      <c r="GJ816" s="5"/>
      <c r="GK816" s="5"/>
      <c r="GL816" s="5"/>
      <c r="GM816" s="5"/>
      <c r="GN816" s="5"/>
      <c r="GO816" s="5"/>
      <c r="GP816" s="5"/>
      <c r="GQ816" s="5"/>
      <c r="GR816" s="5"/>
      <c r="GS816" s="5"/>
    </row>
    <row r="817" spans="1:201"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4"/>
      <c r="AR817" s="4"/>
      <c r="AS817" s="5"/>
      <c r="AT817" s="4"/>
      <c r="AU817" s="5"/>
      <c r="AV817" s="5"/>
      <c r="AW817" s="5"/>
      <c r="AX817" s="5"/>
      <c r="AY817" s="5"/>
      <c r="AZ817" s="5"/>
      <c r="BA817" s="5"/>
      <c r="BB817" s="5"/>
      <c r="BC817" s="4"/>
      <c r="BD817" s="4"/>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c r="CR817" s="5"/>
      <c r="CS817" s="5"/>
      <c r="CT817" s="5"/>
      <c r="CU817" s="5"/>
      <c r="CV817" s="5"/>
      <c r="CW817" s="5"/>
      <c r="CX817" s="5"/>
      <c r="CY817" s="5"/>
      <c r="CZ817" s="5"/>
      <c r="DA817" s="5"/>
      <c r="DB817" s="5"/>
      <c r="DC817" s="5"/>
      <c r="DD817" s="5"/>
      <c r="DE817" s="5"/>
      <c r="DF817" s="5"/>
      <c r="DG817" s="5"/>
      <c r="DH817" s="5"/>
      <c r="DI817" s="5"/>
      <c r="DJ817" s="5"/>
      <c r="DK817" s="5"/>
      <c r="DL817" s="5"/>
      <c r="DM817" s="5"/>
      <c r="DN817" s="5"/>
      <c r="DO817" s="5"/>
      <c r="DP817" s="5"/>
      <c r="DQ817" s="5"/>
      <c r="DR817" s="5"/>
      <c r="DS817" s="5"/>
      <c r="DT817" s="5"/>
      <c r="DU817" s="5"/>
      <c r="DV817" s="5"/>
      <c r="DW817" s="5"/>
      <c r="DX817" s="5"/>
      <c r="DY817" s="5"/>
      <c r="DZ817" s="5"/>
      <c r="EA817" s="5"/>
      <c r="EB817" s="5"/>
      <c r="EC817" s="5"/>
      <c r="ED817" s="5"/>
      <c r="EE817" s="5"/>
      <c r="EF817" s="5"/>
      <c r="EG817" s="5"/>
      <c r="EH817" s="5"/>
      <c r="EI817" s="5"/>
      <c r="EJ817" s="5"/>
      <c r="EK817" s="5"/>
      <c r="EL817" s="5"/>
      <c r="EM817" s="5"/>
      <c r="EN817" s="5"/>
      <c r="EO817" s="5"/>
      <c r="EP817" s="5"/>
      <c r="EQ817" s="5"/>
      <c r="ER817" s="5"/>
      <c r="ES817" s="5"/>
      <c r="ET817" s="5"/>
      <c r="EU817" s="5"/>
      <c r="EV817" s="5"/>
      <c r="EW817" s="5"/>
      <c r="EX817" s="5"/>
      <c r="EY817" s="5"/>
      <c r="EZ817" s="5"/>
      <c r="FA817" s="5"/>
      <c r="FB817" s="5"/>
      <c r="FC817" s="5"/>
      <c r="FD817" s="5"/>
      <c r="FE817" s="5"/>
      <c r="FF817" s="5"/>
      <c r="FG817" s="5"/>
      <c r="FH817" s="5"/>
      <c r="FI817" s="5"/>
      <c r="FJ817" s="5"/>
      <c r="FK817" s="5"/>
      <c r="FL817" s="5"/>
      <c r="FM817" s="5"/>
      <c r="FN817" s="5"/>
      <c r="FO817" s="5"/>
      <c r="FP817" s="5"/>
      <c r="FQ817" s="5"/>
      <c r="FR817" s="5"/>
      <c r="FS817" s="5"/>
      <c r="FT817" s="5"/>
      <c r="FU817" s="5"/>
      <c r="FV817" s="5"/>
      <c r="FW817" s="5"/>
      <c r="FX817" s="5"/>
      <c r="FY817" s="5"/>
      <c r="FZ817" s="5"/>
      <c r="GA817" s="5"/>
      <c r="GB817" s="5"/>
      <c r="GC817" s="5"/>
      <c r="GD817" s="5"/>
      <c r="GE817" s="5"/>
      <c r="GF817" s="5"/>
      <c r="GG817" s="5"/>
      <c r="GH817" s="4"/>
      <c r="GI817" s="4"/>
      <c r="GJ817" s="5"/>
      <c r="GK817" s="5"/>
      <c r="GL817" s="5"/>
      <c r="GM817" s="5"/>
      <c r="GN817" s="5"/>
      <c r="GO817" s="5"/>
      <c r="GP817" s="5"/>
      <c r="GQ817" s="5"/>
      <c r="GR817" s="5"/>
      <c r="GS817" s="5"/>
    </row>
    <row r="818" spans="1:201"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4"/>
      <c r="AR818" s="4"/>
      <c r="AS818" s="5"/>
      <c r="AT818" s="4"/>
      <c r="AU818" s="5"/>
      <c r="AV818" s="5"/>
      <c r="AW818" s="5"/>
      <c r="AX818" s="5"/>
      <c r="AY818" s="5"/>
      <c r="AZ818" s="5"/>
      <c r="BA818" s="5"/>
      <c r="BB818" s="5"/>
      <c r="BC818" s="4"/>
      <c r="BD818" s="4"/>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c r="CR818" s="5"/>
      <c r="CS818" s="5"/>
      <c r="CT818" s="5"/>
      <c r="CU818" s="5"/>
      <c r="CV818" s="5"/>
      <c r="CW818" s="5"/>
      <c r="CX818" s="5"/>
      <c r="CY818" s="5"/>
      <c r="CZ818" s="5"/>
      <c r="DA818" s="5"/>
      <c r="DB818" s="5"/>
      <c r="DC818" s="5"/>
      <c r="DD818" s="5"/>
      <c r="DE818" s="5"/>
      <c r="DF818" s="5"/>
      <c r="DG818" s="5"/>
      <c r="DH818" s="5"/>
      <c r="DI818" s="5"/>
      <c r="DJ818" s="5"/>
      <c r="DK818" s="5"/>
      <c r="DL818" s="5"/>
      <c r="DM818" s="5"/>
      <c r="DN818" s="5"/>
      <c r="DO818" s="5"/>
      <c r="DP818" s="5"/>
      <c r="DQ818" s="5"/>
      <c r="DR818" s="5"/>
      <c r="DS818" s="5"/>
      <c r="DT818" s="5"/>
      <c r="DU818" s="5"/>
      <c r="DV818" s="5"/>
      <c r="DW818" s="5"/>
      <c r="DX818" s="5"/>
      <c r="DY818" s="5"/>
      <c r="DZ818" s="5"/>
      <c r="EA818" s="5"/>
      <c r="EB818" s="5"/>
      <c r="EC818" s="5"/>
      <c r="ED818" s="5"/>
      <c r="EE818" s="5"/>
      <c r="EF818" s="5"/>
      <c r="EG818" s="5"/>
      <c r="EH818" s="5"/>
      <c r="EI818" s="5"/>
      <c r="EJ818" s="5"/>
      <c r="EK818" s="5"/>
      <c r="EL818" s="5"/>
      <c r="EM818" s="5"/>
      <c r="EN818" s="5"/>
      <c r="EO818" s="5"/>
      <c r="EP818" s="5"/>
      <c r="EQ818" s="5"/>
      <c r="ER818" s="5"/>
      <c r="ES818" s="5"/>
      <c r="ET818" s="5"/>
      <c r="EU818" s="5"/>
      <c r="EV818" s="5"/>
      <c r="EW818" s="5"/>
      <c r="EX818" s="5"/>
      <c r="EY818" s="5"/>
      <c r="EZ818" s="5"/>
      <c r="FA818" s="5"/>
      <c r="FB818" s="5"/>
      <c r="FC818" s="5"/>
      <c r="FD818" s="5"/>
      <c r="FE818" s="5"/>
      <c r="FF818" s="5"/>
      <c r="FG818" s="5"/>
      <c r="FH818" s="5"/>
      <c r="FI818" s="5"/>
      <c r="FJ818" s="5"/>
      <c r="FK818" s="5"/>
      <c r="FL818" s="5"/>
      <c r="FM818" s="5"/>
      <c r="FN818" s="5"/>
      <c r="FO818" s="5"/>
      <c r="FP818" s="5"/>
      <c r="FQ818" s="5"/>
      <c r="FR818" s="5"/>
      <c r="FS818" s="5"/>
      <c r="FT818" s="5"/>
      <c r="FU818" s="5"/>
      <c r="FV818" s="5"/>
      <c r="FW818" s="5"/>
      <c r="FX818" s="5"/>
      <c r="FY818" s="5"/>
      <c r="FZ818" s="5"/>
      <c r="GA818" s="5"/>
      <c r="GB818" s="5"/>
      <c r="GC818" s="5"/>
      <c r="GD818" s="5"/>
      <c r="GE818" s="5"/>
      <c r="GF818" s="5"/>
      <c r="GG818" s="5"/>
      <c r="GH818" s="4"/>
      <c r="GI818" s="4"/>
      <c r="GJ818" s="5"/>
      <c r="GK818" s="5"/>
      <c r="GL818" s="5"/>
      <c r="GM818" s="5"/>
      <c r="GN818" s="5"/>
      <c r="GO818" s="5"/>
      <c r="GP818" s="5"/>
      <c r="GQ818" s="5"/>
      <c r="GR818" s="5"/>
      <c r="GS818" s="5"/>
    </row>
    <row r="819" spans="1:201"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4"/>
      <c r="AR819" s="4"/>
      <c r="AS819" s="5"/>
      <c r="AT819" s="4"/>
      <c r="AU819" s="5"/>
      <c r="AV819" s="5"/>
      <c r="AW819" s="5"/>
      <c r="AX819" s="5"/>
      <c r="AY819" s="5"/>
      <c r="AZ819" s="5"/>
      <c r="BA819" s="5"/>
      <c r="BB819" s="5"/>
      <c r="BC819" s="4"/>
      <c r="BD819" s="4"/>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c r="CR819" s="5"/>
      <c r="CS819" s="5"/>
      <c r="CT819" s="5"/>
      <c r="CU819" s="5"/>
      <c r="CV819" s="5"/>
      <c r="CW819" s="5"/>
      <c r="CX819" s="5"/>
      <c r="CY819" s="5"/>
      <c r="CZ819" s="5"/>
      <c r="DA819" s="5"/>
      <c r="DB819" s="5"/>
      <c r="DC819" s="5"/>
      <c r="DD819" s="5"/>
      <c r="DE819" s="5"/>
      <c r="DF819" s="5"/>
      <c r="DG819" s="5"/>
      <c r="DH819" s="5"/>
      <c r="DI819" s="5"/>
      <c r="DJ819" s="5"/>
      <c r="DK819" s="5"/>
      <c r="DL819" s="5"/>
      <c r="DM819" s="5"/>
      <c r="DN819" s="5"/>
      <c r="DO819" s="5"/>
      <c r="DP819" s="5"/>
      <c r="DQ819" s="5"/>
      <c r="DR819" s="5"/>
      <c r="DS819" s="5"/>
      <c r="DT819" s="5"/>
      <c r="DU819" s="5"/>
      <c r="DV819" s="5"/>
      <c r="DW819" s="5"/>
      <c r="DX819" s="5"/>
      <c r="DY819" s="5"/>
      <c r="DZ819" s="5"/>
      <c r="EA819" s="5"/>
      <c r="EB819" s="5"/>
      <c r="EC819" s="5"/>
      <c r="ED819" s="5"/>
      <c r="EE819" s="5"/>
      <c r="EF819" s="5"/>
      <c r="EG819" s="5"/>
      <c r="EH819" s="5"/>
      <c r="EI819" s="5"/>
      <c r="EJ819" s="5"/>
      <c r="EK819" s="5"/>
      <c r="EL819" s="5"/>
      <c r="EM819" s="5"/>
      <c r="EN819" s="5"/>
      <c r="EO819" s="5"/>
      <c r="EP819" s="5"/>
      <c r="EQ819" s="5"/>
      <c r="ER819" s="5"/>
      <c r="ES819" s="5"/>
      <c r="ET819" s="5"/>
      <c r="EU819" s="5"/>
      <c r="EV819" s="5"/>
      <c r="EW819" s="5"/>
      <c r="EX819" s="5"/>
      <c r="EY819" s="5"/>
      <c r="EZ819" s="5"/>
      <c r="FA819" s="5"/>
      <c r="FB819" s="5"/>
      <c r="FC819" s="5"/>
      <c r="FD819" s="5"/>
      <c r="FE819" s="5"/>
      <c r="FF819" s="5"/>
      <c r="FG819" s="5"/>
      <c r="FH819" s="5"/>
      <c r="FI819" s="5"/>
      <c r="FJ819" s="5"/>
      <c r="FK819" s="5"/>
      <c r="FL819" s="5"/>
      <c r="FM819" s="5"/>
      <c r="FN819" s="5"/>
      <c r="FO819" s="5"/>
      <c r="FP819" s="5"/>
      <c r="FQ819" s="5"/>
      <c r="FR819" s="5"/>
      <c r="FS819" s="5"/>
      <c r="FT819" s="5"/>
      <c r="FU819" s="5"/>
      <c r="FV819" s="5"/>
      <c r="FW819" s="5"/>
      <c r="FX819" s="5"/>
      <c r="FY819" s="5"/>
      <c r="FZ819" s="5"/>
      <c r="GA819" s="5"/>
      <c r="GB819" s="5"/>
      <c r="GC819" s="5"/>
      <c r="GD819" s="5"/>
      <c r="GE819" s="5"/>
      <c r="GF819" s="5"/>
      <c r="GG819" s="5"/>
      <c r="GH819" s="4"/>
      <c r="GI819" s="4"/>
      <c r="GJ819" s="5"/>
      <c r="GK819" s="5"/>
      <c r="GL819" s="5"/>
      <c r="GM819" s="5"/>
      <c r="GN819" s="5"/>
      <c r="GO819" s="5"/>
      <c r="GP819" s="5"/>
      <c r="GQ819" s="5"/>
      <c r="GR819" s="5"/>
      <c r="GS819" s="5"/>
    </row>
    <row r="820" spans="1:201"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4"/>
      <c r="AR820" s="4"/>
      <c r="AS820" s="5"/>
      <c r="AT820" s="4"/>
      <c r="AU820" s="5"/>
      <c r="AV820" s="5"/>
      <c r="AW820" s="5"/>
      <c r="AX820" s="5"/>
      <c r="AY820" s="5"/>
      <c r="AZ820" s="5"/>
      <c r="BA820" s="5"/>
      <c r="BB820" s="5"/>
      <c r="BC820" s="4"/>
      <c r="BD820" s="4"/>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c r="CE820" s="5"/>
      <c r="CF820" s="5"/>
      <c r="CG820" s="5"/>
      <c r="CH820" s="5"/>
      <c r="CI820" s="5"/>
      <c r="CJ820" s="5"/>
      <c r="CK820" s="5"/>
      <c r="CL820" s="5"/>
      <c r="CM820" s="5"/>
      <c r="CN820" s="5"/>
      <c r="CO820" s="5"/>
      <c r="CP820" s="5"/>
      <c r="CQ820" s="5"/>
      <c r="CR820" s="5"/>
      <c r="CS820" s="5"/>
      <c r="CT820" s="5"/>
      <c r="CU820" s="5"/>
      <c r="CV820" s="5"/>
      <c r="CW820" s="5"/>
      <c r="CX820" s="5"/>
      <c r="CY820" s="5"/>
      <c r="CZ820" s="5"/>
      <c r="DA820" s="5"/>
      <c r="DB820" s="5"/>
      <c r="DC820" s="5"/>
      <c r="DD820" s="5"/>
      <c r="DE820" s="5"/>
      <c r="DF820" s="5"/>
      <c r="DG820" s="5"/>
      <c r="DH820" s="5"/>
      <c r="DI820" s="5"/>
      <c r="DJ820" s="5"/>
      <c r="DK820" s="5"/>
      <c r="DL820" s="5"/>
      <c r="DM820" s="5"/>
      <c r="DN820" s="5"/>
      <c r="DO820" s="5"/>
      <c r="DP820" s="5"/>
      <c r="DQ820" s="5"/>
      <c r="DR820" s="5"/>
      <c r="DS820" s="5"/>
      <c r="DT820" s="5"/>
      <c r="DU820" s="5"/>
      <c r="DV820" s="5"/>
      <c r="DW820" s="5"/>
      <c r="DX820" s="5"/>
      <c r="DY820" s="5"/>
      <c r="DZ820" s="5"/>
      <c r="EA820" s="5"/>
      <c r="EB820" s="5"/>
      <c r="EC820" s="5"/>
      <c r="ED820" s="5"/>
      <c r="EE820" s="5"/>
      <c r="EF820" s="5"/>
      <c r="EG820" s="5"/>
      <c r="EH820" s="5"/>
      <c r="EI820" s="5"/>
      <c r="EJ820" s="5"/>
      <c r="EK820" s="5"/>
      <c r="EL820" s="5"/>
      <c r="EM820" s="5"/>
      <c r="EN820" s="5"/>
      <c r="EO820" s="5"/>
      <c r="EP820" s="5"/>
      <c r="EQ820" s="5"/>
      <c r="ER820" s="5"/>
      <c r="ES820" s="5"/>
      <c r="ET820" s="5"/>
      <c r="EU820" s="5"/>
      <c r="EV820" s="5"/>
      <c r="EW820" s="5"/>
      <c r="EX820" s="5"/>
      <c r="EY820" s="5"/>
      <c r="EZ820" s="5"/>
      <c r="FA820" s="5"/>
      <c r="FB820" s="5"/>
      <c r="FC820" s="5"/>
      <c r="FD820" s="5"/>
      <c r="FE820" s="5"/>
      <c r="FF820" s="5"/>
      <c r="FG820" s="5"/>
      <c r="FH820" s="5"/>
      <c r="FI820" s="5"/>
      <c r="FJ820" s="5"/>
      <c r="FK820" s="5"/>
      <c r="FL820" s="5"/>
      <c r="FM820" s="5"/>
      <c r="FN820" s="5"/>
      <c r="FO820" s="5"/>
      <c r="FP820" s="5"/>
      <c r="FQ820" s="5"/>
      <c r="FR820" s="5"/>
      <c r="FS820" s="5"/>
      <c r="FT820" s="5"/>
      <c r="FU820" s="5"/>
      <c r="FV820" s="5"/>
      <c r="FW820" s="5"/>
      <c r="FX820" s="5"/>
      <c r="FY820" s="5"/>
      <c r="FZ820" s="5"/>
      <c r="GA820" s="5"/>
      <c r="GB820" s="5"/>
      <c r="GC820" s="5"/>
      <c r="GD820" s="5"/>
      <c r="GE820" s="5"/>
      <c r="GF820" s="5"/>
      <c r="GG820" s="5"/>
      <c r="GH820" s="4"/>
      <c r="GI820" s="4"/>
      <c r="GJ820" s="5"/>
      <c r="GK820" s="5"/>
      <c r="GL820" s="5"/>
      <c r="GM820" s="5"/>
      <c r="GN820" s="5"/>
      <c r="GO820" s="5"/>
      <c r="GP820" s="5"/>
      <c r="GQ820" s="5"/>
      <c r="GR820" s="5"/>
      <c r="GS820" s="5"/>
    </row>
    <row r="821" spans="1:201"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4"/>
      <c r="AR821" s="4"/>
      <c r="AS821" s="5"/>
      <c r="AT821" s="4"/>
      <c r="AU821" s="5"/>
      <c r="AV821" s="5"/>
      <c r="AW821" s="5"/>
      <c r="AX821" s="5"/>
      <c r="AY821" s="5"/>
      <c r="AZ821" s="5"/>
      <c r="BA821" s="5"/>
      <c r="BB821" s="5"/>
      <c r="BC821" s="4"/>
      <c r="BD821" s="4"/>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c r="CR821" s="5"/>
      <c r="CS821" s="5"/>
      <c r="CT821" s="5"/>
      <c r="CU821" s="5"/>
      <c r="CV821" s="5"/>
      <c r="CW821" s="5"/>
      <c r="CX821" s="5"/>
      <c r="CY821" s="5"/>
      <c r="CZ821" s="5"/>
      <c r="DA821" s="5"/>
      <c r="DB821" s="5"/>
      <c r="DC821" s="5"/>
      <c r="DD821" s="5"/>
      <c r="DE821" s="5"/>
      <c r="DF821" s="5"/>
      <c r="DG821" s="5"/>
      <c r="DH821" s="5"/>
      <c r="DI821" s="5"/>
      <c r="DJ821" s="5"/>
      <c r="DK821" s="5"/>
      <c r="DL821" s="5"/>
      <c r="DM821" s="5"/>
      <c r="DN821" s="5"/>
      <c r="DO821" s="5"/>
      <c r="DP821" s="5"/>
      <c r="DQ821" s="5"/>
      <c r="DR821" s="5"/>
      <c r="DS821" s="5"/>
      <c r="DT821" s="5"/>
      <c r="DU821" s="5"/>
      <c r="DV821" s="5"/>
      <c r="DW821" s="5"/>
      <c r="DX821" s="5"/>
      <c r="DY821" s="5"/>
      <c r="DZ821" s="5"/>
      <c r="EA821" s="5"/>
      <c r="EB821" s="5"/>
      <c r="EC821" s="5"/>
      <c r="ED821" s="5"/>
      <c r="EE821" s="5"/>
      <c r="EF821" s="5"/>
      <c r="EG821" s="5"/>
      <c r="EH821" s="5"/>
      <c r="EI821" s="5"/>
      <c r="EJ821" s="5"/>
      <c r="EK821" s="5"/>
      <c r="EL821" s="5"/>
      <c r="EM821" s="5"/>
      <c r="EN821" s="5"/>
      <c r="EO821" s="5"/>
      <c r="EP821" s="5"/>
      <c r="EQ821" s="5"/>
      <c r="ER821" s="5"/>
      <c r="ES821" s="5"/>
      <c r="ET821" s="5"/>
      <c r="EU821" s="5"/>
      <c r="EV821" s="5"/>
      <c r="EW821" s="5"/>
      <c r="EX821" s="5"/>
      <c r="EY821" s="5"/>
      <c r="EZ821" s="5"/>
      <c r="FA821" s="5"/>
      <c r="FB821" s="5"/>
      <c r="FC821" s="5"/>
      <c r="FD821" s="5"/>
      <c r="FE821" s="5"/>
      <c r="FF821" s="5"/>
      <c r="FG821" s="5"/>
      <c r="FH821" s="5"/>
      <c r="FI821" s="5"/>
      <c r="FJ821" s="5"/>
      <c r="FK821" s="5"/>
      <c r="FL821" s="5"/>
      <c r="FM821" s="5"/>
      <c r="FN821" s="5"/>
      <c r="FO821" s="5"/>
      <c r="FP821" s="5"/>
      <c r="FQ821" s="5"/>
      <c r="FR821" s="5"/>
      <c r="FS821" s="5"/>
      <c r="FT821" s="5"/>
      <c r="FU821" s="5"/>
      <c r="FV821" s="5"/>
      <c r="FW821" s="5"/>
      <c r="FX821" s="5"/>
      <c r="FY821" s="5"/>
      <c r="FZ821" s="5"/>
      <c r="GA821" s="5"/>
      <c r="GB821" s="5"/>
      <c r="GC821" s="5"/>
      <c r="GD821" s="5"/>
      <c r="GE821" s="5"/>
      <c r="GF821" s="5"/>
      <c r="GG821" s="5"/>
      <c r="GH821" s="4"/>
      <c r="GI821" s="4"/>
      <c r="GJ821" s="5"/>
      <c r="GK821" s="5"/>
      <c r="GL821" s="5"/>
      <c r="GM821" s="5"/>
      <c r="GN821" s="5"/>
      <c r="GO821" s="5"/>
      <c r="GP821" s="5"/>
      <c r="GQ821" s="5"/>
      <c r="GR821" s="5"/>
      <c r="GS821" s="5"/>
    </row>
    <row r="822" spans="1:201"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4"/>
      <c r="AR822" s="4"/>
      <c r="AS822" s="5"/>
      <c r="AT822" s="4"/>
      <c r="AU822" s="5"/>
      <c r="AV822" s="5"/>
      <c r="AW822" s="5"/>
      <c r="AX822" s="5"/>
      <c r="AY822" s="5"/>
      <c r="AZ822" s="5"/>
      <c r="BA822" s="5"/>
      <c r="BB822" s="5"/>
      <c r="BC822" s="4"/>
      <c r="BD822" s="4"/>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5"/>
      <c r="CX822" s="5"/>
      <c r="CY822" s="5"/>
      <c r="CZ822" s="5"/>
      <c r="DA822" s="5"/>
      <c r="DB822" s="5"/>
      <c r="DC822" s="5"/>
      <c r="DD822" s="5"/>
      <c r="DE822" s="5"/>
      <c r="DF822" s="5"/>
      <c r="DG822" s="5"/>
      <c r="DH822" s="5"/>
      <c r="DI822" s="5"/>
      <c r="DJ822" s="5"/>
      <c r="DK822" s="5"/>
      <c r="DL822" s="5"/>
      <c r="DM822" s="5"/>
      <c r="DN822" s="5"/>
      <c r="DO822" s="5"/>
      <c r="DP822" s="5"/>
      <c r="DQ822" s="5"/>
      <c r="DR822" s="5"/>
      <c r="DS822" s="5"/>
      <c r="DT822" s="5"/>
      <c r="DU822" s="5"/>
      <c r="DV822" s="5"/>
      <c r="DW822" s="5"/>
      <c r="DX822" s="5"/>
      <c r="DY822" s="5"/>
      <c r="DZ822" s="5"/>
      <c r="EA822" s="5"/>
      <c r="EB822" s="5"/>
      <c r="EC822" s="5"/>
      <c r="ED822" s="5"/>
      <c r="EE822" s="5"/>
      <c r="EF822" s="5"/>
      <c r="EG822" s="5"/>
      <c r="EH822" s="5"/>
      <c r="EI822" s="5"/>
      <c r="EJ822" s="5"/>
      <c r="EK822" s="5"/>
      <c r="EL822" s="5"/>
      <c r="EM822" s="5"/>
      <c r="EN822" s="5"/>
      <c r="EO822" s="5"/>
      <c r="EP822" s="5"/>
      <c r="EQ822" s="5"/>
      <c r="ER822" s="5"/>
      <c r="ES822" s="5"/>
      <c r="ET822" s="5"/>
      <c r="EU822" s="5"/>
      <c r="EV822" s="5"/>
      <c r="EW822" s="5"/>
      <c r="EX822" s="5"/>
      <c r="EY822" s="5"/>
      <c r="EZ822" s="5"/>
      <c r="FA822" s="5"/>
      <c r="FB822" s="5"/>
      <c r="FC822" s="5"/>
      <c r="FD822" s="5"/>
      <c r="FE822" s="5"/>
      <c r="FF822" s="5"/>
      <c r="FG822" s="5"/>
      <c r="FH822" s="5"/>
      <c r="FI822" s="5"/>
      <c r="FJ822" s="5"/>
      <c r="FK822" s="5"/>
      <c r="FL822" s="5"/>
      <c r="FM822" s="5"/>
      <c r="FN822" s="5"/>
      <c r="FO822" s="5"/>
      <c r="FP822" s="5"/>
      <c r="FQ822" s="5"/>
      <c r="FR822" s="5"/>
      <c r="FS822" s="5"/>
      <c r="FT822" s="5"/>
      <c r="FU822" s="5"/>
      <c r="FV822" s="5"/>
      <c r="FW822" s="5"/>
      <c r="FX822" s="5"/>
      <c r="FY822" s="5"/>
      <c r="FZ822" s="5"/>
      <c r="GA822" s="5"/>
      <c r="GB822" s="5"/>
      <c r="GC822" s="5"/>
      <c r="GD822" s="5"/>
      <c r="GE822" s="5"/>
      <c r="GF822" s="5"/>
      <c r="GG822" s="5"/>
      <c r="GH822" s="4"/>
      <c r="GI822" s="4"/>
      <c r="GJ822" s="5"/>
      <c r="GK822" s="5"/>
      <c r="GL822" s="5"/>
      <c r="GM822" s="5"/>
      <c r="GN822" s="5"/>
      <c r="GO822" s="5"/>
      <c r="GP822" s="5"/>
      <c r="GQ822" s="5"/>
      <c r="GR822" s="5"/>
      <c r="GS822" s="5"/>
    </row>
    <row r="823" spans="1:201"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4"/>
      <c r="AR823" s="4"/>
      <c r="AS823" s="5"/>
      <c r="AT823" s="4"/>
      <c r="AU823" s="5"/>
      <c r="AV823" s="5"/>
      <c r="AW823" s="5"/>
      <c r="AX823" s="5"/>
      <c r="AY823" s="5"/>
      <c r="AZ823" s="5"/>
      <c r="BA823" s="5"/>
      <c r="BB823" s="5"/>
      <c r="BC823" s="4"/>
      <c r="BD823" s="4"/>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c r="CR823" s="5"/>
      <c r="CS823" s="5"/>
      <c r="CT823" s="5"/>
      <c r="CU823" s="5"/>
      <c r="CV823" s="5"/>
      <c r="CW823" s="5"/>
      <c r="CX823" s="5"/>
      <c r="CY823" s="5"/>
      <c r="CZ823" s="5"/>
      <c r="DA823" s="5"/>
      <c r="DB823" s="5"/>
      <c r="DC823" s="5"/>
      <c r="DD823" s="5"/>
      <c r="DE823" s="5"/>
      <c r="DF823" s="5"/>
      <c r="DG823" s="5"/>
      <c r="DH823" s="5"/>
      <c r="DI823" s="5"/>
      <c r="DJ823" s="5"/>
      <c r="DK823" s="5"/>
      <c r="DL823" s="5"/>
      <c r="DM823" s="5"/>
      <c r="DN823" s="5"/>
      <c r="DO823" s="5"/>
      <c r="DP823" s="5"/>
      <c r="DQ823" s="5"/>
      <c r="DR823" s="5"/>
      <c r="DS823" s="5"/>
      <c r="DT823" s="5"/>
      <c r="DU823" s="5"/>
      <c r="DV823" s="5"/>
      <c r="DW823" s="5"/>
      <c r="DX823" s="5"/>
      <c r="DY823" s="5"/>
      <c r="DZ823" s="5"/>
      <c r="EA823" s="5"/>
      <c r="EB823" s="5"/>
      <c r="EC823" s="5"/>
      <c r="ED823" s="5"/>
      <c r="EE823" s="5"/>
      <c r="EF823" s="5"/>
      <c r="EG823" s="5"/>
      <c r="EH823" s="5"/>
      <c r="EI823" s="5"/>
      <c r="EJ823" s="5"/>
      <c r="EK823" s="5"/>
      <c r="EL823" s="5"/>
      <c r="EM823" s="5"/>
      <c r="EN823" s="5"/>
      <c r="EO823" s="5"/>
      <c r="EP823" s="5"/>
      <c r="EQ823" s="5"/>
      <c r="ER823" s="5"/>
      <c r="ES823" s="5"/>
      <c r="ET823" s="5"/>
      <c r="EU823" s="5"/>
      <c r="EV823" s="5"/>
      <c r="EW823" s="5"/>
      <c r="EX823" s="5"/>
      <c r="EY823" s="5"/>
      <c r="EZ823" s="5"/>
      <c r="FA823" s="5"/>
      <c r="FB823" s="5"/>
      <c r="FC823" s="5"/>
      <c r="FD823" s="5"/>
      <c r="FE823" s="5"/>
      <c r="FF823" s="5"/>
      <c r="FG823" s="5"/>
      <c r="FH823" s="5"/>
      <c r="FI823" s="5"/>
      <c r="FJ823" s="5"/>
      <c r="FK823" s="5"/>
      <c r="FL823" s="5"/>
      <c r="FM823" s="5"/>
      <c r="FN823" s="5"/>
      <c r="FO823" s="5"/>
      <c r="FP823" s="5"/>
      <c r="FQ823" s="5"/>
      <c r="FR823" s="5"/>
      <c r="FS823" s="5"/>
      <c r="FT823" s="5"/>
      <c r="FU823" s="5"/>
      <c r="FV823" s="5"/>
      <c r="FW823" s="5"/>
      <c r="FX823" s="5"/>
      <c r="FY823" s="5"/>
      <c r="FZ823" s="5"/>
      <c r="GA823" s="5"/>
      <c r="GB823" s="5"/>
      <c r="GC823" s="5"/>
      <c r="GD823" s="5"/>
      <c r="GE823" s="5"/>
      <c r="GF823" s="5"/>
      <c r="GG823" s="5"/>
      <c r="GH823" s="4"/>
      <c r="GI823" s="4"/>
      <c r="GJ823" s="5"/>
      <c r="GK823" s="5"/>
      <c r="GL823" s="5"/>
      <c r="GM823" s="5"/>
      <c r="GN823" s="5"/>
      <c r="GO823" s="5"/>
      <c r="GP823" s="5"/>
      <c r="GQ823" s="5"/>
      <c r="GR823" s="5"/>
      <c r="GS823" s="5"/>
    </row>
    <row r="824" spans="1:201"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4"/>
      <c r="AR824" s="4"/>
      <c r="AS824" s="5"/>
      <c r="AT824" s="4"/>
      <c r="AU824" s="5"/>
      <c r="AV824" s="5"/>
      <c r="AW824" s="5"/>
      <c r="AX824" s="5"/>
      <c r="AY824" s="5"/>
      <c r="AZ824" s="5"/>
      <c r="BA824" s="5"/>
      <c r="BB824" s="5"/>
      <c r="BC824" s="4"/>
      <c r="BD824" s="4"/>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c r="CR824" s="5"/>
      <c r="CS824" s="5"/>
      <c r="CT824" s="5"/>
      <c r="CU824" s="5"/>
      <c r="CV824" s="5"/>
      <c r="CW824" s="5"/>
      <c r="CX824" s="5"/>
      <c r="CY824" s="5"/>
      <c r="CZ824" s="5"/>
      <c r="DA824" s="5"/>
      <c r="DB824" s="5"/>
      <c r="DC824" s="5"/>
      <c r="DD824" s="5"/>
      <c r="DE824" s="5"/>
      <c r="DF824" s="5"/>
      <c r="DG824" s="5"/>
      <c r="DH824" s="5"/>
      <c r="DI824" s="5"/>
      <c r="DJ824" s="5"/>
      <c r="DK824" s="5"/>
      <c r="DL824" s="5"/>
      <c r="DM824" s="5"/>
      <c r="DN824" s="5"/>
      <c r="DO824" s="5"/>
      <c r="DP824" s="5"/>
      <c r="DQ824" s="5"/>
      <c r="DR824" s="5"/>
      <c r="DS824" s="5"/>
      <c r="DT824" s="5"/>
      <c r="DU824" s="5"/>
      <c r="DV824" s="5"/>
      <c r="DW824" s="5"/>
      <c r="DX824" s="5"/>
      <c r="DY824" s="5"/>
      <c r="DZ824" s="5"/>
      <c r="EA824" s="5"/>
      <c r="EB824" s="5"/>
      <c r="EC824" s="5"/>
      <c r="ED824" s="5"/>
      <c r="EE824" s="5"/>
      <c r="EF824" s="5"/>
      <c r="EG824" s="5"/>
      <c r="EH824" s="5"/>
      <c r="EI824" s="5"/>
      <c r="EJ824" s="5"/>
      <c r="EK824" s="5"/>
      <c r="EL824" s="5"/>
      <c r="EM824" s="5"/>
      <c r="EN824" s="5"/>
      <c r="EO824" s="5"/>
      <c r="EP824" s="5"/>
      <c r="EQ824" s="5"/>
      <c r="ER824" s="5"/>
      <c r="ES824" s="5"/>
      <c r="ET824" s="5"/>
      <c r="EU824" s="5"/>
      <c r="EV824" s="5"/>
      <c r="EW824" s="5"/>
      <c r="EX824" s="5"/>
      <c r="EY824" s="5"/>
      <c r="EZ824" s="5"/>
      <c r="FA824" s="5"/>
      <c r="FB824" s="5"/>
      <c r="FC824" s="5"/>
      <c r="FD824" s="5"/>
      <c r="FE824" s="5"/>
      <c r="FF824" s="5"/>
      <c r="FG824" s="5"/>
      <c r="FH824" s="5"/>
      <c r="FI824" s="5"/>
      <c r="FJ824" s="5"/>
      <c r="FK824" s="5"/>
      <c r="FL824" s="5"/>
      <c r="FM824" s="5"/>
      <c r="FN824" s="5"/>
      <c r="FO824" s="5"/>
      <c r="FP824" s="5"/>
      <c r="FQ824" s="5"/>
      <c r="FR824" s="5"/>
      <c r="FS824" s="5"/>
      <c r="FT824" s="5"/>
      <c r="FU824" s="5"/>
      <c r="FV824" s="5"/>
      <c r="FW824" s="5"/>
      <c r="FX824" s="5"/>
      <c r="FY824" s="5"/>
      <c r="FZ824" s="5"/>
      <c r="GA824" s="5"/>
      <c r="GB824" s="5"/>
      <c r="GC824" s="5"/>
      <c r="GD824" s="5"/>
      <c r="GE824" s="5"/>
      <c r="GF824" s="5"/>
      <c r="GG824" s="5"/>
      <c r="GH824" s="4"/>
      <c r="GI824" s="4"/>
      <c r="GJ824" s="5"/>
      <c r="GK824" s="5"/>
      <c r="GL824" s="5"/>
      <c r="GM824" s="5"/>
      <c r="GN824" s="5"/>
      <c r="GO824" s="5"/>
      <c r="GP824" s="5"/>
      <c r="GQ824" s="5"/>
      <c r="GR824" s="5"/>
      <c r="GS824" s="5"/>
    </row>
    <row r="825" spans="1:201"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4"/>
      <c r="AR825" s="4"/>
      <c r="AS825" s="5"/>
      <c r="AT825" s="4"/>
      <c r="AU825" s="5"/>
      <c r="AV825" s="5"/>
      <c r="AW825" s="5"/>
      <c r="AX825" s="5"/>
      <c r="AY825" s="5"/>
      <c r="AZ825" s="5"/>
      <c r="BA825" s="5"/>
      <c r="BB825" s="5"/>
      <c r="BC825" s="4"/>
      <c r="BD825" s="4"/>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c r="CR825" s="5"/>
      <c r="CS825" s="5"/>
      <c r="CT825" s="5"/>
      <c r="CU825" s="5"/>
      <c r="CV825" s="5"/>
      <c r="CW825" s="5"/>
      <c r="CX825" s="5"/>
      <c r="CY825" s="5"/>
      <c r="CZ825" s="5"/>
      <c r="DA825" s="5"/>
      <c r="DB825" s="5"/>
      <c r="DC825" s="5"/>
      <c r="DD825" s="5"/>
      <c r="DE825" s="5"/>
      <c r="DF825" s="5"/>
      <c r="DG825" s="5"/>
      <c r="DH825" s="5"/>
      <c r="DI825" s="5"/>
      <c r="DJ825" s="5"/>
      <c r="DK825" s="5"/>
      <c r="DL825" s="5"/>
      <c r="DM825" s="5"/>
      <c r="DN825" s="5"/>
      <c r="DO825" s="5"/>
      <c r="DP825" s="5"/>
      <c r="DQ825" s="5"/>
      <c r="DR825" s="5"/>
      <c r="DS825" s="5"/>
      <c r="DT825" s="5"/>
      <c r="DU825" s="5"/>
      <c r="DV825" s="5"/>
      <c r="DW825" s="5"/>
      <c r="DX825" s="5"/>
      <c r="DY825" s="5"/>
      <c r="DZ825" s="5"/>
      <c r="EA825" s="5"/>
      <c r="EB825" s="5"/>
      <c r="EC825" s="5"/>
      <c r="ED825" s="5"/>
      <c r="EE825" s="5"/>
      <c r="EF825" s="5"/>
      <c r="EG825" s="5"/>
      <c r="EH825" s="5"/>
      <c r="EI825" s="5"/>
      <c r="EJ825" s="5"/>
      <c r="EK825" s="5"/>
      <c r="EL825" s="5"/>
      <c r="EM825" s="5"/>
      <c r="EN825" s="5"/>
      <c r="EO825" s="5"/>
      <c r="EP825" s="5"/>
      <c r="EQ825" s="5"/>
      <c r="ER825" s="5"/>
      <c r="ES825" s="5"/>
      <c r="ET825" s="5"/>
      <c r="EU825" s="5"/>
      <c r="EV825" s="5"/>
      <c r="EW825" s="5"/>
      <c r="EX825" s="5"/>
      <c r="EY825" s="5"/>
      <c r="EZ825" s="5"/>
      <c r="FA825" s="5"/>
      <c r="FB825" s="5"/>
      <c r="FC825" s="5"/>
      <c r="FD825" s="5"/>
      <c r="FE825" s="5"/>
      <c r="FF825" s="5"/>
      <c r="FG825" s="5"/>
      <c r="FH825" s="5"/>
      <c r="FI825" s="5"/>
      <c r="FJ825" s="5"/>
      <c r="FK825" s="5"/>
      <c r="FL825" s="5"/>
      <c r="FM825" s="5"/>
      <c r="FN825" s="5"/>
      <c r="FO825" s="5"/>
      <c r="FP825" s="5"/>
      <c r="FQ825" s="5"/>
      <c r="FR825" s="5"/>
      <c r="FS825" s="5"/>
      <c r="FT825" s="5"/>
      <c r="FU825" s="5"/>
      <c r="FV825" s="5"/>
      <c r="FW825" s="5"/>
      <c r="FX825" s="5"/>
      <c r="FY825" s="5"/>
      <c r="FZ825" s="5"/>
      <c r="GA825" s="5"/>
      <c r="GB825" s="5"/>
      <c r="GC825" s="5"/>
      <c r="GD825" s="5"/>
      <c r="GE825" s="5"/>
      <c r="GF825" s="5"/>
      <c r="GG825" s="5"/>
      <c r="GH825" s="4"/>
      <c r="GI825" s="4"/>
      <c r="GJ825" s="5"/>
      <c r="GK825" s="5"/>
      <c r="GL825" s="5"/>
      <c r="GM825" s="5"/>
      <c r="GN825" s="5"/>
      <c r="GO825" s="5"/>
      <c r="GP825" s="5"/>
      <c r="GQ825" s="5"/>
      <c r="GR825" s="5"/>
      <c r="GS825" s="5"/>
    </row>
    <row r="826" spans="1:201"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4"/>
      <c r="AR826" s="4"/>
      <c r="AS826" s="5"/>
      <c r="AT826" s="4"/>
      <c r="AU826" s="5"/>
      <c r="AV826" s="5"/>
      <c r="AW826" s="5"/>
      <c r="AX826" s="5"/>
      <c r="AY826" s="5"/>
      <c r="AZ826" s="5"/>
      <c r="BA826" s="5"/>
      <c r="BB826" s="5"/>
      <c r="BC826" s="4"/>
      <c r="BD826" s="4"/>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V826" s="5"/>
      <c r="CW826" s="5"/>
      <c r="CX826" s="5"/>
      <c r="CY826" s="5"/>
      <c r="CZ826" s="5"/>
      <c r="DA826" s="5"/>
      <c r="DB826" s="5"/>
      <c r="DC826" s="5"/>
      <c r="DD826" s="5"/>
      <c r="DE826" s="5"/>
      <c r="DF826" s="5"/>
      <c r="DG826" s="5"/>
      <c r="DH826" s="5"/>
      <c r="DI826" s="5"/>
      <c r="DJ826" s="5"/>
      <c r="DK826" s="5"/>
      <c r="DL826" s="5"/>
      <c r="DM826" s="5"/>
      <c r="DN826" s="5"/>
      <c r="DO826" s="5"/>
      <c r="DP826" s="5"/>
      <c r="DQ826" s="5"/>
      <c r="DR826" s="5"/>
      <c r="DS826" s="5"/>
      <c r="DT826" s="5"/>
      <c r="DU826" s="5"/>
      <c r="DV826" s="5"/>
      <c r="DW826" s="5"/>
      <c r="DX826" s="5"/>
      <c r="DY826" s="5"/>
      <c r="DZ826" s="5"/>
      <c r="EA826" s="5"/>
      <c r="EB826" s="5"/>
      <c r="EC826" s="5"/>
      <c r="ED826" s="5"/>
      <c r="EE826" s="5"/>
      <c r="EF826" s="5"/>
      <c r="EG826" s="5"/>
      <c r="EH826" s="5"/>
      <c r="EI826" s="5"/>
      <c r="EJ826" s="5"/>
      <c r="EK826" s="5"/>
      <c r="EL826" s="5"/>
      <c r="EM826" s="5"/>
      <c r="EN826" s="5"/>
      <c r="EO826" s="5"/>
      <c r="EP826" s="5"/>
      <c r="EQ826" s="5"/>
      <c r="ER826" s="5"/>
      <c r="ES826" s="5"/>
      <c r="ET826" s="5"/>
      <c r="EU826" s="5"/>
      <c r="EV826" s="5"/>
      <c r="EW826" s="5"/>
      <c r="EX826" s="5"/>
      <c r="EY826" s="5"/>
      <c r="EZ826" s="5"/>
      <c r="FA826" s="5"/>
      <c r="FB826" s="5"/>
      <c r="FC826" s="5"/>
      <c r="FD826" s="5"/>
      <c r="FE826" s="5"/>
      <c r="FF826" s="5"/>
      <c r="FG826" s="5"/>
      <c r="FH826" s="5"/>
      <c r="FI826" s="5"/>
      <c r="FJ826" s="5"/>
      <c r="FK826" s="5"/>
      <c r="FL826" s="5"/>
      <c r="FM826" s="5"/>
      <c r="FN826" s="5"/>
      <c r="FO826" s="5"/>
      <c r="FP826" s="5"/>
      <c r="FQ826" s="5"/>
      <c r="FR826" s="5"/>
      <c r="FS826" s="5"/>
      <c r="FT826" s="5"/>
      <c r="FU826" s="5"/>
      <c r="FV826" s="5"/>
      <c r="FW826" s="5"/>
      <c r="FX826" s="5"/>
      <c r="FY826" s="5"/>
      <c r="FZ826" s="5"/>
      <c r="GA826" s="5"/>
      <c r="GB826" s="5"/>
      <c r="GC826" s="5"/>
      <c r="GD826" s="5"/>
      <c r="GE826" s="5"/>
      <c r="GF826" s="5"/>
      <c r="GG826" s="5"/>
      <c r="GH826" s="4"/>
      <c r="GI826" s="4"/>
      <c r="GJ826" s="5"/>
      <c r="GK826" s="5"/>
      <c r="GL826" s="5"/>
      <c r="GM826" s="5"/>
      <c r="GN826" s="5"/>
      <c r="GO826" s="5"/>
      <c r="GP826" s="5"/>
      <c r="GQ826" s="5"/>
      <c r="GR826" s="5"/>
      <c r="GS826" s="5"/>
    </row>
    <row r="827" spans="1:201"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4"/>
      <c r="AR827" s="4"/>
      <c r="AS827" s="5"/>
      <c r="AT827" s="4"/>
      <c r="AU827" s="5"/>
      <c r="AV827" s="5"/>
      <c r="AW827" s="5"/>
      <c r="AX827" s="5"/>
      <c r="AY827" s="5"/>
      <c r="AZ827" s="5"/>
      <c r="BA827" s="5"/>
      <c r="BB827" s="5"/>
      <c r="BC827" s="4"/>
      <c r="BD827" s="4"/>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c r="CR827" s="5"/>
      <c r="CS827" s="5"/>
      <c r="CT827" s="5"/>
      <c r="CU827" s="5"/>
      <c r="CV827" s="5"/>
      <c r="CW827" s="5"/>
      <c r="CX827" s="5"/>
      <c r="CY827" s="5"/>
      <c r="CZ827" s="5"/>
      <c r="DA827" s="5"/>
      <c r="DB827" s="5"/>
      <c r="DC827" s="5"/>
      <c r="DD827" s="5"/>
      <c r="DE827" s="5"/>
      <c r="DF827" s="5"/>
      <c r="DG827" s="5"/>
      <c r="DH827" s="5"/>
      <c r="DI827" s="5"/>
      <c r="DJ827" s="5"/>
      <c r="DK827" s="5"/>
      <c r="DL827" s="5"/>
      <c r="DM827" s="5"/>
      <c r="DN827" s="5"/>
      <c r="DO827" s="5"/>
      <c r="DP827" s="5"/>
      <c r="DQ827" s="5"/>
      <c r="DR827" s="5"/>
      <c r="DS827" s="5"/>
      <c r="DT827" s="5"/>
      <c r="DU827" s="5"/>
      <c r="DV827" s="5"/>
      <c r="DW827" s="5"/>
      <c r="DX827" s="5"/>
      <c r="DY827" s="5"/>
      <c r="DZ827" s="5"/>
      <c r="EA827" s="5"/>
      <c r="EB827" s="5"/>
      <c r="EC827" s="5"/>
      <c r="ED827" s="5"/>
      <c r="EE827" s="5"/>
      <c r="EF827" s="5"/>
      <c r="EG827" s="5"/>
      <c r="EH827" s="5"/>
      <c r="EI827" s="5"/>
      <c r="EJ827" s="5"/>
      <c r="EK827" s="5"/>
      <c r="EL827" s="5"/>
      <c r="EM827" s="5"/>
      <c r="EN827" s="5"/>
      <c r="EO827" s="5"/>
      <c r="EP827" s="5"/>
      <c r="EQ827" s="5"/>
      <c r="ER827" s="5"/>
      <c r="ES827" s="5"/>
      <c r="ET827" s="5"/>
      <c r="EU827" s="5"/>
      <c r="EV827" s="5"/>
      <c r="EW827" s="5"/>
      <c r="EX827" s="5"/>
      <c r="EY827" s="5"/>
      <c r="EZ827" s="5"/>
      <c r="FA827" s="5"/>
      <c r="FB827" s="5"/>
      <c r="FC827" s="5"/>
      <c r="FD827" s="5"/>
      <c r="FE827" s="5"/>
      <c r="FF827" s="5"/>
      <c r="FG827" s="5"/>
      <c r="FH827" s="5"/>
      <c r="FI827" s="5"/>
      <c r="FJ827" s="5"/>
      <c r="FK827" s="5"/>
      <c r="FL827" s="5"/>
      <c r="FM827" s="5"/>
      <c r="FN827" s="5"/>
      <c r="FO827" s="5"/>
      <c r="FP827" s="5"/>
      <c r="FQ827" s="5"/>
      <c r="FR827" s="5"/>
      <c r="FS827" s="5"/>
      <c r="FT827" s="5"/>
      <c r="FU827" s="5"/>
      <c r="FV827" s="5"/>
      <c r="FW827" s="5"/>
      <c r="FX827" s="5"/>
      <c r="FY827" s="5"/>
      <c r="FZ827" s="5"/>
      <c r="GA827" s="5"/>
      <c r="GB827" s="5"/>
      <c r="GC827" s="5"/>
      <c r="GD827" s="5"/>
      <c r="GE827" s="5"/>
      <c r="GF827" s="5"/>
      <c r="GG827" s="5"/>
      <c r="GH827" s="4"/>
      <c r="GI827" s="4"/>
      <c r="GJ827" s="5"/>
      <c r="GK827" s="5"/>
      <c r="GL827" s="5"/>
      <c r="GM827" s="5"/>
      <c r="GN827" s="5"/>
      <c r="GO827" s="5"/>
      <c r="GP827" s="5"/>
      <c r="GQ827" s="5"/>
      <c r="GR827" s="5"/>
      <c r="GS827" s="5"/>
    </row>
    <row r="828" spans="1:201"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4"/>
      <c r="AR828" s="4"/>
      <c r="AS828" s="5"/>
      <c r="AT828" s="4"/>
      <c r="AU828" s="5"/>
      <c r="AV828" s="5"/>
      <c r="AW828" s="5"/>
      <c r="AX828" s="5"/>
      <c r="AY828" s="5"/>
      <c r="AZ828" s="5"/>
      <c r="BA828" s="5"/>
      <c r="BB828" s="5"/>
      <c r="BC828" s="4"/>
      <c r="BD828" s="4"/>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c r="CR828" s="5"/>
      <c r="CS828" s="5"/>
      <c r="CT828" s="5"/>
      <c r="CU828" s="5"/>
      <c r="CV828" s="5"/>
      <c r="CW828" s="5"/>
      <c r="CX828" s="5"/>
      <c r="CY828" s="5"/>
      <c r="CZ828" s="5"/>
      <c r="DA828" s="5"/>
      <c r="DB828" s="5"/>
      <c r="DC828" s="5"/>
      <c r="DD828" s="5"/>
      <c r="DE828" s="5"/>
      <c r="DF828" s="5"/>
      <c r="DG828" s="5"/>
      <c r="DH828" s="5"/>
      <c r="DI828" s="5"/>
      <c r="DJ828" s="5"/>
      <c r="DK828" s="5"/>
      <c r="DL828" s="5"/>
      <c r="DM828" s="5"/>
      <c r="DN828" s="5"/>
      <c r="DO828" s="5"/>
      <c r="DP828" s="5"/>
      <c r="DQ828" s="5"/>
      <c r="DR828" s="5"/>
      <c r="DS828" s="5"/>
      <c r="DT828" s="5"/>
      <c r="DU828" s="5"/>
      <c r="DV828" s="5"/>
      <c r="DW828" s="5"/>
      <c r="DX828" s="5"/>
      <c r="DY828" s="5"/>
      <c r="DZ828" s="5"/>
      <c r="EA828" s="5"/>
      <c r="EB828" s="5"/>
      <c r="EC828" s="5"/>
      <c r="ED828" s="5"/>
      <c r="EE828" s="5"/>
      <c r="EF828" s="5"/>
      <c r="EG828" s="5"/>
      <c r="EH828" s="5"/>
      <c r="EI828" s="5"/>
      <c r="EJ828" s="5"/>
      <c r="EK828" s="5"/>
      <c r="EL828" s="5"/>
      <c r="EM828" s="5"/>
      <c r="EN828" s="5"/>
      <c r="EO828" s="5"/>
      <c r="EP828" s="5"/>
      <c r="EQ828" s="5"/>
      <c r="ER828" s="5"/>
      <c r="ES828" s="5"/>
      <c r="ET828" s="5"/>
      <c r="EU828" s="5"/>
      <c r="EV828" s="5"/>
      <c r="EW828" s="5"/>
      <c r="EX828" s="5"/>
      <c r="EY828" s="5"/>
      <c r="EZ828" s="5"/>
      <c r="FA828" s="5"/>
      <c r="FB828" s="5"/>
      <c r="FC828" s="5"/>
      <c r="FD828" s="5"/>
      <c r="FE828" s="5"/>
      <c r="FF828" s="5"/>
      <c r="FG828" s="5"/>
      <c r="FH828" s="5"/>
      <c r="FI828" s="5"/>
      <c r="FJ828" s="5"/>
      <c r="FK828" s="5"/>
      <c r="FL828" s="5"/>
      <c r="FM828" s="5"/>
      <c r="FN828" s="5"/>
      <c r="FO828" s="5"/>
      <c r="FP828" s="5"/>
      <c r="FQ828" s="5"/>
      <c r="FR828" s="5"/>
      <c r="FS828" s="5"/>
      <c r="FT828" s="5"/>
      <c r="FU828" s="5"/>
      <c r="FV828" s="5"/>
      <c r="FW828" s="5"/>
      <c r="FX828" s="5"/>
      <c r="FY828" s="5"/>
      <c r="FZ828" s="5"/>
      <c r="GA828" s="5"/>
      <c r="GB828" s="5"/>
      <c r="GC828" s="5"/>
      <c r="GD828" s="5"/>
      <c r="GE828" s="5"/>
      <c r="GF828" s="5"/>
      <c r="GG828" s="5"/>
      <c r="GH828" s="4"/>
      <c r="GI828" s="4"/>
      <c r="GJ828" s="5"/>
      <c r="GK828" s="5"/>
      <c r="GL828" s="5"/>
      <c r="GM828" s="5"/>
      <c r="GN828" s="5"/>
      <c r="GO828" s="5"/>
      <c r="GP828" s="5"/>
      <c r="GQ828" s="5"/>
      <c r="GR828" s="5"/>
      <c r="GS828" s="5"/>
    </row>
    <row r="829" spans="1:201"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4"/>
      <c r="AR829" s="4"/>
      <c r="AS829" s="5"/>
      <c r="AT829" s="4"/>
      <c r="AU829" s="5"/>
      <c r="AV829" s="5"/>
      <c r="AW829" s="5"/>
      <c r="AX829" s="5"/>
      <c r="AY829" s="5"/>
      <c r="AZ829" s="5"/>
      <c r="BA829" s="5"/>
      <c r="BB829" s="5"/>
      <c r="BC829" s="4"/>
      <c r="BD829" s="4"/>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c r="CR829" s="5"/>
      <c r="CS829" s="5"/>
      <c r="CT829" s="5"/>
      <c r="CU829" s="5"/>
      <c r="CV829" s="5"/>
      <c r="CW829" s="5"/>
      <c r="CX829" s="5"/>
      <c r="CY829" s="5"/>
      <c r="CZ829" s="5"/>
      <c r="DA829" s="5"/>
      <c r="DB829" s="5"/>
      <c r="DC829" s="5"/>
      <c r="DD829" s="5"/>
      <c r="DE829" s="5"/>
      <c r="DF829" s="5"/>
      <c r="DG829" s="5"/>
      <c r="DH829" s="5"/>
      <c r="DI829" s="5"/>
      <c r="DJ829" s="5"/>
      <c r="DK829" s="5"/>
      <c r="DL829" s="5"/>
      <c r="DM829" s="5"/>
      <c r="DN829" s="5"/>
      <c r="DO829" s="5"/>
      <c r="DP829" s="5"/>
      <c r="DQ829" s="5"/>
      <c r="DR829" s="5"/>
      <c r="DS829" s="5"/>
      <c r="DT829" s="5"/>
      <c r="DU829" s="5"/>
      <c r="DV829" s="5"/>
      <c r="DW829" s="5"/>
      <c r="DX829" s="5"/>
      <c r="DY829" s="5"/>
      <c r="DZ829" s="5"/>
      <c r="EA829" s="5"/>
      <c r="EB829" s="5"/>
      <c r="EC829" s="5"/>
      <c r="ED829" s="5"/>
      <c r="EE829" s="5"/>
      <c r="EF829" s="5"/>
      <c r="EG829" s="5"/>
      <c r="EH829" s="5"/>
      <c r="EI829" s="5"/>
      <c r="EJ829" s="5"/>
      <c r="EK829" s="5"/>
      <c r="EL829" s="5"/>
      <c r="EM829" s="5"/>
      <c r="EN829" s="5"/>
      <c r="EO829" s="5"/>
      <c r="EP829" s="5"/>
      <c r="EQ829" s="5"/>
      <c r="ER829" s="5"/>
      <c r="ES829" s="5"/>
      <c r="ET829" s="5"/>
      <c r="EU829" s="5"/>
      <c r="EV829" s="5"/>
      <c r="EW829" s="5"/>
      <c r="EX829" s="5"/>
      <c r="EY829" s="5"/>
      <c r="EZ829" s="5"/>
      <c r="FA829" s="5"/>
      <c r="FB829" s="5"/>
      <c r="FC829" s="5"/>
      <c r="FD829" s="5"/>
      <c r="FE829" s="5"/>
      <c r="FF829" s="5"/>
      <c r="FG829" s="5"/>
      <c r="FH829" s="5"/>
      <c r="FI829" s="5"/>
      <c r="FJ829" s="5"/>
      <c r="FK829" s="5"/>
      <c r="FL829" s="5"/>
      <c r="FM829" s="5"/>
      <c r="FN829" s="5"/>
      <c r="FO829" s="5"/>
      <c r="FP829" s="5"/>
      <c r="FQ829" s="5"/>
      <c r="FR829" s="5"/>
      <c r="FS829" s="5"/>
      <c r="FT829" s="5"/>
      <c r="FU829" s="5"/>
      <c r="FV829" s="5"/>
      <c r="FW829" s="5"/>
      <c r="FX829" s="5"/>
      <c r="FY829" s="5"/>
      <c r="FZ829" s="5"/>
      <c r="GA829" s="5"/>
      <c r="GB829" s="5"/>
      <c r="GC829" s="5"/>
      <c r="GD829" s="5"/>
      <c r="GE829" s="5"/>
      <c r="GF829" s="5"/>
      <c r="GG829" s="5"/>
      <c r="GH829" s="4"/>
      <c r="GI829" s="4"/>
      <c r="GJ829" s="5"/>
      <c r="GK829" s="5"/>
      <c r="GL829" s="5"/>
      <c r="GM829" s="5"/>
      <c r="GN829" s="5"/>
      <c r="GO829" s="5"/>
      <c r="GP829" s="5"/>
      <c r="GQ829" s="5"/>
      <c r="GR829" s="5"/>
      <c r="GS829" s="5"/>
    </row>
    <row r="830" spans="1:201"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4"/>
      <c r="AR830" s="4"/>
      <c r="AS830" s="5"/>
      <c r="AT830" s="4"/>
      <c r="AU830" s="5"/>
      <c r="AV830" s="5"/>
      <c r="AW830" s="5"/>
      <c r="AX830" s="5"/>
      <c r="AY830" s="5"/>
      <c r="AZ830" s="5"/>
      <c r="BA830" s="5"/>
      <c r="BB830" s="5"/>
      <c r="BC830" s="4"/>
      <c r="BD830" s="4"/>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c r="CR830" s="5"/>
      <c r="CS830" s="5"/>
      <c r="CT830" s="5"/>
      <c r="CU830" s="5"/>
      <c r="CV830" s="5"/>
      <c r="CW830" s="5"/>
      <c r="CX830" s="5"/>
      <c r="CY830" s="5"/>
      <c r="CZ830" s="5"/>
      <c r="DA830" s="5"/>
      <c r="DB830" s="5"/>
      <c r="DC830" s="5"/>
      <c r="DD830" s="5"/>
      <c r="DE830" s="5"/>
      <c r="DF830" s="5"/>
      <c r="DG830" s="5"/>
      <c r="DH830" s="5"/>
      <c r="DI830" s="5"/>
      <c r="DJ830" s="5"/>
      <c r="DK830" s="5"/>
      <c r="DL830" s="5"/>
      <c r="DM830" s="5"/>
      <c r="DN830" s="5"/>
      <c r="DO830" s="5"/>
      <c r="DP830" s="5"/>
      <c r="DQ830" s="5"/>
      <c r="DR830" s="5"/>
      <c r="DS830" s="5"/>
      <c r="DT830" s="5"/>
      <c r="DU830" s="5"/>
      <c r="DV830" s="5"/>
      <c r="DW830" s="5"/>
      <c r="DX830" s="5"/>
      <c r="DY830" s="5"/>
      <c r="DZ830" s="5"/>
      <c r="EA830" s="5"/>
      <c r="EB830" s="5"/>
      <c r="EC830" s="5"/>
      <c r="ED830" s="5"/>
      <c r="EE830" s="5"/>
      <c r="EF830" s="5"/>
      <c r="EG830" s="5"/>
      <c r="EH830" s="5"/>
      <c r="EI830" s="5"/>
      <c r="EJ830" s="5"/>
      <c r="EK830" s="5"/>
      <c r="EL830" s="5"/>
      <c r="EM830" s="5"/>
      <c r="EN830" s="5"/>
      <c r="EO830" s="5"/>
      <c r="EP830" s="5"/>
      <c r="EQ830" s="5"/>
      <c r="ER830" s="5"/>
      <c r="ES830" s="5"/>
      <c r="ET830" s="5"/>
      <c r="EU830" s="5"/>
      <c r="EV830" s="5"/>
      <c r="EW830" s="5"/>
      <c r="EX830" s="5"/>
      <c r="EY830" s="5"/>
      <c r="EZ830" s="5"/>
      <c r="FA830" s="5"/>
      <c r="FB830" s="5"/>
      <c r="FC830" s="5"/>
      <c r="FD830" s="5"/>
      <c r="FE830" s="5"/>
      <c r="FF830" s="5"/>
      <c r="FG830" s="5"/>
      <c r="FH830" s="5"/>
      <c r="FI830" s="5"/>
      <c r="FJ830" s="5"/>
      <c r="FK830" s="5"/>
      <c r="FL830" s="5"/>
      <c r="FM830" s="5"/>
      <c r="FN830" s="5"/>
      <c r="FO830" s="5"/>
      <c r="FP830" s="5"/>
      <c r="FQ830" s="5"/>
      <c r="FR830" s="5"/>
      <c r="FS830" s="5"/>
      <c r="FT830" s="5"/>
      <c r="FU830" s="5"/>
      <c r="FV830" s="5"/>
      <c r="FW830" s="5"/>
      <c r="FX830" s="5"/>
      <c r="FY830" s="5"/>
      <c r="FZ830" s="5"/>
      <c r="GA830" s="5"/>
      <c r="GB830" s="5"/>
      <c r="GC830" s="5"/>
      <c r="GD830" s="5"/>
      <c r="GE830" s="5"/>
      <c r="GF830" s="5"/>
      <c r="GG830" s="5"/>
      <c r="GH830" s="4"/>
      <c r="GI830" s="4"/>
      <c r="GJ830" s="5"/>
      <c r="GK830" s="5"/>
      <c r="GL830" s="5"/>
      <c r="GM830" s="5"/>
      <c r="GN830" s="5"/>
      <c r="GO830" s="5"/>
      <c r="GP830" s="5"/>
      <c r="GQ830" s="5"/>
      <c r="GR830" s="5"/>
      <c r="GS830" s="5"/>
    </row>
    <row r="831" spans="1:201"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4"/>
      <c r="AR831" s="4"/>
      <c r="AS831" s="5"/>
      <c r="AT831" s="4"/>
      <c r="AU831" s="5"/>
      <c r="AV831" s="5"/>
      <c r="AW831" s="5"/>
      <c r="AX831" s="5"/>
      <c r="AY831" s="5"/>
      <c r="AZ831" s="5"/>
      <c r="BA831" s="5"/>
      <c r="BB831" s="5"/>
      <c r="BC831" s="4"/>
      <c r="BD831" s="4"/>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c r="CR831" s="5"/>
      <c r="CS831" s="5"/>
      <c r="CT831" s="5"/>
      <c r="CU831" s="5"/>
      <c r="CV831" s="5"/>
      <c r="CW831" s="5"/>
      <c r="CX831" s="5"/>
      <c r="CY831" s="5"/>
      <c r="CZ831" s="5"/>
      <c r="DA831" s="5"/>
      <c r="DB831" s="5"/>
      <c r="DC831" s="5"/>
      <c r="DD831" s="5"/>
      <c r="DE831" s="5"/>
      <c r="DF831" s="5"/>
      <c r="DG831" s="5"/>
      <c r="DH831" s="5"/>
      <c r="DI831" s="5"/>
      <c r="DJ831" s="5"/>
      <c r="DK831" s="5"/>
      <c r="DL831" s="5"/>
      <c r="DM831" s="5"/>
      <c r="DN831" s="5"/>
      <c r="DO831" s="5"/>
      <c r="DP831" s="5"/>
      <c r="DQ831" s="5"/>
      <c r="DR831" s="5"/>
      <c r="DS831" s="5"/>
      <c r="DT831" s="5"/>
      <c r="DU831" s="5"/>
      <c r="DV831" s="5"/>
      <c r="DW831" s="5"/>
      <c r="DX831" s="5"/>
      <c r="DY831" s="5"/>
      <c r="DZ831" s="5"/>
      <c r="EA831" s="5"/>
      <c r="EB831" s="5"/>
      <c r="EC831" s="5"/>
      <c r="ED831" s="5"/>
      <c r="EE831" s="5"/>
      <c r="EF831" s="5"/>
      <c r="EG831" s="5"/>
      <c r="EH831" s="5"/>
      <c r="EI831" s="5"/>
      <c r="EJ831" s="5"/>
      <c r="EK831" s="5"/>
      <c r="EL831" s="5"/>
      <c r="EM831" s="5"/>
      <c r="EN831" s="5"/>
      <c r="EO831" s="5"/>
      <c r="EP831" s="5"/>
      <c r="EQ831" s="5"/>
      <c r="ER831" s="5"/>
      <c r="ES831" s="5"/>
      <c r="ET831" s="5"/>
      <c r="EU831" s="5"/>
      <c r="EV831" s="5"/>
      <c r="EW831" s="5"/>
      <c r="EX831" s="5"/>
      <c r="EY831" s="5"/>
      <c r="EZ831" s="5"/>
      <c r="FA831" s="5"/>
      <c r="FB831" s="5"/>
      <c r="FC831" s="5"/>
      <c r="FD831" s="5"/>
      <c r="FE831" s="5"/>
      <c r="FF831" s="5"/>
      <c r="FG831" s="5"/>
      <c r="FH831" s="5"/>
      <c r="FI831" s="5"/>
      <c r="FJ831" s="5"/>
      <c r="FK831" s="5"/>
      <c r="FL831" s="5"/>
      <c r="FM831" s="5"/>
      <c r="FN831" s="5"/>
      <c r="FO831" s="5"/>
      <c r="FP831" s="5"/>
      <c r="FQ831" s="5"/>
      <c r="FR831" s="5"/>
      <c r="FS831" s="5"/>
      <c r="FT831" s="5"/>
      <c r="FU831" s="5"/>
      <c r="FV831" s="5"/>
      <c r="FW831" s="5"/>
      <c r="FX831" s="5"/>
      <c r="FY831" s="5"/>
      <c r="FZ831" s="5"/>
      <c r="GA831" s="5"/>
      <c r="GB831" s="5"/>
      <c r="GC831" s="5"/>
      <c r="GD831" s="5"/>
      <c r="GE831" s="5"/>
      <c r="GF831" s="5"/>
      <c r="GG831" s="5"/>
      <c r="GH831" s="4"/>
      <c r="GI831" s="4"/>
      <c r="GJ831" s="5"/>
      <c r="GK831" s="5"/>
      <c r="GL831" s="5"/>
      <c r="GM831" s="5"/>
      <c r="GN831" s="5"/>
      <c r="GO831" s="5"/>
      <c r="GP831" s="5"/>
      <c r="GQ831" s="5"/>
      <c r="GR831" s="5"/>
      <c r="GS831" s="5"/>
    </row>
    <row r="832" spans="1:201"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4"/>
      <c r="AR832" s="4"/>
      <c r="AS832" s="5"/>
      <c r="AT832" s="4"/>
      <c r="AU832" s="5"/>
      <c r="AV832" s="5"/>
      <c r="AW832" s="5"/>
      <c r="AX832" s="5"/>
      <c r="AY832" s="5"/>
      <c r="AZ832" s="5"/>
      <c r="BA832" s="5"/>
      <c r="BB832" s="5"/>
      <c r="BC832" s="4"/>
      <c r="BD832" s="4"/>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c r="CR832" s="5"/>
      <c r="CS832" s="5"/>
      <c r="CT832" s="5"/>
      <c r="CU832" s="5"/>
      <c r="CV832" s="5"/>
      <c r="CW832" s="5"/>
      <c r="CX832" s="5"/>
      <c r="CY832" s="5"/>
      <c r="CZ832" s="5"/>
      <c r="DA832" s="5"/>
      <c r="DB832" s="5"/>
      <c r="DC832" s="5"/>
      <c r="DD832" s="5"/>
      <c r="DE832" s="5"/>
      <c r="DF832" s="5"/>
      <c r="DG832" s="5"/>
      <c r="DH832" s="5"/>
      <c r="DI832" s="5"/>
      <c r="DJ832" s="5"/>
      <c r="DK832" s="5"/>
      <c r="DL832" s="5"/>
      <c r="DM832" s="5"/>
      <c r="DN832" s="5"/>
      <c r="DO832" s="5"/>
      <c r="DP832" s="5"/>
      <c r="DQ832" s="5"/>
      <c r="DR832" s="5"/>
      <c r="DS832" s="5"/>
      <c r="DT832" s="5"/>
      <c r="DU832" s="5"/>
      <c r="DV832" s="5"/>
      <c r="DW832" s="5"/>
      <c r="DX832" s="5"/>
      <c r="DY832" s="5"/>
      <c r="DZ832" s="5"/>
      <c r="EA832" s="5"/>
      <c r="EB832" s="5"/>
      <c r="EC832" s="5"/>
      <c r="ED832" s="5"/>
      <c r="EE832" s="5"/>
      <c r="EF832" s="5"/>
      <c r="EG832" s="5"/>
      <c r="EH832" s="5"/>
      <c r="EI832" s="5"/>
      <c r="EJ832" s="5"/>
      <c r="EK832" s="5"/>
      <c r="EL832" s="5"/>
      <c r="EM832" s="5"/>
      <c r="EN832" s="5"/>
      <c r="EO832" s="5"/>
      <c r="EP832" s="5"/>
      <c r="EQ832" s="5"/>
      <c r="ER832" s="5"/>
      <c r="ES832" s="5"/>
      <c r="ET832" s="5"/>
      <c r="EU832" s="5"/>
      <c r="EV832" s="5"/>
      <c r="EW832" s="5"/>
      <c r="EX832" s="5"/>
      <c r="EY832" s="5"/>
      <c r="EZ832" s="5"/>
      <c r="FA832" s="5"/>
      <c r="FB832" s="5"/>
      <c r="FC832" s="5"/>
      <c r="FD832" s="5"/>
      <c r="FE832" s="5"/>
      <c r="FF832" s="5"/>
      <c r="FG832" s="5"/>
      <c r="FH832" s="5"/>
      <c r="FI832" s="5"/>
      <c r="FJ832" s="5"/>
      <c r="FK832" s="5"/>
      <c r="FL832" s="5"/>
      <c r="FM832" s="5"/>
      <c r="FN832" s="5"/>
      <c r="FO832" s="5"/>
      <c r="FP832" s="5"/>
      <c r="FQ832" s="5"/>
      <c r="FR832" s="5"/>
      <c r="FS832" s="5"/>
      <c r="FT832" s="5"/>
      <c r="FU832" s="5"/>
      <c r="FV832" s="5"/>
      <c r="FW832" s="5"/>
      <c r="FX832" s="5"/>
      <c r="FY832" s="5"/>
      <c r="FZ832" s="5"/>
      <c r="GA832" s="5"/>
      <c r="GB832" s="5"/>
      <c r="GC832" s="5"/>
      <c r="GD832" s="5"/>
      <c r="GE832" s="5"/>
      <c r="GF832" s="5"/>
      <c r="GG832" s="5"/>
      <c r="GH832" s="4"/>
      <c r="GI832" s="4"/>
      <c r="GJ832" s="5"/>
      <c r="GK832" s="5"/>
      <c r="GL832" s="5"/>
      <c r="GM832" s="5"/>
      <c r="GN832" s="5"/>
      <c r="GO832" s="5"/>
      <c r="GP832" s="5"/>
      <c r="GQ832" s="5"/>
      <c r="GR832" s="5"/>
      <c r="GS832" s="5"/>
    </row>
    <row r="833" spans="1:201"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4"/>
      <c r="AR833" s="4"/>
      <c r="AS833" s="5"/>
      <c r="AT833" s="4"/>
      <c r="AU833" s="5"/>
      <c r="AV833" s="5"/>
      <c r="AW833" s="5"/>
      <c r="AX833" s="5"/>
      <c r="AY833" s="5"/>
      <c r="AZ833" s="5"/>
      <c r="BA833" s="5"/>
      <c r="BB833" s="5"/>
      <c r="BC833" s="4"/>
      <c r="BD833" s="4"/>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c r="CR833" s="5"/>
      <c r="CS833" s="5"/>
      <c r="CT833" s="5"/>
      <c r="CU833" s="5"/>
      <c r="CV833" s="5"/>
      <c r="CW833" s="5"/>
      <c r="CX833" s="5"/>
      <c r="CY833" s="5"/>
      <c r="CZ833" s="5"/>
      <c r="DA833" s="5"/>
      <c r="DB833" s="5"/>
      <c r="DC833" s="5"/>
      <c r="DD833" s="5"/>
      <c r="DE833" s="5"/>
      <c r="DF833" s="5"/>
      <c r="DG833" s="5"/>
      <c r="DH833" s="5"/>
      <c r="DI833" s="5"/>
      <c r="DJ833" s="5"/>
      <c r="DK833" s="5"/>
      <c r="DL833" s="5"/>
      <c r="DM833" s="5"/>
      <c r="DN833" s="5"/>
      <c r="DO833" s="5"/>
      <c r="DP833" s="5"/>
      <c r="DQ833" s="5"/>
      <c r="DR833" s="5"/>
      <c r="DS833" s="5"/>
      <c r="DT833" s="5"/>
      <c r="DU833" s="5"/>
      <c r="DV833" s="5"/>
      <c r="DW833" s="5"/>
      <c r="DX833" s="5"/>
      <c r="DY833" s="5"/>
      <c r="DZ833" s="5"/>
      <c r="EA833" s="5"/>
      <c r="EB833" s="5"/>
      <c r="EC833" s="5"/>
      <c r="ED833" s="5"/>
      <c r="EE833" s="5"/>
      <c r="EF833" s="5"/>
      <c r="EG833" s="5"/>
      <c r="EH833" s="5"/>
      <c r="EI833" s="5"/>
      <c r="EJ833" s="5"/>
      <c r="EK833" s="5"/>
      <c r="EL833" s="5"/>
      <c r="EM833" s="5"/>
      <c r="EN833" s="5"/>
      <c r="EO833" s="5"/>
      <c r="EP833" s="5"/>
      <c r="EQ833" s="5"/>
      <c r="ER833" s="5"/>
      <c r="ES833" s="5"/>
      <c r="ET833" s="5"/>
      <c r="EU833" s="5"/>
      <c r="EV833" s="5"/>
      <c r="EW833" s="5"/>
      <c r="EX833" s="5"/>
      <c r="EY833" s="5"/>
      <c r="EZ833" s="5"/>
      <c r="FA833" s="5"/>
      <c r="FB833" s="5"/>
      <c r="FC833" s="5"/>
      <c r="FD833" s="5"/>
      <c r="FE833" s="5"/>
      <c r="FF833" s="5"/>
      <c r="FG833" s="5"/>
      <c r="FH833" s="5"/>
      <c r="FI833" s="5"/>
      <c r="FJ833" s="5"/>
      <c r="FK833" s="5"/>
      <c r="FL833" s="5"/>
      <c r="FM833" s="5"/>
      <c r="FN833" s="5"/>
      <c r="FO833" s="5"/>
      <c r="FP833" s="5"/>
      <c r="FQ833" s="5"/>
      <c r="FR833" s="5"/>
      <c r="FS833" s="5"/>
      <c r="FT833" s="5"/>
      <c r="FU833" s="5"/>
      <c r="FV833" s="5"/>
      <c r="FW833" s="5"/>
      <c r="FX833" s="5"/>
      <c r="FY833" s="5"/>
      <c r="FZ833" s="5"/>
      <c r="GA833" s="5"/>
      <c r="GB833" s="5"/>
      <c r="GC833" s="5"/>
      <c r="GD833" s="5"/>
      <c r="GE833" s="5"/>
      <c r="GF833" s="5"/>
      <c r="GG833" s="5"/>
      <c r="GH833" s="4"/>
      <c r="GI833" s="4"/>
      <c r="GJ833" s="5"/>
      <c r="GK833" s="5"/>
      <c r="GL833" s="5"/>
      <c r="GM833" s="5"/>
      <c r="GN833" s="5"/>
      <c r="GO833" s="5"/>
      <c r="GP833" s="5"/>
      <c r="GQ833" s="5"/>
      <c r="GR833" s="5"/>
      <c r="GS833" s="5"/>
    </row>
    <row r="834" spans="1:201"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4"/>
      <c r="AR834" s="4"/>
      <c r="AS834" s="5"/>
      <c r="AT834" s="4"/>
      <c r="AU834" s="5"/>
      <c r="AV834" s="5"/>
      <c r="AW834" s="5"/>
      <c r="AX834" s="5"/>
      <c r="AY834" s="5"/>
      <c r="AZ834" s="5"/>
      <c r="BA834" s="5"/>
      <c r="BB834" s="5"/>
      <c r="BC834" s="4"/>
      <c r="BD834" s="4"/>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c r="CR834" s="5"/>
      <c r="CS834" s="5"/>
      <c r="CT834" s="5"/>
      <c r="CU834" s="5"/>
      <c r="CV834" s="5"/>
      <c r="CW834" s="5"/>
      <c r="CX834" s="5"/>
      <c r="CY834" s="5"/>
      <c r="CZ834" s="5"/>
      <c r="DA834" s="5"/>
      <c r="DB834" s="5"/>
      <c r="DC834" s="5"/>
      <c r="DD834" s="5"/>
      <c r="DE834" s="5"/>
      <c r="DF834" s="5"/>
      <c r="DG834" s="5"/>
      <c r="DH834" s="5"/>
      <c r="DI834" s="5"/>
      <c r="DJ834" s="5"/>
      <c r="DK834" s="5"/>
      <c r="DL834" s="5"/>
      <c r="DM834" s="5"/>
      <c r="DN834" s="5"/>
      <c r="DO834" s="5"/>
      <c r="DP834" s="5"/>
      <c r="DQ834" s="5"/>
      <c r="DR834" s="5"/>
      <c r="DS834" s="5"/>
      <c r="DT834" s="5"/>
      <c r="DU834" s="5"/>
      <c r="DV834" s="5"/>
      <c r="DW834" s="5"/>
      <c r="DX834" s="5"/>
      <c r="DY834" s="5"/>
      <c r="DZ834" s="5"/>
      <c r="EA834" s="5"/>
      <c r="EB834" s="5"/>
      <c r="EC834" s="5"/>
      <c r="ED834" s="5"/>
      <c r="EE834" s="5"/>
      <c r="EF834" s="5"/>
      <c r="EG834" s="5"/>
      <c r="EH834" s="5"/>
      <c r="EI834" s="5"/>
      <c r="EJ834" s="5"/>
      <c r="EK834" s="5"/>
      <c r="EL834" s="5"/>
      <c r="EM834" s="5"/>
      <c r="EN834" s="5"/>
      <c r="EO834" s="5"/>
      <c r="EP834" s="5"/>
      <c r="EQ834" s="5"/>
      <c r="ER834" s="5"/>
      <c r="ES834" s="5"/>
      <c r="ET834" s="5"/>
      <c r="EU834" s="5"/>
      <c r="EV834" s="5"/>
      <c r="EW834" s="5"/>
      <c r="EX834" s="5"/>
      <c r="EY834" s="5"/>
      <c r="EZ834" s="5"/>
      <c r="FA834" s="5"/>
      <c r="FB834" s="5"/>
      <c r="FC834" s="5"/>
      <c r="FD834" s="5"/>
      <c r="FE834" s="5"/>
      <c r="FF834" s="5"/>
      <c r="FG834" s="5"/>
      <c r="FH834" s="5"/>
      <c r="FI834" s="5"/>
      <c r="FJ834" s="5"/>
      <c r="FK834" s="5"/>
      <c r="FL834" s="5"/>
      <c r="FM834" s="5"/>
      <c r="FN834" s="5"/>
      <c r="FO834" s="5"/>
      <c r="FP834" s="5"/>
      <c r="FQ834" s="5"/>
      <c r="FR834" s="5"/>
      <c r="FS834" s="5"/>
      <c r="FT834" s="5"/>
      <c r="FU834" s="5"/>
      <c r="FV834" s="5"/>
      <c r="FW834" s="5"/>
      <c r="FX834" s="5"/>
      <c r="FY834" s="5"/>
      <c r="FZ834" s="5"/>
      <c r="GA834" s="5"/>
      <c r="GB834" s="5"/>
      <c r="GC834" s="5"/>
      <c r="GD834" s="5"/>
      <c r="GE834" s="5"/>
      <c r="GF834" s="5"/>
      <c r="GG834" s="5"/>
      <c r="GH834" s="4"/>
      <c r="GI834" s="4"/>
      <c r="GJ834" s="5"/>
      <c r="GK834" s="5"/>
      <c r="GL834" s="5"/>
      <c r="GM834" s="5"/>
      <c r="GN834" s="5"/>
      <c r="GO834" s="5"/>
      <c r="GP834" s="5"/>
      <c r="GQ834" s="5"/>
      <c r="GR834" s="5"/>
      <c r="GS834" s="5"/>
    </row>
    <row r="835" spans="1:201"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4"/>
      <c r="AR835" s="4"/>
      <c r="AS835" s="5"/>
      <c r="AT835" s="4"/>
      <c r="AU835" s="5"/>
      <c r="AV835" s="5"/>
      <c r="AW835" s="5"/>
      <c r="AX835" s="5"/>
      <c r="AY835" s="5"/>
      <c r="AZ835" s="5"/>
      <c r="BA835" s="5"/>
      <c r="BB835" s="5"/>
      <c r="BC835" s="4"/>
      <c r="BD835" s="4"/>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5"/>
      <c r="CY835" s="5"/>
      <c r="CZ835" s="5"/>
      <c r="DA835" s="5"/>
      <c r="DB835" s="5"/>
      <c r="DC835" s="5"/>
      <c r="DD835" s="5"/>
      <c r="DE835" s="5"/>
      <c r="DF835" s="5"/>
      <c r="DG835" s="5"/>
      <c r="DH835" s="5"/>
      <c r="DI835" s="5"/>
      <c r="DJ835" s="5"/>
      <c r="DK835" s="5"/>
      <c r="DL835" s="5"/>
      <c r="DM835" s="5"/>
      <c r="DN835" s="5"/>
      <c r="DO835" s="5"/>
      <c r="DP835" s="5"/>
      <c r="DQ835" s="5"/>
      <c r="DR835" s="5"/>
      <c r="DS835" s="5"/>
      <c r="DT835" s="5"/>
      <c r="DU835" s="5"/>
      <c r="DV835" s="5"/>
      <c r="DW835" s="5"/>
      <c r="DX835" s="5"/>
      <c r="DY835" s="5"/>
      <c r="DZ835" s="5"/>
      <c r="EA835" s="5"/>
      <c r="EB835" s="5"/>
      <c r="EC835" s="5"/>
      <c r="ED835" s="5"/>
      <c r="EE835" s="5"/>
      <c r="EF835" s="5"/>
      <c r="EG835" s="5"/>
      <c r="EH835" s="5"/>
      <c r="EI835" s="5"/>
      <c r="EJ835" s="5"/>
      <c r="EK835" s="5"/>
      <c r="EL835" s="5"/>
      <c r="EM835" s="5"/>
      <c r="EN835" s="5"/>
      <c r="EO835" s="5"/>
      <c r="EP835" s="5"/>
      <c r="EQ835" s="5"/>
      <c r="ER835" s="5"/>
      <c r="ES835" s="5"/>
      <c r="ET835" s="5"/>
      <c r="EU835" s="5"/>
      <c r="EV835" s="5"/>
      <c r="EW835" s="5"/>
      <c r="EX835" s="5"/>
      <c r="EY835" s="5"/>
      <c r="EZ835" s="5"/>
      <c r="FA835" s="5"/>
      <c r="FB835" s="5"/>
      <c r="FC835" s="5"/>
      <c r="FD835" s="5"/>
      <c r="FE835" s="5"/>
      <c r="FF835" s="5"/>
      <c r="FG835" s="5"/>
      <c r="FH835" s="5"/>
      <c r="FI835" s="5"/>
      <c r="FJ835" s="5"/>
      <c r="FK835" s="5"/>
      <c r="FL835" s="5"/>
      <c r="FM835" s="5"/>
      <c r="FN835" s="5"/>
      <c r="FO835" s="5"/>
      <c r="FP835" s="5"/>
      <c r="FQ835" s="5"/>
      <c r="FR835" s="5"/>
      <c r="FS835" s="5"/>
      <c r="FT835" s="5"/>
      <c r="FU835" s="5"/>
      <c r="FV835" s="5"/>
      <c r="FW835" s="5"/>
      <c r="FX835" s="5"/>
      <c r="FY835" s="5"/>
      <c r="FZ835" s="5"/>
      <c r="GA835" s="5"/>
      <c r="GB835" s="5"/>
      <c r="GC835" s="5"/>
      <c r="GD835" s="5"/>
      <c r="GE835" s="5"/>
      <c r="GF835" s="5"/>
      <c r="GG835" s="5"/>
      <c r="GH835" s="4"/>
      <c r="GI835" s="4"/>
      <c r="GJ835" s="5"/>
      <c r="GK835" s="5"/>
      <c r="GL835" s="5"/>
      <c r="GM835" s="5"/>
      <c r="GN835" s="5"/>
      <c r="GO835" s="5"/>
      <c r="GP835" s="5"/>
      <c r="GQ835" s="5"/>
      <c r="GR835" s="5"/>
      <c r="GS835" s="5"/>
    </row>
    <row r="836" spans="1:201"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4"/>
      <c r="AR836" s="4"/>
      <c r="AS836" s="5"/>
      <c r="AT836" s="4"/>
      <c r="AU836" s="5"/>
      <c r="AV836" s="5"/>
      <c r="AW836" s="5"/>
      <c r="AX836" s="5"/>
      <c r="AY836" s="5"/>
      <c r="AZ836" s="5"/>
      <c r="BA836" s="5"/>
      <c r="BB836" s="5"/>
      <c r="BC836" s="4"/>
      <c r="BD836" s="4"/>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V836" s="5"/>
      <c r="CW836" s="5"/>
      <c r="CX836" s="5"/>
      <c r="CY836" s="5"/>
      <c r="CZ836" s="5"/>
      <c r="DA836" s="5"/>
      <c r="DB836" s="5"/>
      <c r="DC836" s="5"/>
      <c r="DD836" s="5"/>
      <c r="DE836" s="5"/>
      <c r="DF836" s="5"/>
      <c r="DG836" s="5"/>
      <c r="DH836" s="5"/>
      <c r="DI836" s="5"/>
      <c r="DJ836" s="5"/>
      <c r="DK836" s="5"/>
      <c r="DL836" s="5"/>
      <c r="DM836" s="5"/>
      <c r="DN836" s="5"/>
      <c r="DO836" s="5"/>
      <c r="DP836" s="5"/>
      <c r="DQ836" s="5"/>
      <c r="DR836" s="5"/>
      <c r="DS836" s="5"/>
      <c r="DT836" s="5"/>
      <c r="DU836" s="5"/>
      <c r="DV836" s="5"/>
      <c r="DW836" s="5"/>
      <c r="DX836" s="5"/>
      <c r="DY836" s="5"/>
      <c r="DZ836" s="5"/>
      <c r="EA836" s="5"/>
      <c r="EB836" s="5"/>
      <c r="EC836" s="5"/>
      <c r="ED836" s="5"/>
      <c r="EE836" s="5"/>
      <c r="EF836" s="5"/>
      <c r="EG836" s="5"/>
      <c r="EH836" s="5"/>
      <c r="EI836" s="5"/>
      <c r="EJ836" s="5"/>
      <c r="EK836" s="5"/>
      <c r="EL836" s="5"/>
      <c r="EM836" s="5"/>
      <c r="EN836" s="5"/>
      <c r="EO836" s="5"/>
      <c r="EP836" s="5"/>
      <c r="EQ836" s="5"/>
      <c r="ER836" s="5"/>
      <c r="ES836" s="5"/>
      <c r="ET836" s="5"/>
      <c r="EU836" s="5"/>
      <c r="EV836" s="5"/>
      <c r="EW836" s="5"/>
      <c r="EX836" s="5"/>
      <c r="EY836" s="5"/>
      <c r="EZ836" s="5"/>
      <c r="FA836" s="5"/>
      <c r="FB836" s="5"/>
      <c r="FC836" s="5"/>
      <c r="FD836" s="5"/>
      <c r="FE836" s="5"/>
      <c r="FF836" s="5"/>
      <c r="FG836" s="5"/>
      <c r="FH836" s="5"/>
      <c r="FI836" s="5"/>
      <c r="FJ836" s="5"/>
      <c r="FK836" s="5"/>
      <c r="FL836" s="5"/>
      <c r="FM836" s="5"/>
      <c r="FN836" s="5"/>
      <c r="FO836" s="5"/>
      <c r="FP836" s="5"/>
      <c r="FQ836" s="5"/>
      <c r="FR836" s="5"/>
      <c r="FS836" s="5"/>
      <c r="FT836" s="5"/>
      <c r="FU836" s="5"/>
      <c r="FV836" s="5"/>
      <c r="FW836" s="5"/>
      <c r="FX836" s="5"/>
      <c r="FY836" s="5"/>
      <c r="FZ836" s="5"/>
      <c r="GA836" s="5"/>
      <c r="GB836" s="5"/>
      <c r="GC836" s="5"/>
      <c r="GD836" s="5"/>
      <c r="GE836" s="5"/>
      <c r="GF836" s="5"/>
      <c r="GG836" s="5"/>
      <c r="GH836" s="4"/>
      <c r="GI836" s="4"/>
      <c r="GJ836" s="5"/>
      <c r="GK836" s="5"/>
      <c r="GL836" s="5"/>
      <c r="GM836" s="5"/>
      <c r="GN836" s="5"/>
      <c r="GO836" s="5"/>
      <c r="GP836" s="5"/>
      <c r="GQ836" s="5"/>
      <c r="GR836" s="5"/>
      <c r="GS836" s="5"/>
    </row>
    <row r="837" spans="1:201"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4"/>
      <c r="AR837" s="4"/>
      <c r="AS837" s="5"/>
      <c r="AT837" s="4"/>
      <c r="AU837" s="5"/>
      <c r="AV837" s="5"/>
      <c r="AW837" s="5"/>
      <c r="AX837" s="5"/>
      <c r="AY837" s="5"/>
      <c r="AZ837" s="5"/>
      <c r="BA837" s="5"/>
      <c r="BB837" s="5"/>
      <c r="BC837" s="4"/>
      <c r="BD837" s="4"/>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c r="CR837" s="5"/>
      <c r="CS837" s="5"/>
      <c r="CT837" s="5"/>
      <c r="CU837" s="5"/>
      <c r="CV837" s="5"/>
      <c r="CW837" s="5"/>
      <c r="CX837" s="5"/>
      <c r="CY837" s="5"/>
      <c r="CZ837" s="5"/>
      <c r="DA837" s="5"/>
      <c r="DB837" s="5"/>
      <c r="DC837" s="5"/>
      <c r="DD837" s="5"/>
      <c r="DE837" s="5"/>
      <c r="DF837" s="5"/>
      <c r="DG837" s="5"/>
      <c r="DH837" s="5"/>
      <c r="DI837" s="5"/>
      <c r="DJ837" s="5"/>
      <c r="DK837" s="5"/>
      <c r="DL837" s="5"/>
      <c r="DM837" s="5"/>
      <c r="DN837" s="5"/>
      <c r="DO837" s="5"/>
      <c r="DP837" s="5"/>
      <c r="DQ837" s="5"/>
      <c r="DR837" s="5"/>
      <c r="DS837" s="5"/>
      <c r="DT837" s="5"/>
      <c r="DU837" s="5"/>
      <c r="DV837" s="5"/>
      <c r="DW837" s="5"/>
      <c r="DX837" s="5"/>
      <c r="DY837" s="5"/>
      <c r="DZ837" s="5"/>
      <c r="EA837" s="5"/>
      <c r="EB837" s="5"/>
      <c r="EC837" s="5"/>
      <c r="ED837" s="5"/>
      <c r="EE837" s="5"/>
      <c r="EF837" s="5"/>
      <c r="EG837" s="5"/>
      <c r="EH837" s="5"/>
      <c r="EI837" s="5"/>
      <c r="EJ837" s="5"/>
      <c r="EK837" s="5"/>
      <c r="EL837" s="5"/>
      <c r="EM837" s="5"/>
      <c r="EN837" s="5"/>
      <c r="EO837" s="5"/>
      <c r="EP837" s="5"/>
      <c r="EQ837" s="5"/>
      <c r="ER837" s="5"/>
      <c r="ES837" s="5"/>
      <c r="ET837" s="5"/>
      <c r="EU837" s="5"/>
      <c r="EV837" s="5"/>
      <c r="EW837" s="5"/>
      <c r="EX837" s="5"/>
      <c r="EY837" s="5"/>
      <c r="EZ837" s="5"/>
      <c r="FA837" s="5"/>
      <c r="FB837" s="5"/>
      <c r="FC837" s="5"/>
      <c r="FD837" s="5"/>
      <c r="FE837" s="5"/>
      <c r="FF837" s="5"/>
      <c r="FG837" s="5"/>
      <c r="FH837" s="5"/>
      <c r="FI837" s="5"/>
      <c r="FJ837" s="5"/>
      <c r="FK837" s="5"/>
      <c r="FL837" s="5"/>
      <c r="FM837" s="5"/>
      <c r="FN837" s="5"/>
      <c r="FO837" s="5"/>
      <c r="FP837" s="5"/>
      <c r="FQ837" s="5"/>
      <c r="FR837" s="5"/>
      <c r="FS837" s="5"/>
      <c r="FT837" s="5"/>
      <c r="FU837" s="5"/>
      <c r="FV837" s="5"/>
      <c r="FW837" s="5"/>
      <c r="FX837" s="5"/>
      <c r="FY837" s="5"/>
      <c r="FZ837" s="5"/>
      <c r="GA837" s="5"/>
      <c r="GB837" s="5"/>
      <c r="GC837" s="5"/>
      <c r="GD837" s="5"/>
      <c r="GE837" s="5"/>
      <c r="GF837" s="5"/>
      <c r="GG837" s="5"/>
      <c r="GH837" s="4"/>
      <c r="GI837" s="4"/>
      <c r="GJ837" s="5"/>
      <c r="GK837" s="5"/>
      <c r="GL837" s="5"/>
      <c r="GM837" s="5"/>
      <c r="GN837" s="5"/>
      <c r="GO837" s="5"/>
      <c r="GP837" s="5"/>
      <c r="GQ837" s="5"/>
      <c r="GR837" s="5"/>
      <c r="GS837" s="5"/>
    </row>
    <row r="838" spans="1:201"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4"/>
      <c r="AR838" s="4"/>
      <c r="AS838" s="5"/>
      <c r="AT838" s="4"/>
      <c r="AU838" s="5"/>
      <c r="AV838" s="5"/>
      <c r="AW838" s="5"/>
      <c r="AX838" s="5"/>
      <c r="AY838" s="5"/>
      <c r="AZ838" s="5"/>
      <c r="BA838" s="5"/>
      <c r="BB838" s="5"/>
      <c r="BC838" s="4"/>
      <c r="BD838" s="4"/>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c r="CR838" s="5"/>
      <c r="CS838" s="5"/>
      <c r="CT838" s="5"/>
      <c r="CU838" s="5"/>
      <c r="CV838" s="5"/>
      <c r="CW838" s="5"/>
      <c r="CX838" s="5"/>
      <c r="CY838" s="5"/>
      <c r="CZ838" s="5"/>
      <c r="DA838" s="5"/>
      <c r="DB838" s="5"/>
      <c r="DC838" s="5"/>
      <c r="DD838" s="5"/>
      <c r="DE838" s="5"/>
      <c r="DF838" s="5"/>
      <c r="DG838" s="5"/>
      <c r="DH838" s="5"/>
      <c r="DI838" s="5"/>
      <c r="DJ838" s="5"/>
      <c r="DK838" s="5"/>
      <c r="DL838" s="5"/>
      <c r="DM838" s="5"/>
      <c r="DN838" s="5"/>
      <c r="DO838" s="5"/>
      <c r="DP838" s="5"/>
      <c r="DQ838" s="5"/>
      <c r="DR838" s="5"/>
      <c r="DS838" s="5"/>
      <c r="DT838" s="5"/>
      <c r="DU838" s="5"/>
      <c r="DV838" s="5"/>
      <c r="DW838" s="5"/>
      <c r="DX838" s="5"/>
      <c r="DY838" s="5"/>
      <c r="DZ838" s="5"/>
      <c r="EA838" s="5"/>
      <c r="EB838" s="5"/>
      <c r="EC838" s="5"/>
      <c r="ED838" s="5"/>
      <c r="EE838" s="5"/>
      <c r="EF838" s="5"/>
      <c r="EG838" s="5"/>
      <c r="EH838" s="5"/>
      <c r="EI838" s="5"/>
      <c r="EJ838" s="5"/>
      <c r="EK838" s="5"/>
      <c r="EL838" s="5"/>
      <c r="EM838" s="5"/>
      <c r="EN838" s="5"/>
      <c r="EO838" s="5"/>
      <c r="EP838" s="5"/>
      <c r="EQ838" s="5"/>
      <c r="ER838" s="5"/>
      <c r="ES838" s="5"/>
      <c r="ET838" s="5"/>
      <c r="EU838" s="5"/>
      <c r="EV838" s="5"/>
      <c r="EW838" s="5"/>
      <c r="EX838" s="5"/>
      <c r="EY838" s="5"/>
      <c r="EZ838" s="5"/>
      <c r="FA838" s="5"/>
      <c r="FB838" s="5"/>
      <c r="FC838" s="5"/>
      <c r="FD838" s="5"/>
      <c r="FE838" s="5"/>
      <c r="FF838" s="5"/>
      <c r="FG838" s="5"/>
      <c r="FH838" s="5"/>
      <c r="FI838" s="5"/>
      <c r="FJ838" s="5"/>
      <c r="FK838" s="5"/>
      <c r="FL838" s="5"/>
      <c r="FM838" s="5"/>
      <c r="FN838" s="5"/>
      <c r="FO838" s="5"/>
      <c r="FP838" s="5"/>
      <c r="FQ838" s="5"/>
      <c r="FR838" s="5"/>
      <c r="FS838" s="5"/>
      <c r="FT838" s="5"/>
      <c r="FU838" s="5"/>
      <c r="FV838" s="5"/>
      <c r="FW838" s="5"/>
      <c r="FX838" s="5"/>
      <c r="FY838" s="5"/>
      <c r="FZ838" s="5"/>
      <c r="GA838" s="5"/>
      <c r="GB838" s="5"/>
      <c r="GC838" s="5"/>
      <c r="GD838" s="5"/>
      <c r="GE838" s="5"/>
      <c r="GF838" s="5"/>
      <c r="GG838" s="5"/>
      <c r="GH838" s="4"/>
      <c r="GI838" s="4"/>
      <c r="GJ838" s="5"/>
      <c r="GK838" s="5"/>
      <c r="GL838" s="5"/>
      <c r="GM838" s="5"/>
      <c r="GN838" s="5"/>
      <c r="GO838" s="5"/>
      <c r="GP838" s="5"/>
      <c r="GQ838" s="5"/>
      <c r="GR838" s="5"/>
      <c r="GS838" s="5"/>
    </row>
    <row r="839" spans="1:201"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4"/>
      <c r="AR839" s="4"/>
      <c r="AS839" s="5"/>
      <c r="AT839" s="4"/>
      <c r="AU839" s="5"/>
      <c r="AV839" s="5"/>
      <c r="AW839" s="5"/>
      <c r="AX839" s="5"/>
      <c r="AY839" s="5"/>
      <c r="AZ839" s="5"/>
      <c r="BA839" s="5"/>
      <c r="BB839" s="5"/>
      <c r="BC839" s="4"/>
      <c r="BD839" s="4"/>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c r="CR839" s="5"/>
      <c r="CS839" s="5"/>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c r="DW839" s="5"/>
      <c r="DX839" s="5"/>
      <c r="DY839" s="5"/>
      <c r="DZ839" s="5"/>
      <c r="EA839" s="5"/>
      <c r="EB839" s="5"/>
      <c r="EC839" s="5"/>
      <c r="ED839" s="5"/>
      <c r="EE839" s="5"/>
      <c r="EF839" s="5"/>
      <c r="EG839" s="5"/>
      <c r="EH839" s="5"/>
      <c r="EI839" s="5"/>
      <c r="EJ839" s="5"/>
      <c r="EK839" s="5"/>
      <c r="EL839" s="5"/>
      <c r="EM839" s="5"/>
      <c r="EN839" s="5"/>
      <c r="EO839" s="5"/>
      <c r="EP839" s="5"/>
      <c r="EQ839" s="5"/>
      <c r="ER839" s="5"/>
      <c r="ES839" s="5"/>
      <c r="ET839" s="5"/>
      <c r="EU839" s="5"/>
      <c r="EV839" s="5"/>
      <c r="EW839" s="5"/>
      <c r="EX839" s="5"/>
      <c r="EY839" s="5"/>
      <c r="EZ839" s="5"/>
      <c r="FA839" s="5"/>
      <c r="FB839" s="5"/>
      <c r="FC839" s="5"/>
      <c r="FD839" s="5"/>
      <c r="FE839" s="5"/>
      <c r="FF839" s="5"/>
      <c r="FG839" s="5"/>
      <c r="FH839" s="5"/>
      <c r="FI839" s="5"/>
      <c r="FJ839" s="5"/>
      <c r="FK839" s="5"/>
      <c r="FL839" s="5"/>
      <c r="FM839" s="5"/>
      <c r="FN839" s="5"/>
      <c r="FO839" s="5"/>
      <c r="FP839" s="5"/>
      <c r="FQ839" s="5"/>
      <c r="FR839" s="5"/>
      <c r="FS839" s="5"/>
      <c r="FT839" s="5"/>
      <c r="FU839" s="5"/>
      <c r="FV839" s="5"/>
      <c r="FW839" s="5"/>
      <c r="FX839" s="5"/>
      <c r="FY839" s="5"/>
      <c r="FZ839" s="5"/>
      <c r="GA839" s="5"/>
      <c r="GB839" s="5"/>
      <c r="GC839" s="5"/>
      <c r="GD839" s="5"/>
      <c r="GE839" s="5"/>
      <c r="GF839" s="5"/>
      <c r="GG839" s="5"/>
      <c r="GH839" s="4"/>
      <c r="GI839" s="4"/>
      <c r="GJ839" s="5"/>
      <c r="GK839" s="5"/>
      <c r="GL839" s="5"/>
      <c r="GM839" s="5"/>
      <c r="GN839" s="5"/>
      <c r="GO839" s="5"/>
      <c r="GP839" s="5"/>
      <c r="GQ839" s="5"/>
      <c r="GR839" s="5"/>
      <c r="GS839" s="5"/>
    </row>
    <row r="840" spans="1:201"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4"/>
      <c r="AR840" s="4"/>
      <c r="AS840" s="5"/>
      <c r="AT840" s="4"/>
      <c r="AU840" s="5"/>
      <c r="AV840" s="5"/>
      <c r="AW840" s="5"/>
      <c r="AX840" s="5"/>
      <c r="AY840" s="5"/>
      <c r="AZ840" s="5"/>
      <c r="BA840" s="5"/>
      <c r="BB840" s="5"/>
      <c r="BC840" s="4"/>
      <c r="BD840" s="4"/>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c r="CR840" s="5"/>
      <c r="CS840" s="5"/>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c r="DW840" s="5"/>
      <c r="DX840" s="5"/>
      <c r="DY840" s="5"/>
      <c r="DZ840" s="5"/>
      <c r="EA840" s="5"/>
      <c r="EB840" s="5"/>
      <c r="EC840" s="5"/>
      <c r="ED840" s="5"/>
      <c r="EE840" s="5"/>
      <c r="EF840" s="5"/>
      <c r="EG840" s="5"/>
      <c r="EH840" s="5"/>
      <c r="EI840" s="5"/>
      <c r="EJ840" s="5"/>
      <c r="EK840" s="5"/>
      <c r="EL840" s="5"/>
      <c r="EM840" s="5"/>
      <c r="EN840" s="5"/>
      <c r="EO840" s="5"/>
      <c r="EP840" s="5"/>
      <c r="EQ840" s="5"/>
      <c r="ER840" s="5"/>
      <c r="ES840" s="5"/>
      <c r="ET840" s="5"/>
      <c r="EU840" s="5"/>
      <c r="EV840" s="5"/>
      <c r="EW840" s="5"/>
      <c r="EX840" s="5"/>
      <c r="EY840" s="5"/>
      <c r="EZ840" s="5"/>
      <c r="FA840" s="5"/>
      <c r="FB840" s="5"/>
      <c r="FC840" s="5"/>
      <c r="FD840" s="5"/>
      <c r="FE840" s="5"/>
      <c r="FF840" s="5"/>
      <c r="FG840" s="5"/>
      <c r="FH840" s="5"/>
      <c r="FI840" s="5"/>
      <c r="FJ840" s="5"/>
      <c r="FK840" s="5"/>
      <c r="FL840" s="5"/>
      <c r="FM840" s="5"/>
      <c r="FN840" s="5"/>
      <c r="FO840" s="5"/>
      <c r="FP840" s="5"/>
      <c r="FQ840" s="5"/>
      <c r="FR840" s="5"/>
      <c r="FS840" s="5"/>
      <c r="FT840" s="5"/>
      <c r="FU840" s="5"/>
      <c r="FV840" s="5"/>
      <c r="FW840" s="5"/>
      <c r="FX840" s="5"/>
      <c r="FY840" s="5"/>
      <c r="FZ840" s="5"/>
      <c r="GA840" s="5"/>
      <c r="GB840" s="5"/>
      <c r="GC840" s="5"/>
      <c r="GD840" s="5"/>
      <c r="GE840" s="5"/>
      <c r="GF840" s="5"/>
      <c r="GG840" s="5"/>
      <c r="GH840" s="4"/>
      <c r="GI840" s="4"/>
      <c r="GJ840" s="5"/>
      <c r="GK840" s="5"/>
      <c r="GL840" s="5"/>
      <c r="GM840" s="5"/>
      <c r="GN840" s="5"/>
      <c r="GO840" s="5"/>
      <c r="GP840" s="5"/>
      <c r="GQ840" s="5"/>
      <c r="GR840" s="5"/>
      <c r="GS840" s="5"/>
    </row>
    <row r="841" spans="1:201"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4"/>
      <c r="AR841" s="4"/>
      <c r="AS841" s="5"/>
      <c r="AT841" s="4"/>
      <c r="AU841" s="5"/>
      <c r="AV841" s="5"/>
      <c r="AW841" s="5"/>
      <c r="AX841" s="5"/>
      <c r="AY841" s="5"/>
      <c r="AZ841" s="5"/>
      <c r="BA841" s="5"/>
      <c r="BB841" s="5"/>
      <c r="BC841" s="4"/>
      <c r="BD841" s="4"/>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c r="CR841" s="5"/>
      <c r="CS841" s="5"/>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c r="DW841" s="5"/>
      <c r="DX841" s="5"/>
      <c r="DY841" s="5"/>
      <c r="DZ841" s="5"/>
      <c r="EA841" s="5"/>
      <c r="EB841" s="5"/>
      <c r="EC841" s="5"/>
      <c r="ED841" s="5"/>
      <c r="EE841" s="5"/>
      <c r="EF841" s="5"/>
      <c r="EG841" s="5"/>
      <c r="EH841" s="5"/>
      <c r="EI841" s="5"/>
      <c r="EJ841" s="5"/>
      <c r="EK841" s="5"/>
      <c r="EL841" s="5"/>
      <c r="EM841" s="5"/>
      <c r="EN841" s="5"/>
      <c r="EO841" s="5"/>
      <c r="EP841" s="5"/>
      <c r="EQ841" s="5"/>
      <c r="ER841" s="5"/>
      <c r="ES841" s="5"/>
      <c r="ET841" s="5"/>
      <c r="EU841" s="5"/>
      <c r="EV841" s="5"/>
      <c r="EW841" s="5"/>
      <c r="EX841" s="5"/>
      <c r="EY841" s="5"/>
      <c r="EZ841" s="5"/>
      <c r="FA841" s="5"/>
      <c r="FB841" s="5"/>
      <c r="FC841" s="5"/>
      <c r="FD841" s="5"/>
      <c r="FE841" s="5"/>
      <c r="FF841" s="5"/>
      <c r="FG841" s="5"/>
      <c r="FH841" s="5"/>
      <c r="FI841" s="5"/>
      <c r="FJ841" s="5"/>
      <c r="FK841" s="5"/>
      <c r="FL841" s="5"/>
      <c r="FM841" s="5"/>
      <c r="FN841" s="5"/>
      <c r="FO841" s="5"/>
      <c r="FP841" s="5"/>
      <c r="FQ841" s="5"/>
      <c r="FR841" s="5"/>
      <c r="FS841" s="5"/>
      <c r="FT841" s="5"/>
      <c r="FU841" s="5"/>
      <c r="FV841" s="5"/>
      <c r="FW841" s="5"/>
      <c r="FX841" s="5"/>
      <c r="FY841" s="5"/>
      <c r="FZ841" s="5"/>
      <c r="GA841" s="5"/>
      <c r="GB841" s="5"/>
      <c r="GC841" s="5"/>
      <c r="GD841" s="5"/>
      <c r="GE841" s="5"/>
      <c r="GF841" s="5"/>
      <c r="GG841" s="5"/>
      <c r="GH841" s="4"/>
      <c r="GI841" s="4"/>
      <c r="GJ841" s="5"/>
      <c r="GK841" s="5"/>
      <c r="GL841" s="5"/>
      <c r="GM841" s="5"/>
      <c r="GN841" s="5"/>
      <c r="GO841" s="5"/>
      <c r="GP841" s="5"/>
      <c r="GQ841" s="5"/>
      <c r="GR841" s="5"/>
      <c r="GS841" s="5"/>
    </row>
    <row r="842" spans="1:201"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4"/>
      <c r="AR842" s="4"/>
      <c r="AS842" s="5"/>
      <c r="AT842" s="4"/>
      <c r="AU842" s="5"/>
      <c r="AV842" s="5"/>
      <c r="AW842" s="5"/>
      <c r="AX842" s="5"/>
      <c r="AY842" s="5"/>
      <c r="AZ842" s="5"/>
      <c r="BA842" s="5"/>
      <c r="BB842" s="5"/>
      <c r="BC842" s="4"/>
      <c r="BD842" s="4"/>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c r="CR842" s="5"/>
      <c r="CS842" s="5"/>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c r="DW842" s="5"/>
      <c r="DX842" s="5"/>
      <c r="DY842" s="5"/>
      <c r="DZ842" s="5"/>
      <c r="EA842" s="5"/>
      <c r="EB842" s="5"/>
      <c r="EC842" s="5"/>
      <c r="ED842" s="5"/>
      <c r="EE842" s="5"/>
      <c r="EF842" s="5"/>
      <c r="EG842" s="5"/>
      <c r="EH842" s="5"/>
      <c r="EI842" s="5"/>
      <c r="EJ842" s="5"/>
      <c r="EK842" s="5"/>
      <c r="EL842" s="5"/>
      <c r="EM842" s="5"/>
      <c r="EN842" s="5"/>
      <c r="EO842" s="5"/>
      <c r="EP842" s="5"/>
      <c r="EQ842" s="5"/>
      <c r="ER842" s="5"/>
      <c r="ES842" s="5"/>
      <c r="ET842" s="5"/>
      <c r="EU842" s="5"/>
      <c r="EV842" s="5"/>
      <c r="EW842" s="5"/>
      <c r="EX842" s="5"/>
      <c r="EY842" s="5"/>
      <c r="EZ842" s="5"/>
      <c r="FA842" s="5"/>
      <c r="FB842" s="5"/>
      <c r="FC842" s="5"/>
      <c r="FD842" s="5"/>
      <c r="FE842" s="5"/>
      <c r="FF842" s="5"/>
      <c r="FG842" s="5"/>
      <c r="FH842" s="5"/>
      <c r="FI842" s="5"/>
      <c r="FJ842" s="5"/>
      <c r="FK842" s="5"/>
      <c r="FL842" s="5"/>
      <c r="FM842" s="5"/>
      <c r="FN842" s="5"/>
      <c r="FO842" s="5"/>
      <c r="FP842" s="5"/>
      <c r="FQ842" s="5"/>
      <c r="FR842" s="5"/>
      <c r="FS842" s="5"/>
      <c r="FT842" s="5"/>
      <c r="FU842" s="5"/>
      <c r="FV842" s="5"/>
      <c r="FW842" s="5"/>
      <c r="FX842" s="5"/>
      <c r="FY842" s="5"/>
      <c r="FZ842" s="5"/>
      <c r="GA842" s="5"/>
      <c r="GB842" s="5"/>
      <c r="GC842" s="5"/>
      <c r="GD842" s="5"/>
      <c r="GE842" s="5"/>
      <c r="GF842" s="5"/>
      <c r="GG842" s="5"/>
      <c r="GH842" s="4"/>
      <c r="GI842" s="4"/>
      <c r="GJ842" s="5"/>
      <c r="GK842" s="5"/>
      <c r="GL842" s="5"/>
      <c r="GM842" s="5"/>
      <c r="GN842" s="5"/>
      <c r="GO842" s="5"/>
      <c r="GP842" s="5"/>
      <c r="GQ842" s="5"/>
      <c r="GR842" s="5"/>
      <c r="GS842" s="5"/>
    </row>
    <row r="843" spans="1:201"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4"/>
      <c r="AR843" s="4"/>
      <c r="AS843" s="5"/>
      <c r="AT843" s="4"/>
      <c r="AU843" s="5"/>
      <c r="AV843" s="5"/>
      <c r="AW843" s="5"/>
      <c r="AX843" s="5"/>
      <c r="AY843" s="5"/>
      <c r="AZ843" s="5"/>
      <c r="BA843" s="5"/>
      <c r="BB843" s="5"/>
      <c r="BC843" s="4"/>
      <c r="BD843" s="4"/>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c r="DW843" s="5"/>
      <c r="DX843" s="5"/>
      <c r="DY843" s="5"/>
      <c r="DZ843" s="5"/>
      <c r="EA843" s="5"/>
      <c r="EB843" s="5"/>
      <c r="EC843" s="5"/>
      <c r="ED843" s="5"/>
      <c r="EE843" s="5"/>
      <c r="EF843" s="5"/>
      <c r="EG843" s="5"/>
      <c r="EH843" s="5"/>
      <c r="EI843" s="5"/>
      <c r="EJ843" s="5"/>
      <c r="EK843" s="5"/>
      <c r="EL843" s="5"/>
      <c r="EM843" s="5"/>
      <c r="EN843" s="5"/>
      <c r="EO843" s="5"/>
      <c r="EP843" s="5"/>
      <c r="EQ843" s="5"/>
      <c r="ER843" s="5"/>
      <c r="ES843" s="5"/>
      <c r="ET843" s="5"/>
      <c r="EU843" s="5"/>
      <c r="EV843" s="5"/>
      <c r="EW843" s="5"/>
      <c r="EX843" s="5"/>
      <c r="EY843" s="5"/>
      <c r="EZ843" s="5"/>
      <c r="FA843" s="5"/>
      <c r="FB843" s="5"/>
      <c r="FC843" s="5"/>
      <c r="FD843" s="5"/>
      <c r="FE843" s="5"/>
      <c r="FF843" s="5"/>
      <c r="FG843" s="5"/>
      <c r="FH843" s="5"/>
      <c r="FI843" s="5"/>
      <c r="FJ843" s="5"/>
      <c r="FK843" s="5"/>
      <c r="FL843" s="5"/>
      <c r="FM843" s="5"/>
      <c r="FN843" s="5"/>
      <c r="FO843" s="5"/>
      <c r="FP843" s="5"/>
      <c r="FQ843" s="5"/>
      <c r="FR843" s="5"/>
      <c r="FS843" s="5"/>
      <c r="FT843" s="5"/>
      <c r="FU843" s="5"/>
      <c r="FV843" s="5"/>
      <c r="FW843" s="5"/>
      <c r="FX843" s="5"/>
      <c r="FY843" s="5"/>
      <c r="FZ843" s="5"/>
      <c r="GA843" s="5"/>
      <c r="GB843" s="5"/>
      <c r="GC843" s="5"/>
      <c r="GD843" s="5"/>
      <c r="GE843" s="5"/>
      <c r="GF843" s="5"/>
      <c r="GG843" s="5"/>
      <c r="GH843" s="4"/>
      <c r="GI843" s="4"/>
      <c r="GJ843" s="5"/>
      <c r="GK843" s="5"/>
      <c r="GL843" s="5"/>
      <c r="GM843" s="5"/>
      <c r="GN843" s="5"/>
      <c r="GO843" s="5"/>
      <c r="GP843" s="5"/>
      <c r="GQ843" s="5"/>
      <c r="GR843" s="5"/>
      <c r="GS843" s="5"/>
    </row>
    <row r="844" spans="1:201"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4"/>
      <c r="AR844" s="4"/>
      <c r="AS844" s="5"/>
      <c r="AT844" s="4"/>
      <c r="AU844" s="5"/>
      <c r="AV844" s="5"/>
      <c r="AW844" s="5"/>
      <c r="AX844" s="5"/>
      <c r="AY844" s="5"/>
      <c r="AZ844" s="5"/>
      <c r="BA844" s="5"/>
      <c r="BB844" s="5"/>
      <c r="BC844" s="4"/>
      <c r="BD844" s="4"/>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c r="CR844" s="5"/>
      <c r="CS844" s="5"/>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c r="DW844" s="5"/>
      <c r="DX844" s="5"/>
      <c r="DY844" s="5"/>
      <c r="DZ844" s="5"/>
      <c r="EA844" s="5"/>
      <c r="EB844" s="5"/>
      <c r="EC844" s="5"/>
      <c r="ED844" s="5"/>
      <c r="EE844" s="5"/>
      <c r="EF844" s="5"/>
      <c r="EG844" s="5"/>
      <c r="EH844" s="5"/>
      <c r="EI844" s="5"/>
      <c r="EJ844" s="5"/>
      <c r="EK844" s="5"/>
      <c r="EL844" s="5"/>
      <c r="EM844" s="5"/>
      <c r="EN844" s="5"/>
      <c r="EO844" s="5"/>
      <c r="EP844" s="5"/>
      <c r="EQ844" s="5"/>
      <c r="ER844" s="5"/>
      <c r="ES844" s="5"/>
      <c r="ET844" s="5"/>
      <c r="EU844" s="5"/>
      <c r="EV844" s="5"/>
      <c r="EW844" s="5"/>
      <c r="EX844" s="5"/>
      <c r="EY844" s="5"/>
      <c r="EZ844" s="5"/>
      <c r="FA844" s="5"/>
      <c r="FB844" s="5"/>
      <c r="FC844" s="5"/>
      <c r="FD844" s="5"/>
      <c r="FE844" s="5"/>
      <c r="FF844" s="5"/>
      <c r="FG844" s="5"/>
      <c r="FH844" s="5"/>
      <c r="FI844" s="5"/>
      <c r="FJ844" s="5"/>
      <c r="FK844" s="5"/>
      <c r="FL844" s="5"/>
      <c r="FM844" s="5"/>
      <c r="FN844" s="5"/>
      <c r="FO844" s="5"/>
      <c r="FP844" s="5"/>
      <c r="FQ844" s="5"/>
      <c r="FR844" s="5"/>
      <c r="FS844" s="5"/>
      <c r="FT844" s="5"/>
      <c r="FU844" s="5"/>
      <c r="FV844" s="5"/>
      <c r="FW844" s="5"/>
      <c r="FX844" s="5"/>
      <c r="FY844" s="5"/>
      <c r="FZ844" s="5"/>
      <c r="GA844" s="5"/>
      <c r="GB844" s="5"/>
      <c r="GC844" s="5"/>
      <c r="GD844" s="5"/>
      <c r="GE844" s="5"/>
      <c r="GF844" s="5"/>
      <c r="GG844" s="5"/>
      <c r="GH844" s="4"/>
      <c r="GI844" s="4"/>
      <c r="GJ844" s="5"/>
      <c r="GK844" s="5"/>
      <c r="GL844" s="5"/>
      <c r="GM844" s="5"/>
      <c r="GN844" s="5"/>
      <c r="GO844" s="5"/>
      <c r="GP844" s="5"/>
      <c r="GQ844" s="5"/>
      <c r="GR844" s="5"/>
      <c r="GS844" s="5"/>
    </row>
    <row r="845" spans="1:201"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4"/>
      <c r="AR845" s="4"/>
      <c r="AS845" s="5"/>
      <c r="AT845" s="4"/>
      <c r="AU845" s="5"/>
      <c r="AV845" s="5"/>
      <c r="AW845" s="5"/>
      <c r="AX845" s="5"/>
      <c r="AY845" s="5"/>
      <c r="AZ845" s="5"/>
      <c r="BA845" s="5"/>
      <c r="BB845" s="5"/>
      <c r="BC845" s="4"/>
      <c r="BD845" s="4"/>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c r="CR845" s="5"/>
      <c r="CS845" s="5"/>
      <c r="CT845" s="5"/>
      <c r="CU845" s="5"/>
      <c r="CV845" s="5"/>
      <c r="CW845" s="5"/>
      <c r="CX845" s="5"/>
      <c r="CY845" s="5"/>
      <c r="CZ845" s="5"/>
      <c r="DA845" s="5"/>
      <c r="DB845" s="5"/>
      <c r="DC845" s="5"/>
      <c r="DD845" s="5"/>
      <c r="DE845" s="5"/>
      <c r="DF845" s="5"/>
      <c r="DG845" s="5"/>
      <c r="DH845" s="5"/>
      <c r="DI845" s="5"/>
      <c r="DJ845" s="5"/>
      <c r="DK845" s="5"/>
      <c r="DL845" s="5"/>
      <c r="DM845" s="5"/>
      <c r="DN845" s="5"/>
      <c r="DO845" s="5"/>
      <c r="DP845" s="5"/>
      <c r="DQ845" s="5"/>
      <c r="DR845" s="5"/>
      <c r="DS845" s="5"/>
      <c r="DT845" s="5"/>
      <c r="DU845" s="5"/>
      <c r="DV845" s="5"/>
      <c r="DW845" s="5"/>
      <c r="DX845" s="5"/>
      <c r="DY845" s="5"/>
      <c r="DZ845" s="5"/>
      <c r="EA845" s="5"/>
      <c r="EB845" s="5"/>
      <c r="EC845" s="5"/>
      <c r="ED845" s="5"/>
      <c r="EE845" s="5"/>
      <c r="EF845" s="5"/>
      <c r="EG845" s="5"/>
      <c r="EH845" s="5"/>
      <c r="EI845" s="5"/>
      <c r="EJ845" s="5"/>
      <c r="EK845" s="5"/>
      <c r="EL845" s="5"/>
      <c r="EM845" s="5"/>
      <c r="EN845" s="5"/>
      <c r="EO845" s="5"/>
      <c r="EP845" s="5"/>
      <c r="EQ845" s="5"/>
      <c r="ER845" s="5"/>
      <c r="ES845" s="5"/>
      <c r="ET845" s="5"/>
      <c r="EU845" s="5"/>
      <c r="EV845" s="5"/>
      <c r="EW845" s="5"/>
      <c r="EX845" s="5"/>
      <c r="EY845" s="5"/>
      <c r="EZ845" s="5"/>
      <c r="FA845" s="5"/>
      <c r="FB845" s="5"/>
      <c r="FC845" s="5"/>
      <c r="FD845" s="5"/>
      <c r="FE845" s="5"/>
      <c r="FF845" s="5"/>
      <c r="FG845" s="5"/>
      <c r="FH845" s="5"/>
      <c r="FI845" s="5"/>
      <c r="FJ845" s="5"/>
      <c r="FK845" s="5"/>
      <c r="FL845" s="5"/>
      <c r="FM845" s="5"/>
      <c r="FN845" s="5"/>
      <c r="FO845" s="5"/>
      <c r="FP845" s="5"/>
      <c r="FQ845" s="5"/>
      <c r="FR845" s="5"/>
      <c r="FS845" s="5"/>
      <c r="FT845" s="5"/>
      <c r="FU845" s="5"/>
      <c r="FV845" s="5"/>
      <c r="FW845" s="5"/>
      <c r="FX845" s="5"/>
      <c r="FY845" s="5"/>
      <c r="FZ845" s="5"/>
      <c r="GA845" s="5"/>
      <c r="GB845" s="5"/>
      <c r="GC845" s="5"/>
      <c r="GD845" s="5"/>
      <c r="GE845" s="5"/>
      <c r="GF845" s="5"/>
      <c r="GG845" s="5"/>
      <c r="GH845" s="4"/>
      <c r="GI845" s="4"/>
      <c r="GJ845" s="5"/>
      <c r="GK845" s="5"/>
      <c r="GL845" s="5"/>
      <c r="GM845" s="5"/>
      <c r="GN845" s="5"/>
      <c r="GO845" s="5"/>
      <c r="GP845" s="5"/>
      <c r="GQ845" s="5"/>
      <c r="GR845" s="5"/>
      <c r="GS845" s="5"/>
    </row>
    <row r="846" spans="1:201"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4"/>
      <c r="AR846" s="4"/>
      <c r="AS846" s="5"/>
      <c r="AT846" s="4"/>
      <c r="AU846" s="5"/>
      <c r="AV846" s="5"/>
      <c r="AW846" s="5"/>
      <c r="AX846" s="5"/>
      <c r="AY846" s="5"/>
      <c r="AZ846" s="5"/>
      <c r="BA846" s="5"/>
      <c r="BB846" s="5"/>
      <c r="BC846" s="4"/>
      <c r="BD846" s="4"/>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c r="CR846" s="5"/>
      <c r="CS846" s="5"/>
      <c r="CT846" s="5"/>
      <c r="CU846" s="5"/>
      <c r="CV846" s="5"/>
      <c r="CW846" s="5"/>
      <c r="CX846" s="5"/>
      <c r="CY846" s="5"/>
      <c r="CZ846" s="5"/>
      <c r="DA846" s="5"/>
      <c r="DB846" s="5"/>
      <c r="DC846" s="5"/>
      <c r="DD846" s="5"/>
      <c r="DE846" s="5"/>
      <c r="DF846" s="5"/>
      <c r="DG846" s="5"/>
      <c r="DH846" s="5"/>
      <c r="DI846" s="5"/>
      <c r="DJ846" s="5"/>
      <c r="DK846" s="5"/>
      <c r="DL846" s="5"/>
      <c r="DM846" s="5"/>
      <c r="DN846" s="5"/>
      <c r="DO846" s="5"/>
      <c r="DP846" s="5"/>
      <c r="DQ846" s="5"/>
      <c r="DR846" s="5"/>
      <c r="DS846" s="5"/>
      <c r="DT846" s="5"/>
      <c r="DU846" s="5"/>
      <c r="DV846" s="5"/>
      <c r="DW846" s="5"/>
      <c r="DX846" s="5"/>
      <c r="DY846" s="5"/>
      <c r="DZ846" s="5"/>
      <c r="EA846" s="5"/>
      <c r="EB846" s="5"/>
      <c r="EC846" s="5"/>
      <c r="ED846" s="5"/>
      <c r="EE846" s="5"/>
      <c r="EF846" s="5"/>
      <c r="EG846" s="5"/>
      <c r="EH846" s="5"/>
      <c r="EI846" s="5"/>
      <c r="EJ846" s="5"/>
      <c r="EK846" s="5"/>
      <c r="EL846" s="5"/>
      <c r="EM846" s="5"/>
      <c r="EN846" s="5"/>
      <c r="EO846" s="5"/>
      <c r="EP846" s="5"/>
      <c r="EQ846" s="5"/>
      <c r="ER846" s="5"/>
      <c r="ES846" s="5"/>
      <c r="ET846" s="5"/>
      <c r="EU846" s="5"/>
      <c r="EV846" s="5"/>
      <c r="EW846" s="5"/>
      <c r="EX846" s="5"/>
      <c r="EY846" s="5"/>
      <c r="EZ846" s="5"/>
      <c r="FA846" s="5"/>
      <c r="FB846" s="5"/>
      <c r="FC846" s="5"/>
      <c r="FD846" s="5"/>
      <c r="FE846" s="5"/>
      <c r="FF846" s="5"/>
      <c r="FG846" s="5"/>
      <c r="FH846" s="5"/>
      <c r="FI846" s="5"/>
      <c r="FJ846" s="5"/>
      <c r="FK846" s="5"/>
      <c r="FL846" s="5"/>
      <c r="FM846" s="5"/>
      <c r="FN846" s="5"/>
      <c r="FO846" s="5"/>
      <c r="FP846" s="5"/>
      <c r="FQ846" s="5"/>
      <c r="FR846" s="5"/>
      <c r="FS846" s="5"/>
      <c r="FT846" s="5"/>
      <c r="FU846" s="5"/>
      <c r="FV846" s="5"/>
      <c r="FW846" s="5"/>
      <c r="FX846" s="5"/>
      <c r="FY846" s="5"/>
      <c r="FZ846" s="5"/>
      <c r="GA846" s="5"/>
      <c r="GB846" s="5"/>
      <c r="GC846" s="5"/>
      <c r="GD846" s="5"/>
      <c r="GE846" s="5"/>
      <c r="GF846" s="5"/>
      <c r="GG846" s="5"/>
      <c r="GH846" s="4"/>
      <c r="GI846" s="4"/>
      <c r="GJ846" s="5"/>
      <c r="GK846" s="5"/>
      <c r="GL846" s="5"/>
      <c r="GM846" s="5"/>
      <c r="GN846" s="5"/>
      <c r="GO846" s="5"/>
      <c r="GP846" s="5"/>
      <c r="GQ846" s="5"/>
      <c r="GR846" s="5"/>
      <c r="GS846" s="5"/>
    </row>
    <row r="847" spans="1:201"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4"/>
      <c r="AR847" s="4"/>
      <c r="AS847" s="5"/>
      <c r="AT847" s="4"/>
      <c r="AU847" s="5"/>
      <c r="AV847" s="5"/>
      <c r="AW847" s="5"/>
      <c r="AX847" s="5"/>
      <c r="AY847" s="5"/>
      <c r="AZ847" s="5"/>
      <c r="BA847" s="5"/>
      <c r="BB847" s="5"/>
      <c r="BC847" s="4"/>
      <c r="BD847" s="4"/>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c r="CR847" s="5"/>
      <c r="CS847" s="5"/>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c r="DW847" s="5"/>
      <c r="DX847" s="5"/>
      <c r="DY847" s="5"/>
      <c r="DZ847" s="5"/>
      <c r="EA847" s="5"/>
      <c r="EB847" s="5"/>
      <c r="EC847" s="5"/>
      <c r="ED847" s="5"/>
      <c r="EE847" s="5"/>
      <c r="EF847" s="5"/>
      <c r="EG847" s="5"/>
      <c r="EH847" s="5"/>
      <c r="EI847" s="5"/>
      <c r="EJ847" s="5"/>
      <c r="EK847" s="5"/>
      <c r="EL847" s="5"/>
      <c r="EM847" s="5"/>
      <c r="EN847" s="5"/>
      <c r="EO847" s="5"/>
      <c r="EP847" s="5"/>
      <c r="EQ847" s="5"/>
      <c r="ER847" s="5"/>
      <c r="ES847" s="5"/>
      <c r="ET847" s="5"/>
      <c r="EU847" s="5"/>
      <c r="EV847" s="5"/>
      <c r="EW847" s="5"/>
      <c r="EX847" s="5"/>
      <c r="EY847" s="5"/>
      <c r="EZ847" s="5"/>
      <c r="FA847" s="5"/>
      <c r="FB847" s="5"/>
      <c r="FC847" s="5"/>
      <c r="FD847" s="5"/>
      <c r="FE847" s="5"/>
      <c r="FF847" s="5"/>
      <c r="FG847" s="5"/>
      <c r="FH847" s="5"/>
      <c r="FI847" s="5"/>
      <c r="FJ847" s="5"/>
      <c r="FK847" s="5"/>
      <c r="FL847" s="5"/>
      <c r="FM847" s="5"/>
      <c r="FN847" s="5"/>
      <c r="FO847" s="5"/>
      <c r="FP847" s="5"/>
      <c r="FQ847" s="5"/>
      <c r="FR847" s="5"/>
      <c r="FS847" s="5"/>
      <c r="FT847" s="5"/>
      <c r="FU847" s="5"/>
      <c r="FV847" s="5"/>
      <c r="FW847" s="5"/>
      <c r="FX847" s="5"/>
      <c r="FY847" s="5"/>
      <c r="FZ847" s="5"/>
      <c r="GA847" s="5"/>
      <c r="GB847" s="5"/>
      <c r="GC847" s="5"/>
      <c r="GD847" s="5"/>
      <c r="GE847" s="5"/>
      <c r="GF847" s="5"/>
      <c r="GG847" s="5"/>
      <c r="GH847" s="4"/>
      <c r="GI847" s="4"/>
      <c r="GJ847" s="5"/>
      <c r="GK847" s="5"/>
      <c r="GL847" s="5"/>
      <c r="GM847" s="5"/>
      <c r="GN847" s="5"/>
      <c r="GO847" s="5"/>
      <c r="GP847" s="5"/>
      <c r="GQ847" s="5"/>
      <c r="GR847" s="5"/>
      <c r="GS847" s="5"/>
    </row>
    <row r="848" spans="1:201"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4"/>
      <c r="AR848" s="4"/>
      <c r="AS848" s="5"/>
      <c r="AT848" s="4"/>
      <c r="AU848" s="5"/>
      <c r="AV848" s="5"/>
      <c r="AW848" s="5"/>
      <c r="AX848" s="5"/>
      <c r="AY848" s="5"/>
      <c r="AZ848" s="5"/>
      <c r="BA848" s="5"/>
      <c r="BB848" s="5"/>
      <c r="BC848" s="4"/>
      <c r="BD848" s="4"/>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c r="CR848" s="5"/>
      <c r="CS848" s="5"/>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c r="DW848" s="5"/>
      <c r="DX848" s="5"/>
      <c r="DY848" s="5"/>
      <c r="DZ848" s="5"/>
      <c r="EA848" s="5"/>
      <c r="EB848" s="5"/>
      <c r="EC848" s="5"/>
      <c r="ED848" s="5"/>
      <c r="EE848" s="5"/>
      <c r="EF848" s="5"/>
      <c r="EG848" s="5"/>
      <c r="EH848" s="5"/>
      <c r="EI848" s="5"/>
      <c r="EJ848" s="5"/>
      <c r="EK848" s="5"/>
      <c r="EL848" s="5"/>
      <c r="EM848" s="5"/>
      <c r="EN848" s="5"/>
      <c r="EO848" s="5"/>
      <c r="EP848" s="5"/>
      <c r="EQ848" s="5"/>
      <c r="ER848" s="5"/>
      <c r="ES848" s="5"/>
      <c r="ET848" s="5"/>
      <c r="EU848" s="5"/>
      <c r="EV848" s="5"/>
      <c r="EW848" s="5"/>
      <c r="EX848" s="5"/>
      <c r="EY848" s="5"/>
      <c r="EZ848" s="5"/>
      <c r="FA848" s="5"/>
      <c r="FB848" s="5"/>
      <c r="FC848" s="5"/>
      <c r="FD848" s="5"/>
      <c r="FE848" s="5"/>
      <c r="FF848" s="5"/>
      <c r="FG848" s="5"/>
      <c r="FH848" s="5"/>
      <c r="FI848" s="5"/>
      <c r="FJ848" s="5"/>
      <c r="FK848" s="5"/>
      <c r="FL848" s="5"/>
      <c r="FM848" s="5"/>
      <c r="FN848" s="5"/>
      <c r="FO848" s="5"/>
      <c r="FP848" s="5"/>
      <c r="FQ848" s="5"/>
      <c r="FR848" s="5"/>
      <c r="FS848" s="5"/>
      <c r="FT848" s="5"/>
      <c r="FU848" s="5"/>
      <c r="FV848" s="5"/>
      <c r="FW848" s="5"/>
      <c r="FX848" s="5"/>
      <c r="FY848" s="5"/>
      <c r="FZ848" s="5"/>
      <c r="GA848" s="5"/>
      <c r="GB848" s="5"/>
      <c r="GC848" s="5"/>
      <c r="GD848" s="5"/>
      <c r="GE848" s="5"/>
      <c r="GF848" s="5"/>
      <c r="GG848" s="5"/>
      <c r="GH848" s="4"/>
      <c r="GI848" s="4"/>
      <c r="GJ848" s="5"/>
      <c r="GK848" s="5"/>
      <c r="GL848" s="5"/>
      <c r="GM848" s="5"/>
      <c r="GN848" s="5"/>
      <c r="GO848" s="5"/>
      <c r="GP848" s="5"/>
      <c r="GQ848" s="5"/>
      <c r="GR848" s="5"/>
      <c r="GS848" s="5"/>
    </row>
    <row r="849" spans="1:201"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4"/>
      <c r="AR849" s="4"/>
      <c r="AS849" s="5"/>
      <c r="AT849" s="4"/>
      <c r="AU849" s="5"/>
      <c r="AV849" s="5"/>
      <c r="AW849" s="5"/>
      <c r="AX849" s="5"/>
      <c r="AY849" s="5"/>
      <c r="AZ849" s="5"/>
      <c r="BA849" s="5"/>
      <c r="BB849" s="5"/>
      <c r="BC849" s="4"/>
      <c r="BD849" s="4"/>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c r="CR849" s="5"/>
      <c r="CS849" s="5"/>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c r="DW849" s="5"/>
      <c r="DX849" s="5"/>
      <c r="DY849" s="5"/>
      <c r="DZ849" s="5"/>
      <c r="EA849" s="5"/>
      <c r="EB849" s="5"/>
      <c r="EC849" s="5"/>
      <c r="ED849" s="5"/>
      <c r="EE849" s="5"/>
      <c r="EF849" s="5"/>
      <c r="EG849" s="5"/>
      <c r="EH849" s="5"/>
      <c r="EI849" s="5"/>
      <c r="EJ849" s="5"/>
      <c r="EK849" s="5"/>
      <c r="EL849" s="5"/>
      <c r="EM849" s="5"/>
      <c r="EN849" s="5"/>
      <c r="EO849" s="5"/>
      <c r="EP849" s="5"/>
      <c r="EQ849" s="5"/>
      <c r="ER849" s="5"/>
      <c r="ES849" s="5"/>
      <c r="ET849" s="5"/>
      <c r="EU849" s="5"/>
      <c r="EV849" s="5"/>
      <c r="EW849" s="5"/>
      <c r="EX849" s="5"/>
      <c r="EY849" s="5"/>
      <c r="EZ849" s="5"/>
      <c r="FA849" s="5"/>
      <c r="FB849" s="5"/>
      <c r="FC849" s="5"/>
      <c r="FD849" s="5"/>
      <c r="FE849" s="5"/>
      <c r="FF849" s="5"/>
      <c r="FG849" s="5"/>
      <c r="FH849" s="5"/>
      <c r="FI849" s="5"/>
      <c r="FJ849" s="5"/>
      <c r="FK849" s="5"/>
      <c r="FL849" s="5"/>
      <c r="FM849" s="5"/>
      <c r="FN849" s="5"/>
      <c r="FO849" s="5"/>
      <c r="FP849" s="5"/>
      <c r="FQ849" s="5"/>
      <c r="FR849" s="5"/>
      <c r="FS849" s="5"/>
      <c r="FT849" s="5"/>
      <c r="FU849" s="5"/>
      <c r="FV849" s="5"/>
      <c r="FW849" s="5"/>
      <c r="FX849" s="5"/>
      <c r="FY849" s="5"/>
      <c r="FZ849" s="5"/>
      <c r="GA849" s="5"/>
      <c r="GB849" s="5"/>
      <c r="GC849" s="5"/>
      <c r="GD849" s="5"/>
      <c r="GE849" s="5"/>
      <c r="GF849" s="5"/>
      <c r="GG849" s="5"/>
      <c r="GH849" s="4"/>
      <c r="GI849" s="4"/>
      <c r="GJ849" s="5"/>
      <c r="GK849" s="5"/>
      <c r="GL849" s="5"/>
      <c r="GM849" s="5"/>
      <c r="GN849" s="5"/>
      <c r="GO849" s="5"/>
      <c r="GP849" s="5"/>
      <c r="GQ849" s="5"/>
      <c r="GR849" s="5"/>
      <c r="GS849" s="5"/>
    </row>
    <row r="850" spans="1:201"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4"/>
      <c r="AR850" s="4"/>
      <c r="AS850" s="5"/>
      <c r="AT850" s="4"/>
      <c r="AU850" s="5"/>
      <c r="AV850" s="5"/>
      <c r="AW850" s="5"/>
      <c r="AX850" s="5"/>
      <c r="AY850" s="5"/>
      <c r="AZ850" s="5"/>
      <c r="BA850" s="5"/>
      <c r="BB850" s="5"/>
      <c r="BC850" s="4"/>
      <c r="BD850" s="4"/>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c r="DW850" s="5"/>
      <c r="DX850" s="5"/>
      <c r="DY850" s="5"/>
      <c r="DZ850" s="5"/>
      <c r="EA850" s="5"/>
      <c r="EB850" s="5"/>
      <c r="EC850" s="5"/>
      <c r="ED850" s="5"/>
      <c r="EE850" s="5"/>
      <c r="EF850" s="5"/>
      <c r="EG850" s="5"/>
      <c r="EH850" s="5"/>
      <c r="EI850" s="5"/>
      <c r="EJ850" s="5"/>
      <c r="EK850" s="5"/>
      <c r="EL850" s="5"/>
      <c r="EM850" s="5"/>
      <c r="EN850" s="5"/>
      <c r="EO850" s="5"/>
      <c r="EP850" s="5"/>
      <c r="EQ850" s="5"/>
      <c r="ER850" s="5"/>
      <c r="ES850" s="5"/>
      <c r="ET850" s="5"/>
      <c r="EU850" s="5"/>
      <c r="EV850" s="5"/>
      <c r="EW850" s="5"/>
      <c r="EX850" s="5"/>
      <c r="EY850" s="5"/>
      <c r="EZ850" s="5"/>
      <c r="FA850" s="5"/>
      <c r="FB850" s="5"/>
      <c r="FC850" s="5"/>
      <c r="FD850" s="5"/>
      <c r="FE850" s="5"/>
      <c r="FF850" s="5"/>
      <c r="FG850" s="5"/>
      <c r="FH850" s="5"/>
      <c r="FI850" s="5"/>
      <c r="FJ850" s="5"/>
      <c r="FK850" s="5"/>
      <c r="FL850" s="5"/>
      <c r="FM850" s="5"/>
      <c r="FN850" s="5"/>
      <c r="FO850" s="5"/>
      <c r="FP850" s="5"/>
      <c r="FQ850" s="5"/>
      <c r="FR850" s="5"/>
      <c r="FS850" s="5"/>
      <c r="FT850" s="5"/>
      <c r="FU850" s="5"/>
      <c r="FV850" s="5"/>
      <c r="FW850" s="5"/>
      <c r="FX850" s="5"/>
      <c r="FY850" s="5"/>
      <c r="FZ850" s="5"/>
      <c r="GA850" s="5"/>
      <c r="GB850" s="5"/>
      <c r="GC850" s="5"/>
      <c r="GD850" s="5"/>
      <c r="GE850" s="5"/>
      <c r="GF850" s="5"/>
      <c r="GG850" s="5"/>
      <c r="GH850" s="4"/>
      <c r="GI850" s="4"/>
      <c r="GJ850" s="5"/>
      <c r="GK850" s="5"/>
      <c r="GL850" s="5"/>
      <c r="GM850" s="5"/>
      <c r="GN850" s="5"/>
      <c r="GO850" s="5"/>
      <c r="GP850" s="5"/>
      <c r="GQ850" s="5"/>
      <c r="GR850" s="5"/>
      <c r="GS850" s="5"/>
    </row>
    <row r="851" spans="1:201"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4"/>
      <c r="AR851" s="4"/>
      <c r="AS851" s="5"/>
      <c r="AT851" s="4"/>
      <c r="AU851" s="5"/>
      <c r="AV851" s="5"/>
      <c r="AW851" s="5"/>
      <c r="AX851" s="5"/>
      <c r="AY851" s="5"/>
      <c r="AZ851" s="5"/>
      <c r="BA851" s="5"/>
      <c r="BB851" s="5"/>
      <c r="BC851" s="4"/>
      <c r="BD851" s="4"/>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c r="CR851" s="5"/>
      <c r="CS851" s="5"/>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c r="DW851" s="5"/>
      <c r="DX851" s="5"/>
      <c r="DY851" s="5"/>
      <c r="DZ851" s="5"/>
      <c r="EA851" s="5"/>
      <c r="EB851" s="5"/>
      <c r="EC851" s="5"/>
      <c r="ED851" s="5"/>
      <c r="EE851" s="5"/>
      <c r="EF851" s="5"/>
      <c r="EG851" s="5"/>
      <c r="EH851" s="5"/>
      <c r="EI851" s="5"/>
      <c r="EJ851" s="5"/>
      <c r="EK851" s="5"/>
      <c r="EL851" s="5"/>
      <c r="EM851" s="5"/>
      <c r="EN851" s="5"/>
      <c r="EO851" s="5"/>
      <c r="EP851" s="5"/>
      <c r="EQ851" s="5"/>
      <c r="ER851" s="5"/>
      <c r="ES851" s="5"/>
      <c r="ET851" s="5"/>
      <c r="EU851" s="5"/>
      <c r="EV851" s="5"/>
      <c r="EW851" s="5"/>
      <c r="EX851" s="5"/>
      <c r="EY851" s="5"/>
      <c r="EZ851" s="5"/>
      <c r="FA851" s="5"/>
      <c r="FB851" s="5"/>
      <c r="FC851" s="5"/>
      <c r="FD851" s="5"/>
      <c r="FE851" s="5"/>
      <c r="FF851" s="5"/>
      <c r="FG851" s="5"/>
      <c r="FH851" s="5"/>
      <c r="FI851" s="5"/>
      <c r="FJ851" s="5"/>
      <c r="FK851" s="5"/>
      <c r="FL851" s="5"/>
      <c r="FM851" s="5"/>
      <c r="FN851" s="5"/>
      <c r="FO851" s="5"/>
      <c r="FP851" s="5"/>
      <c r="FQ851" s="5"/>
      <c r="FR851" s="5"/>
      <c r="FS851" s="5"/>
      <c r="FT851" s="5"/>
      <c r="FU851" s="5"/>
      <c r="FV851" s="5"/>
      <c r="FW851" s="5"/>
      <c r="FX851" s="5"/>
      <c r="FY851" s="5"/>
      <c r="FZ851" s="5"/>
      <c r="GA851" s="5"/>
      <c r="GB851" s="5"/>
      <c r="GC851" s="5"/>
      <c r="GD851" s="5"/>
      <c r="GE851" s="5"/>
      <c r="GF851" s="5"/>
      <c r="GG851" s="5"/>
      <c r="GH851" s="4"/>
      <c r="GI851" s="4"/>
      <c r="GJ851" s="5"/>
      <c r="GK851" s="5"/>
      <c r="GL851" s="5"/>
      <c r="GM851" s="5"/>
      <c r="GN851" s="5"/>
      <c r="GO851" s="5"/>
      <c r="GP851" s="5"/>
      <c r="GQ851" s="5"/>
      <c r="GR851" s="5"/>
      <c r="GS851" s="5"/>
    </row>
    <row r="852" spans="1:201"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4"/>
      <c r="AR852" s="4"/>
      <c r="AS852" s="5"/>
      <c r="AT852" s="4"/>
      <c r="AU852" s="5"/>
      <c r="AV852" s="5"/>
      <c r="AW852" s="5"/>
      <c r="AX852" s="5"/>
      <c r="AY852" s="5"/>
      <c r="AZ852" s="5"/>
      <c r="BA852" s="5"/>
      <c r="BB852" s="5"/>
      <c r="BC852" s="4"/>
      <c r="BD852" s="4"/>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c r="CR852" s="5"/>
      <c r="CS852" s="5"/>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c r="DW852" s="5"/>
      <c r="DX852" s="5"/>
      <c r="DY852" s="5"/>
      <c r="DZ852" s="5"/>
      <c r="EA852" s="5"/>
      <c r="EB852" s="5"/>
      <c r="EC852" s="5"/>
      <c r="ED852" s="5"/>
      <c r="EE852" s="5"/>
      <c r="EF852" s="5"/>
      <c r="EG852" s="5"/>
      <c r="EH852" s="5"/>
      <c r="EI852" s="5"/>
      <c r="EJ852" s="5"/>
      <c r="EK852" s="5"/>
      <c r="EL852" s="5"/>
      <c r="EM852" s="5"/>
      <c r="EN852" s="5"/>
      <c r="EO852" s="5"/>
      <c r="EP852" s="5"/>
      <c r="EQ852" s="5"/>
      <c r="ER852" s="5"/>
      <c r="ES852" s="5"/>
      <c r="ET852" s="5"/>
      <c r="EU852" s="5"/>
      <c r="EV852" s="5"/>
      <c r="EW852" s="5"/>
      <c r="EX852" s="5"/>
      <c r="EY852" s="5"/>
      <c r="EZ852" s="5"/>
      <c r="FA852" s="5"/>
      <c r="FB852" s="5"/>
      <c r="FC852" s="5"/>
      <c r="FD852" s="5"/>
      <c r="FE852" s="5"/>
      <c r="FF852" s="5"/>
      <c r="FG852" s="5"/>
      <c r="FH852" s="5"/>
      <c r="FI852" s="5"/>
      <c r="FJ852" s="5"/>
      <c r="FK852" s="5"/>
      <c r="FL852" s="5"/>
      <c r="FM852" s="5"/>
      <c r="FN852" s="5"/>
      <c r="FO852" s="5"/>
      <c r="FP852" s="5"/>
      <c r="FQ852" s="5"/>
      <c r="FR852" s="5"/>
      <c r="FS852" s="5"/>
      <c r="FT852" s="5"/>
      <c r="FU852" s="5"/>
      <c r="FV852" s="5"/>
      <c r="FW852" s="5"/>
      <c r="FX852" s="5"/>
      <c r="FY852" s="5"/>
      <c r="FZ852" s="5"/>
      <c r="GA852" s="5"/>
      <c r="GB852" s="5"/>
      <c r="GC852" s="5"/>
      <c r="GD852" s="5"/>
      <c r="GE852" s="5"/>
      <c r="GF852" s="5"/>
      <c r="GG852" s="5"/>
      <c r="GH852" s="4"/>
      <c r="GI852" s="4"/>
      <c r="GJ852" s="5"/>
      <c r="GK852" s="5"/>
      <c r="GL852" s="5"/>
      <c r="GM852" s="5"/>
      <c r="GN852" s="5"/>
      <c r="GO852" s="5"/>
      <c r="GP852" s="5"/>
      <c r="GQ852" s="5"/>
      <c r="GR852" s="5"/>
      <c r="GS852" s="5"/>
    </row>
    <row r="853" spans="1:201"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4"/>
      <c r="AR853" s="4"/>
      <c r="AS853" s="5"/>
      <c r="AT853" s="4"/>
      <c r="AU853" s="5"/>
      <c r="AV853" s="5"/>
      <c r="AW853" s="5"/>
      <c r="AX853" s="5"/>
      <c r="AY853" s="5"/>
      <c r="AZ853" s="5"/>
      <c r="BA853" s="5"/>
      <c r="BB853" s="5"/>
      <c r="BC853" s="4"/>
      <c r="BD853" s="4"/>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c r="CR853" s="5"/>
      <c r="CS853" s="5"/>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c r="DW853" s="5"/>
      <c r="DX853" s="5"/>
      <c r="DY853" s="5"/>
      <c r="DZ853" s="5"/>
      <c r="EA853" s="5"/>
      <c r="EB853" s="5"/>
      <c r="EC853" s="5"/>
      <c r="ED853" s="5"/>
      <c r="EE853" s="5"/>
      <c r="EF853" s="5"/>
      <c r="EG853" s="5"/>
      <c r="EH853" s="5"/>
      <c r="EI853" s="5"/>
      <c r="EJ853" s="5"/>
      <c r="EK853" s="5"/>
      <c r="EL853" s="5"/>
      <c r="EM853" s="5"/>
      <c r="EN853" s="5"/>
      <c r="EO853" s="5"/>
      <c r="EP853" s="5"/>
      <c r="EQ853" s="5"/>
      <c r="ER853" s="5"/>
      <c r="ES853" s="5"/>
      <c r="ET853" s="5"/>
      <c r="EU853" s="5"/>
      <c r="EV853" s="5"/>
      <c r="EW853" s="5"/>
      <c r="EX853" s="5"/>
      <c r="EY853" s="5"/>
      <c r="EZ853" s="5"/>
      <c r="FA853" s="5"/>
      <c r="FB853" s="5"/>
      <c r="FC853" s="5"/>
      <c r="FD853" s="5"/>
      <c r="FE853" s="5"/>
      <c r="FF853" s="5"/>
      <c r="FG853" s="5"/>
      <c r="FH853" s="5"/>
      <c r="FI853" s="5"/>
      <c r="FJ853" s="5"/>
      <c r="FK853" s="5"/>
      <c r="FL853" s="5"/>
      <c r="FM853" s="5"/>
      <c r="FN853" s="5"/>
      <c r="FO853" s="5"/>
      <c r="FP853" s="5"/>
      <c r="FQ853" s="5"/>
      <c r="FR853" s="5"/>
      <c r="FS853" s="5"/>
      <c r="FT853" s="5"/>
      <c r="FU853" s="5"/>
      <c r="FV853" s="5"/>
      <c r="FW853" s="5"/>
      <c r="FX853" s="5"/>
      <c r="FY853" s="5"/>
      <c r="FZ853" s="5"/>
      <c r="GA853" s="5"/>
      <c r="GB853" s="5"/>
      <c r="GC853" s="5"/>
      <c r="GD853" s="5"/>
      <c r="GE853" s="5"/>
      <c r="GF853" s="5"/>
      <c r="GG853" s="5"/>
      <c r="GH853" s="4"/>
      <c r="GI853" s="4"/>
      <c r="GJ853" s="5"/>
      <c r="GK853" s="5"/>
      <c r="GL853" s="5"/>
      <c r="GM853" s="5"/>
      <c r="GN853" s="5"/>
      <c r="GO853" s="5"/>
      <c r="GP853" s="5"/>
      <c r="GQ853" s="5"/>
      <c r="GR853" s="5"/>
      <c r="GS853" s="5"/>
    </row>
    <row r="854" spans="1:201"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4"/>
      <c r="AR854" s="4"/>
      <c r="AS854" s="5"/>
      <c r="AT854" s="4"/>
      <c r="AU854" s="5"/>
      <c r="AV854" s="5"/>
      <c r="AW854" s="5"/>
      <c r="AX854" s="5"/>
      <c r="AY854" s="5"/>
      <c r="AZ854" s="5"/>
      <c r="BA854" s="5"/>
      <c r="BB854" s="5"/>
      <c r="BC854" s="4"/>
      <c r="BD854" s="4"/>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c r="CR854" s="5"/>
      <c r="CS854" s="5"/>
      <c r="CT854" s="5"/>
      <c r="CU854" s="5"/>
      <c r="CV854" s="5"/>
      <c r="CW854" s="5"/>
      <c r="CX854" s="5"/>
      <c r="CY854" s="5"/>
      <c r="CZ854" s="5"/>
      <c r="DA854" s="5"/>
      <c r="DB854" s="5"/>
      <c r="DC854" s="5"/>
      <c r="DD854" s="5"/>
      <c r="DE854" s="5"/>
      <c r="DF854" s="5"/>
      <c r="DG854" s="5"/>
      <c r="DH854" s="5"/>
      <c r="DI854" s="5"/>
      <c r="DJ854" s="5"/>
      <c r="DK854" s="5"/>
      <c r="DL854" s="5"/>
      <c r="DM854" s="5"/>
      <c r="DN854" s="5"/>
      <c r="DO854" s="5"/>
      <c r="DP854" s="5"/>
      <c r="DQ854" s="5"/>
      <c r="DR854" s="5"/>
      <c r="DS854" s="5"/>
      <c r="DT854" s="5"/>
      <c r="DU854" s="5"/>
      <c r="DV854" s="5"/>
      <c r="DW854" s="5"/>
      <c r="DX854" s="5"/>
      <c r="DY854" s="5"/>
      <c r="DZ854" s="5"/>
      <c r="EA854" s="5"/>
      <c r="EB854" s="5"/>
      <c r="EC854" s="5"/>
      <c r="ED854" s="5"/>
      <c r="EE854" s="5"/>
      <c r="EF854" s="5"/>
      <c r="EG854" s="5"/>
      <c r="EH854" s="5"/>
      <c r="EI854" s="5"/>
      <c r="EJ854" s="5"/>
      <c r="EK854" s="5"/>
      <c r="EL854" s="5"/>
      <c r="EM854" s="5"/>
      <c r="EN854" s="5"/>
      <c r="EO854" s="5"/>
      <c r="EP854" s="5"/>
      <c r="EQ854" s="5"/>
      <c r="ER854" s="5"/>
      <c r="ES854" s="5"/>
      <c r="ET854" s="5"/>
      <c r="EU854" s="5"/>
      <c r="EV854" s="5"/>
      <c r="EW854" s="5"/>
      <c r="EX854" s="5"/>
      <c r="EY854" s="5"/>
      <c r="EZ854" s="5"/>
      <c r="FA854" s="5"/>
      <c r="FB854" s="5"/>
      <c r="FC854" s="5"/>
      <c r="FD854" s="5"/>
      <c r="FE854" s="5"/>
      <c r="FF854" s="5"/>
      <c r="FG854" s="5"/>
      <c r="FH854" s="5"/>
      <c r="FI854" s="5"/>
      <c r="FJ854" s="5"/>
      <c r="FK854" s="5"/>
      <c r="FL854" s="5"/>
      <c r="FM854" s="5"/>
      <c r="FN854" s="5"/>
      <c r="FO854" s="5"/>
      <c r="FP854" s="5"/>
      <c r="FQ854" s="5"/>
      <c r="FR854" s="5"/>
      <c r="FS854" s="5"/>
      <c r="FT854" s="5"/>
      <c r="FU854" s="5"/>
      <c r="FV854" s="5"/>
      <c r="FW854" s="5"/>
      <c r="FX854" s="5"/>
      <c r="FY854" s="5"/>
      <c r="FZ854" s="5"/>
      <c r="GA854" s="5"/>
      <c r="GB854" s="5"/>
      <c r="GC854" s="5"/>
      <c r="GD854" s="5"/>
      <c r="GE854" s="5"/>
      <c r="GF854" s="5"/>
      <c r="GG854" s="5"/>
      <c r="GH854" s="4"/>
      <c r="GI854" s="4"/>
      <c r="GJ854" s="5"/>
      <c r="GK854" s="5"/>
      <c r="GL854" s="5"/>
      <c r="GM854" s="5"/>
      <c r="GN854" s="5"/>
      <c r="GO854" s="5"/>
      <c r="GP854" s="5"/>
      <c r="GQ854" s="5"/>
      <c r="GR854" s="5"/>
      <c r="GS854" s="5"/>
    </row>
    <row r="855" spans="1:201"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4"/>
      <c r="AR855" s="4"/>
      <c r="AS855" s="5"/>
      <c r="AT855" s="4"/>
      <c r="AU855" s="5"/>
      <c r="AV855" s="5"/>
      <c r="AW855" s="5"/>
      <c r="AX855" s="5"/>
      <c r="AY855" s="5"/>
      <c r="AZ855" s="5"/>
      <c r="BA855" s="5"/>
      <c r="BB855" s="5"/>
      <c r="BC855" s="4"/>
      <c r="BD855" s="4"/>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c r="CM855" s="5"/>
      <c r="CN855" s="5"/>
      <c r="CO855" s="5"/>
      <c r="CP855" s="5"/>
      <c r="CQ855" s="5"/>
      <c r="CR855" s="5"/>
      <c r="CS855" s="5"/>
      <c r="CT855" s="5"/>
      <c r="CU855" s="5"/>
      <c r="CV855" s="5"/>
      <c r="CW855" s="5"/>
      <c r="CX855" s="5"/>
      <c r="CY855" s="5"/>
      <c r="CZ855" s="5"/>
      <c r="DA855" s="5"/>
      <c r="DB855" s="5"/>
      <c r="DC855" s="5"/>
      <c r="DD855" s="5"/>
      <c r="DE855" s="5"/>
      <c r="DF855" s="5"/>
      <c r="DG855" s="5"/>
      <c r="DH855" s="5"/>
      <c r="DI855" s="5"/>
      <c r="DJ855" s="5"/>
      <c r="DK855" s="5"/>
      <c r="DL855" s="5"/>
      <c r="DM855" s="5"/>
      <c r="DN855" s="5"/>
      <c r="DO855" s="5"/>
      <c r="DP855" s="5"/>
      <c r="DQ855" s="5"/>
      <c r="DR855" s="5"/>
      <c r="DS855" s="5"/>
      <c r="DT855" s="5"/>
      <c r="DU855" s="5"/>
      <c r="DV855" s="5"/>
      <c r="DW855" s="5"/>
      <c r="DX855" s="5"/>
      <c r="DY855" s="5"/>
      <c r="DZ855" s="5"/>
      <c r="EA855" s="5"/>
      <c r="EB855" s="5"/>
      <c r="EC855" s="5"/>
      <c r="ED855" s="5"/>
      <c r="EE855" s="5"/>
      <c r="EF855" s="5"/>
      <c r="EG855" s="5"/>
      <c r="EH855" s="5"/>
      <c r="EI855" s="5"/>
      <c r="EJ855" s="5"/>
      <c r="EK855" s="5"/>
      <c r="EL855" s="5"/>
      <c r="EM855" s="5"/>
      <c r="EN855" s="5"/>
      <c r="EO855" s="5"/>
      <c r="EP855" s="5"/>
      <c r="EQ855" s="5"/>
      <c r="ER855" s="5"/>
      <c r="ES855" s="5"/>
      <c r="ET855" s="5"/>
      <c r="EU855" s="5"/>
      <c r="EV855" s="5"/>
      <c r="EW855" s="5"/>
      <c r="EX855" s="5"/>
      <c r="EY855" s="5"/>
      <c r="EZ855" s="5"/>
      <c r="FA855" s="5"/>
      <c r="FB855" s="5"/>
      <c r="FC855" s="5"/>
      <c r="FD855" s="5"/>
      <c r="FE855" s="5"/>
      <c r="FF855" s="5"/>
      <c r="FG855" s="5"/>
      <c r="FH855" s="5"/>
      <c r="FI855" s="5"/>
      <c r="FJ855" s="5"/>
      <c r="FK855" s="5"/>
      <c r="FL855" s="5"/>
      <c r="FM855" s="5"/>
      <c r="FN855" s="5"/>
      <c r="FO855" s="5"/>
      <c r="FP855" s="5"/>
      <c r="FQ855" s="5"/>
      <c r="FR855" s="5"/>
      <c r="FS855" s="5"/>
      <c r="FT855" s="5"/>
      <c r="FU855" s="5"/>
      <c r="FV855" s="5"/>
      <c r="FW855" s="5"/>
      <c r="FX855" s="5"/>
      <c r="FY855" s="5"/>
      <c r="FZ855" s="5"/>
      <c r="GA855" s="5"/>
      <c r="GB855" s="5"/>
      <c r="GC855" s="5"/>
      <c r="GD855" s="5"/>
      <c r="GE855" s="5"/>
      <c r="GF855" s="5"/>
      <c r="GG855" s="5"/>
      <c r="GH855" s="4"/>
      <c r="GI855" s="4"/>
      <c r="GJ855" s="5"/>
      <c r="GK855" s="5"/>
      <c r="GL855" s="5"/>
      <c r="GM855" s="5"/>
      <c r="GN855" s="5"/>
      <c r="GO855" s="5"/>
      <c r="GP855" s="5"/>
      <c r="GQ855" s="5"/>
      <c r="GR855" s="5"/>
      <c r="GS855" s="5"/>
    </row>
    <row r="856" spans="1:201"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4"/>
      <c r="AR856" s="4"/>
      <c r="AS856" s="5"/>
      <c r="AT856" s="4"/>
      <c r="AU856" s="5"/>
      <c r="AV856" s="5"/>
      <c r="AW856" s="5"/>
      <c r="AX856" s="5"/>
      <c r="AY856" s="5"/>
      <c r="AZ856" s="5"/>
      <c r="BA856" s="5"/>
      <c r="BB856" s="5"/>
      <c r="BC856" s="4"/>
      <c r="BD856" s="4"/>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c r="CM856" s="5"/>
      <c r="CN856" s="5"/>
      <c r="CO856" s="5"/>
      <c r="CP856" s="5"/>
      <c r="CQ856" s="5"/>
      <c r="CR856" s="5"/>
      <c r="CS856" s="5"/>
      <c r="CT856" s="5"/>
      <c r="CU856" s="5"/>
      <c r="CV856" s="5"/>
      <c r="CW856" s="5"/>
      <c r="CX856" s="5"/>
      <c r="CY856" s="5"/>
      <c r="CZ856" s="5"/>
      <c r="DA856" s="5"/>
      <c r="DB856" s="5"/>
      <c r="DC856" s="5"/>
      <c r="DD856" s="5"/>
      <c r="DE856" s="5"/>
      <c r="DF856" s="5"/>
      <c r="DG856" s="5"/>
      <c r="DH856" s="5"/>
      <c r="DI856" s="5"/>
      <c r="DJ856" s="5"/>
      <c r="DK856" s="5"/>
      <c r="DL856" s="5"/>
      <c r="DM856" s="5"/>
      <c r="DN856" s="5"/>
      <c r="DO856" s="5"/>
      <c r="DP856" s="5"/>
      <c r="DQ856" s="5"/>
      <c r="DR856" s="5"/>
      <c r="DS856" s="5"/>
      <c r="DT856" s="5"/>
      <c r="DU856" s="5"/>
      <c r="DV856" s="5"/>
      <c r="DW856" s="5"/>
      <c r="DX856" s="5"/>
      <c r="DY856" s="5"/>
      <c r="DZ856" s="5"/>
      <c r="EA856" s="5"/>
      <c r="EB856" s="5"/>
      <c r="EC856" s="5"/>
      <c r="ED856" s="5"/>
      <c r="EE856" s="5"/>
      <c r="EF856" s="5"/>
      <c r="EG856" s="5"/>
      <c r="EH856" s="5"/>
      <c r="EI856" s="5"/>
      <c r="EJ856" s="5"/>
      <c r="EK856" s="5"/>
      <c r="EL856" s="5"/>
      <c r="EM856" s="5"/>
      <c r="EN856" s="5"/>
      <c r="EO856" s="5"/>
      <c r="EP856" s="5"/>
      <c r="EQ856" s="5"/>
      <c r="ER856" s="5"/>
      <c r="ES856" s="5"/>
      <c r="ET856" s="5"/>
      <c r="EU856" s="5"/>
      <c r="EV856" s="5"/>
      <c r="EW856" s="5"/>
      <c r="EX856" s="5"/>
      <c r="EY856" s="5"/>
      <c r="EZ856" s="5"/>
      <c r="FA856" s="5"/>
      <c r="FB856" s="5"/>
      <c r="FC856" s="5"/>
      <c r="FD856" s="5"/>
      <c r="FE856" s="5"/>
      <c r="FF856" s="5"/>
      <c r="FG856" s="5"/>
      <c r="FH856" s="5"/>
      <c r="FI856" s="5"/>
      <c r="FJ856" s="5"/>
      <c r="FK856" s="5"/>
      <c r="FL856" s="5"/>
      <c r="FM856" s="5"/>
      <c r="FN856" s="5"/>
      <c r="FO856" s="5"/>
      <c r="FP856" s="5"/>
      <c r="FQ856" s="5"/>
      <c r="FR856" s="5"/>
      <c r="FS856" s="5"/>
      <c r="FT856" s="5"/>
      <c r="FU856" s="5"/>
      <c r="FV856" s="5"/>
      <c r="FW856" s="5"/>
      <c r="FX856" s="5"/>
      <c r="FY856" s="5"/>
      <c r="FZ856" s="5"/>
      <c r="GA856" s="5"/>
      <c r="GB856" s="5"/>
      <c r="GC856" s="5"/>
      <c r="GD856" s="5"/>
      <c r="GE856" s="5"/>
      <c r="GF856" s="5"/>
      <c r="GG856" s="5"/>
      <c r="GH856" s="4"/>
      <c r="GI856" s="4"/>
      <c r="GJ856" s="5"/>
      <c r="GK856" s="5"/>
      <c r="GL856" s="5"/>
      <c r="GM856" s="5"/>
      <c r="GN856" s="5"/>
      <c r="GO856" s="5"/>
      <c r="GP856" s="5"/>
      <c r="GQ856" s="5"/>
      <c r="GR856" s="5"/>
      <c r="GS856" s="5"/>
    </row>
    <row r="857" spans="1:201"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4"/>
      <c r="AR857" s="4"/>
      <c r="AS857" s="5"/>
      <c r="AT857" s="4"/>
      <c r="AU857" s="5"/>
      <c r="AV857" s="5"/>
      <c r="AW857" s="5"/>
      <c r="AX857" s="5"/>
      <c r="AY857" s="5"/>
      <c r="AZ857" s="5"/>
      <c r="BA857" s="5"/>
      <c r="BB857" s="5"/>
      <c r="BC857" s="4"/>
      <c r="BD857" s="4"/>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c r="CR857" s="5"/>
      <c r="CS857" s="5"/>
      <c r="CT857" s="5"/>
      <c r="CU857" s="5"/>
      <c r="CV857" s="5"/>
      <c r="CW857" s="5"/>
      <c r="CX857" s="5"/>
      <c r="CY857" s="5"/>
      <c r="CZ857" s="5"/>
      <c r="DA857" s="5"/>
      <c r="DB857" s="5"/>
      <c r="DC857" s="5"/>
      <c r="DD857" s="5"/>
      <c r="DE857" s="5"/>
      <c r="DF857" s="5"/>
      <c r="DG857" s="5"/>
      <c r="DH857" s="5"/>
      <c r="DI857" s="5"/>
      <c r="DJ857" s="5"/>
      <c r="DK857" s="5"/>
      <c r="DL857" s="5"/>
      <c r="DM857" s="5"/>
      <c r="DN857" s="5"/>
      <c r="DO857" s="5"/>
      <c r="DP857" s="5"/>
      <c r="DQ857" s="5"/>
      <c r="DR857" s="5"/>
      <c r="DS857" s="5"/>
      <c r="DT857" s="5"/>
      <c r="DU857" s="5"/>
      <c r="DV857" s="5"/>
      <c r="DW857" s="5"/>
      <c r="DX857" s="5"/>
      <c r="DY857" s="5"/>
      <c r="DZ857" s="5"/>
      <c r="EA857" s="5"/>
      <c r="EB857" s="5"/>
      <c r="EC857" s="5"/>
      <c r="ED857" s="5"/>
      <c r="EE857" s="5"/>
      <c r="EF857" s="5"/>
      <c r="EG857" s="5"/>
      <c r="EH857" s="5"/>
      <c r="EI857" s="5"/>
      <c r="EJ857" s="5"/>
      <c r="EK857" s="5"/>
      <c r="EL857" s="5"/>
      <c r="EM857" s="5"/>
      <c r="EN857" s="5"/>
      <c r="EO857" s="5"/>
      <c r="EP857" s="5"/>
      <c r="EQ857" s="5"/>
      <c r="ER857" s="5"/>
      <c r="ES857" s="5"/>
      <c r="ET857" s="5"/>
      <c r="EU857" s="5"/>
      <c r="EV857" s="5"/>
      <c r="EW857" s="5"/>
      <c r="EX857" s="5"/>
      <c r="EY857" s="5"/>
      <c r="EZ857" s="5"/>
      <c r="FA857" s="5"/>
      <c r="FB857" s="5"/>
      <c r="FC857" s="5"/>
      <c r="FD857" s="5"/>
      <c r="FE857" s="5"/>
      <c r="FF857" s="5"/>
      <c r="FG857" s="5"/>
      <c r="FH857" s="5"/>
      <c r="FI857" s="5"/>
      <c r="FJ857" s="5"/>
      <c r="FK857" s="5"/>
      <c r="FL857" s="5"/>
      <c r="FM857" s="5"/>
      <c r="FN857" s="5"/>
      <c r="FO857" s="5"/>
      <c r="FP857" s="5"/>
      <c r="FQ857" s="5"/>
      <c r="FR857" s="5"/>
      <c r="FS857" s="5"/>
      <c r="FT857" s="5"/>
      <c r="FU857" s="5"/>
      <c r="FV857" s="5"/>
      <c r="FW857" s="5"/>
      <c r="FX857" s="5"/>
      <c r="FY857" s="5"/>
      <c r="FZ857" s="5"/>
      <c r="GA857" s="5"/>
      <c r="GB857" s="5"/>
      <c r="GC857" s="5"/>
      <c r="GD857" s="5"/>
      <c r="GE857" s="5"/>
      <c r="GF857" s="5"/>
      <c r="GG857" s="5"/>
      <c r="GH857" s="4"/>
      <c r="GI857" s="4"/>
      <c r="GJ857" s="5"/>
      <c r="GK857" s="5"/>
      <c r="GL857" s="5"/>
      <c r="GM857" s="5"/>
      <c r="GN857" s="5"/>
      <c r="GO857" s="5"/>
      <c r="GP857" s="5"/>
      <c r="GQ857" s="5"/>
      <c r="GR857" s="5"/>
      <c r="GS857" s="5"/>
    </row>
    <row r="858" spans="1:201"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4"/>
      <c r="AR858" s="4"/>
      <c r="AS858" s="5"/>
      <c r="AT858" s="4"/>
      <c r="AU858" s="5"/>
      <c r="AV858" s="5"/>
      <c r="AW858" s="5"/>
      <c r="AX858" s="5"/>
      <c r="AY858" s="5"/>
      <c r="AZ858" s="5"/>
      <c r="BA858" s="5"/>
      <c r="BB858" s="5"/>
      <c r="BC858" s="4"/>
      <c r="BD858" s="4"/>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c r="CR858" s="5"/>
      <c r="CS858" s="5"/>
      <c r="CT858" s="5"/>
      <c r="CU858" s="5"/>
      <c r="CV858" s="5"/>
      <c r="CW858" s="5"/>
      <c r="CX858" s="5"/>
      <c r="CY858" s="5"/>
      <c r="CZ858" s="5"/>
      <c r="DA858" s="5"/>
      <c r="DB858" s="5"/>
      <c r="DC858" s="5"/>
      <c r="DD858" s="5"/>
      <c r="DE858" s="5"/>
      <c r="DF858" s="5"/>
      <c r="DG858" s="5"/>
      <c r="DH858" s="5"/>
      <c r="DI858" s="5"/>
      <c r="DJ858" s="5"/>
      <c r="DK858" s="5"/>
      <c r="DL858" s="5"/>
      <c r="DM858" s="5"/>
      <c r="DN858" s="5"/>
      <c r="DO858" s="5"/>
      <c r="DP858" s="5"/>
      <c r="DQ858" s="5"/>
      <c r="DR858" s="5"/>
      <c r="DS858" s="5"/>
      <c r="DT858" s="5"/>
      <c r="DU858" s="5"/>
      <c r="DV858" s="5"/>
      <c r="DW858" s="5"/>
      <c r="DX858" s="5"/>
      <c r="DY858" s="5"/>
      <c r="DZ858" s="5"/>
      <c r="EA858" s="5"/>
      <c r="EB858" s="5"/>
      <c r="EC858" s="5"/>
      <c r="ED858" s="5"/>
      <c r="EE858" s="5"/>
      <c r="EF858" s="5"/>
      <c r="EG858" s="5"/>
      <c r="EH858" s="5"/>
      <c r="EI858" s="5"/>
      <c r="EJ858" s="5"/>
      <c r="EK858" s="5"/>
      <c r="EL858" s="5"/>
      <c r="EM858" s="5"/>
      <c r="EN858" s="5"/>
      <c r="EO858" s="5"/>
      <c r="EP858" s="5"/>
      <c r="EQ858" s="5"/>
      <c r="ER858" s="5"/>
      <c r="ES858" s="5"/>
      <c r="ET858" s="5"/>
      <c r="EU858" s="5"/>
      <c r="EV858" s="5"/>
      <c r="EW858" s="5"/>
      <c r="EX858" s="5"/>
      <c r="EY858" s="5"/>
      <c r="EZ858" s="5"/>
      <c r="FA858" s="5"/>
      <c r="FB858" s="5"/>
      <c r="FC858" s="5"/>
      <c r="FD858" s="5"/>
      <c r="FE858" s="5"/>
      <c r="FF858" s="5"/>
      <c r="FG858" s="5"/>
      <c r="FH858" s="5"/>
      <c r="FI858" s="5"/>
      <c r="FJ858" s="5"/>
      <c r="FK858" s="5"/>
      <c r="FL858" s="5"/>
      <c r="FM858" s="5"/>
      <c r="FN858" s="5"/>
      <c r="FO858" s="5"/>
      <c r="FP858" s="5"/>
      <c r="FQ858" s="5"/>
      <c r="FR858" s="5"/>
      <c r="FS858" s="5"/>
      <c r="FT858" s="5"/>
      <c r="FU858" s="5"/>
      <c r="FV858" s="5"/>
      <c r="FW858" s="5"/>
      <c r="FX858" s="5"/>
      <c r="FY858" s="5"/>
      <c r="FZ858" s="5"/>
      <c r="GA858" s="5"/>
      <c r="GB858" s="5"/>
      <c r="GC858" s="5"/>
      <c r="GD858" s="5"/>
      <c r="GE858" s="5"/>
      <c r="GF858" s="5"/>
      <c r="GG858" s="5"/>
      <c r="GH858" s="4"/>
      <c r="GI858" s="4"/>
      <c r="GJ858" s="5"/>
      <c r="GK858" s="5"/>
      <c r="GL858" s="5"/>
      <c r="GM858" s="5"/>
      <c r="GN858" s="5"/>
      <c r="GO858" s="5"/>
      <c r="GP858" s="5"/>
      <c r="GQ858" s="5"/>
      <c r="GR858" s="5"/>
      <c r="GS858" s="5"/>
    </row>
    <row r="859" spans="1:201"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4"/>
      <c r="AR859" s="4"/>
      <c r="AS859" s="5"/>
      <c r="AT859" s="4"/>
      <c r="AU859" s="5"/>
      <c r="AV859" s="5"/>
      <c r="AW859" s="5"/>
      <c r="AX859" s="5"/>
      <c r="AY859" s="5"/>
      <c r="AZ859" s="5"/>
      <c r="BA859" s="5"/>
      <c r="BB859" s="5"/>
      <c r="BC859" s="4"/>
      <c r="BD859" s="4"/>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c r="CM859" s="5"/>
      <c r="CN859" s="5"/>
      <c r="CO859" s="5"/>
      <c r="CP859" s="5"/>
      <c r="CQ859" s="5"/>
      <c r="CR859" s="5"/>
      <c r="CS859" s="5"/>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c r="DW859" s="5"/>
      <c r="DX859" s="5"/>
      <c r="DY859" s="5"/>
      <c r="DZ859" s="5"/>
      <c r="EA859" s="5"/>
      <c r="EB859" s="5"/>
      <c r="EC859" s="5"/>
      <c r="ED859" s="5"/>
      <c r="EE859" s="5"/>
      <c r="EF859" s="5"/>
      <c r="EG859" s="5"/>
      <c r="EH859" s="5"/>
      <c r="EI859" s="5"/>
      <c r="EJ859" s="5"/>
      <c r="EK859" s="5"/>
      <c r="EL859" s="5"/>
      <c r="EM859" s="5"/>
      <c r="EN859" s="5"/>
      <c r="EO859" s="5"/>
      <c r="EP859" s="5"/>
      <c r="EQ859" s="5"/>
      <c r="ER859" s="5"/>
      <c r="ES859" s="5"/>
      <c r="ET859" s="5"/>
      <c r="EU859" s="5"/>
      <c r="EV859" s="5"/>
      <c r="EW859" s="5"/>
      <c r="EX859" s="5"/>
      <c r="EY859" s="5"/>
      <c r="EZ859" s="5"/>
      <c r="FA859" s="5"/>
      <c r="FB859" s="5"/>
      <c r="FC859" s="5"/>
      <c r="FD859" s="5"/>
      <c r="FE859" s="5"/>
      <c r="FF859" s="5"/>
      <c r="FG859" s="5"/>
      <c r="FH859" s="5"/>
      <c r="FI859" s="5"/>
      <c r="FJ859" s="5"/>
      <c r="FK859" s="5"/>
      <c r="FL859" s="5"/>
      <c r="FM859" s="5"/>
      <c r="FN859" s="5"/>
      <c r="FO859" s="5"/>
      <c r="FP859" s="5"/>
      <c r="FQ859" s="5"/>
      <c r="FR859" s="5"/>
      <c r="FS859" s="5"/>
      <c r="FT859" s="5"/>
      <c r="FU859" s="5"/>
      <c r="FV859" s="5"/>
      <c r="FW859" s="5"/>
      <c r="FX859" s="5"/>
      <c r="FY859" s="5"/>
      <c r="FZ859" s="5"/>
      <c r="GA859" s="5"/>
      <c r="GB859" s="5"/>
      <c r="GC859" s="5"/>
      <c r="GD859" s="5"/>
      <c r="GE859" s="5"/>
      <c r="GF859" s="5"/>
      <c r="GG859" s="5"/>
      <c r="GH859" s="4"/>
      <c r="GI859" s="4"/>
      <c r="GJ859" s="5"/>
      <c r="GK859" s="5"/>
      <c r="GL859" s="5"/>
      <c r="GM859" s="5"/>
      <c r="GN859" s="5"/>
      <c r="GO859" s="5"/>
      <c r="GP859" s="5"/>
      <c r="GQ859" s="5"/>
      <c r="GR859" s="5"/>
      <c r="GS859" s="5"/>
    </row>
    <row r="860" spans="1:201"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4"/>
      <c r="AR860" s="4"/>
      <c r="AS860" s="5"/>
      <c r="AT860" s="4"/>
      <c r="AU860" s="5"/>
      <c r="AV860" s="5"/>
      <c r="AW860" s="5"/>
      <c r="AX860" s="5"/>
      <c r="AY860" s="5"/>
      <c r="AZ860" s="5"/>
      <c r="BA860" s="5"/>
      <c r="BB860" s="5"/>
      <c r="BC860" s="4"/>
      <c r="BD860" s="4"/>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c r="CR860" s="5"/>
      <c r="CS860" s="5"/>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c r="DW860" s="5"/>
      <c r="DX860" s="5"/>
      <c r="DY860" s="5"/>
      <c r="DZ860" s="5"/>
      <c r="EA860" s="5"/>
      <c r="EB860" s="5"/>
      <c r="EC860" s="5"/>
      <c r="ED860" s="5"/>
      <c r="EE860" s="5"/>
      <c r="EF860" s="5"/>
      <c r="EG860" s="5"/>
      <c r="EH860" s="5"/>
      <c r="EI860" s="5"/>
      <c r="EJ860" s="5"/>
      <c r="EK860" s="5"/>
      <c r="EL860" s="5"/>
      <c r="EM860" s="5"/>
      <c r="EN860" s="5"/>
      <c r="EO860" s="5"/>
      <c r="EP860" s="5"/>
      <c r="EQ860" s="5"/>
      <c r="ER860" s="5"/>
      <c r="ES860" s="5"/>
      <c r="ET860" s="5"/>
      <c r="EU860" s="5"/>
      <c r="EV860" s="5"/>
      <c r="EW860" s="5"/>
      <c r="EX860" s="5"/>
      <c r="EY860" s="5"/>
      <c r="EZ860" s="5"/>
      <c r="FA860" s="5"/>
      <c r="FB860" s="5"/>
      <c r="FC860" s="5"/>
      <c r="FD860" s="5"/>
      <c r="FE860" s="5"/>
      <c r="FF860" s="5"/>
      <c r="FG860" s="5"/>
      <c r="FH860" s="5"/>
      <c r="FI860" s="5"/>
      <c r="FJ860" s="5"/>
      <c r="FK860" s="5"/>
      <c r="FL860" s="5"/>
      <c r="FM860" s="5"/>
      <c r="FN860" s="5"/>
      <c r="FO860" s="5"/>
      <c r="FP860" s="5"/>
      <c r="FQ860" s="5"/>
      <c r="FR860" s="5"/>
      <c r="FS860" s="5"/>
      <c r="FT860" s="5"/>
      <c r="FU860" s="5"/>
      <c r="FV860" s="5"/>
      <c r="FW860" s="5"/>
      <c r="FX860" s="5"/>
      <c r="FY860" s="5"/>
      <c r="FZ860" s="5"/>
      <c r="GA860" s="5"/>
      <c r="GB860" s="5"/>
      <c r="GC860" s="5"/>
      <c r="GD860" s="5"/>
      <c r="GE860" s="5"/>
      <c r="GF860" s="5"/>
      <c r="GG860" s="5"/>
      <c r="GH860" s="4"/>
      <c r="GI860" s="4"/>
      <c r="GJ860" s="5"/>
      <c r="GK860" s="5"/>
      <c r="GL860" s="5"/>
      <c r="GM860" s="5"/>
      <c r="GN860" s="5"/>
      <c r="GO860" s="5"/>
      <c r="GP860" s="5"/>
      <c r="GQ860" s="5"/>
      <c r="GR860" s="5"/>
      <c r="GS860" s="5"/>
    </row>
    <row r="861" spans="1:201"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4"/>
      <c r="AR861" s="4"/>
      <c r="AS861" s="5"/>
      <c r="AT861" s="4"/>
      <c r="AU861" s="5"/>
      <c r="AV861" s="5"/>
      <c r="AW861" s="5"/>
      <c r="AX861" s="5"/>
      <c r="AY861" s="5"/>
      <c r="AZ861" s="5"/>
      <c r="BA861" s="5"/>
      <c r="BB861" s="5"/>
      <c r="BC861" s="4"/>
      <c r="BD861" s="4"/>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c r="CR861" s="5"/>
      <c r="CS861" s="5"/>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c r="DW861" s="5"/>
      <c r="DX861" s="5"/>
      <c r="DY861" s="5"/>
      <c r="DZ861" s="5"/>
      <c r="EA861" s="5"/>
      <c r="EB861" s="5"/>
      <c r="EC861" s="5"/>
      <c r="ED861" s="5"/>
      <c r="EE861" s="5"/>
      <c r="EF861" s="5"/>
      <c r="EG861" s="5"/>
      <c r="EH861" s="5"/>
      <c r="EI861" s="5"/>
      <c r="EJ861" s="5"/>
      <c r="EK861" s="5"/>
      <c r="EL861" s="5"/>
      <c r="EM861" s="5"/>
      <c r="EN861" s="5"/>
      <c r="EO861" s="5"/>
      <c r="EP861" s="5"/>
      <c r="EQ861" s="5"/>
      <c r="ER861" s="5"/>
      <c r="ES861" s="5"/>
      <c r="ET861" s="5"/>
      <c r="EU861" s="5"/>
      <c r="EV861" s="5"/>
      <c r="EW861" s="5"/>
      <c r="EX861" s="5"/>
      <c r="EY861" s="5"/>
      <c r="EZ861" s="5"/>
      <c r="FA861" s="5"/>
      <c r="FB861" s="5"/>
      <c r="FC861" s="5"/>
      <c r="FD861" s="5"/>
      <c r="FE861" s="5"/>
      <c r="FF861" s="5"/>
      <c r="FG861" s="5"/>
      <c r="FH861" s="5"/>
      <c r="FI861" s="5"/>
      <c r="FJ861" s="5"/>
      <c r="FK861" s="5"/>
      <c r="FL861" s="5"/>
      <c r="FM861" s="5"/>
      <c r="FN861" s="5"/>
      <c r="FO861" s="5"/>
      <c r="FP861" s="5"/>
      <c r="FQ861" s="5"/>
      <c r="FR861" s="5"/>
      <c r="FS861" s="5"/>
      <c r="FT861" s="5"/>
      <c r="FU861" s="5"/>
      <c r="FV861" s="5"/>
      <c r="FW861" s="5"/>
      <c r="FX861" s="5"/>
      <c r="FY861" s="5"/>
      <c r="FZ861" s="5"/>
      <c r="GA861" s="5"/>
      <c r="GB861" s="5"/>
      <c r="GC861" s="5"/>
      <c r="GD861" s="5"/>
      <c r="GE861" s="5"/>
      <c r="GF861" s="5"/>
      <c r="GG861" s="5"/>
      <c r="GH861" s="4"/>
      <c r="GI861" s="4"/>
      <c r="GJ861" s="5"/>
      <c r="GK861" s="5"/>
      <c r="GL861" s="5"/>
      <c r="GM861" s="5"/>
      <c r="GN861" s="5"/>
      <c r="GO861" s="5"/>
      <c r="GP861" s="5"/>
      <c r="GQ861" s="5"/>
      <c r="GR861" s="5"/>
      <c r="GS861" s="5"/>
    </row>
    <row r="862" spans="1:201"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4"/>
      <c r="AR862" s="4"/>
      <c r="AS862" s="5"/>
      <c r="AT862" s="4"/>
      <c r="AU862" s="5"/>
      <c r="AV862" s="5"/>
      <c r="AW862" s="5"/>
      <c r="AX862" s="5"/>
      <c r="AY862" s="5"/>
      <c r="AZ862" s="5"/>
      <c r="BA862" s="5"/>
      <c r="BB862" s="5"/>
      <c r="BC862" s="4"/>
      <c r="BD862" s="4"/>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c r="CR862" s="5"/>
      <c r="CS862" s="5"/>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c r="DW862" s="5"/>
      <c r="DX862" s="5"/>
      <c r="DY862" s="5"/>
      <c r="DZ862" s="5"/>
      <c r="EA862" s="5"/>
      <c r="EB862" s="5"/>
      <c r="EC862" s="5"/>
      <c r="ED862" s="5"/>
      <c r="EE862" s="5"/>
      <c r="EF862" s="5"/>
      <c r="EG862" s="5"/>
      <c r="EH862" s="5"/>
      <c r="EI862" s="5"/>
      <c r="EJ862" s="5"/>
      <c r="EK862" s="5"/>
      <c r="EL862" s="5"/>
      <c r="EM862" s="5"/>
      <c r="EN862" s="5"/>
      <c r="EO862" s="5"/>
      <c r="EP862" s="5"/>
      <c r="EQ862" s="5"/>
      <c r="ER862" s="5"/>
      <c r="ES862" s="5"/>
      <c r="ET862" s="5"/>
      <c r="EU862" s="5"/>
      <c r="EV862" s="5"/>
      <c r="EW862" s="5"/>
      <c r="EX862" s="5"/>
      <c r="EY862" s="5"/>
      <c r="EZ862" s="5"/>
      <c r="FA862" s="5"/>
      <c r="FB862" s="5"/>
      <c r="FC862" s="5"/>
      <c r="FD862" s="5"/>
      <c r="FE862" s="5"/>
      <c r="FF862" s="5"/>
      <c r="FG862" s="5"/>
      <c r="FH862" s="5"/>
      <c r="FI862" s="5"/>
      <c r="FJ862" s="5"/>
      <c r="FK862" s="5"/>
      <c r="FL862" s="5"/>
      <c r="FM862" s="5"/>
      <c r="FN862" s="5"/>
      <c r="FO862" s="5"/>
      <c r="FP862" s="5"/>
      <c r="FQ862" s="5"/>
      <c r="FR862" s="5"/>
      <c r="FS862" s="5"/>
      <c r="FT862" s="5"/>
      <c r="FU862" s="5"/>
      <c r="FV862" s="5"/>
      <c r="FW862" s="5"/>
      <c r="FX862" s="5"/>
      <c r="FY862" s="5"/>
      <c r="FZ862" s="5"/>
      <c r="GA862" s="5"/>
      <c r="GB862" s="5"/>
      <c r="GC862" s="5"/>
      <c r="GD862" s="5"/>
      <c r="GE862" s="5"/>
      <c r="GF862" s="5"/>
      <c r="GG862" s="5"/>
      <c r="GH862" s="4"/>
      <c r="GI862" s="4"/>
      <c r="GJ862" s="5"/>
      <c r="GK862" s="5"/>
      <c r="GL862" s="5"/>
      <c r="GM862" s="5"/>
      <c r="GN862" s="5"/>
      <c r="GO862" s="5"/>
      <c r="GP862" s="5"/>
      <c r="GQ862" s="5"/>
      <c r="GR862" s="5"/>
      <c r="GS862" s="5"/>
    </row>
    <row r="863" spans="1:201"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4"/>
      <c r="AR863" s="4"/>
      <c r="AS863" s="5"/>
      <c r="AT863" s="4"/>
      <c r="AU863" s="5"/>
      <c r="AV863" s="5"/>
      <c r="AW863" s="5"/>
      <c r="AX863" s="5"/>
      <c r="AY863" s="5"/>
      <c r="AZ863" s="5"/>
      <c r="BA863" s="5"/>
      <c r="BB863" s="5"/>
      <c r="BC863" s="4"/>
      <c r="BD863" s="4"/>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c r="CR863" s="5"/>
      <c r="CS863" s="5"/>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c r="DW863" s="5"/>
      <c r="DX863" s="5"/>
      <c r="DY863" s="5"/>
      <c r="DZ863" s="5"/>
      <c r="EA863" s="5"/>
      <c r="EB863" s="5"/>
      <c r="EC863" s="5"/>
      <c r="ED863" s="5"/>
      <c r="EE863" s="5"/>
      <c r="EF863" s="5"/>
      <c r="EG863" s="5"/>
      <c r="EH863" s="5"/>
      <c r="EI863" s="5"/>
      <c r="EJ863" s="5"/>
      <c r="EK863" s="5"/>
      <c r="EL863" s="5"/>
      <c r="EM863" s="5"/>
      <c r="EN863" s="5"/>
      <c r="EO863" s="5"/>
      <c r="EP863" s="5"/>
      <c r="EQ863" s="5"/>
      <c r="ER863" s="5"/>
      <c r="ES863" s="5"/>
      <c r="ET863" s="5"/>
      <c r="EU863" s="5"/>
      <c r="EV863" s="5"/>
      <c r="EW863" s="5"/>
      <c r="EX863" s="5"/>
      <c r="EY863" s="5"/>
      <c r="EZ863" s="5"/>
      <c r="FA863" s="5"/>
      <c r="FB863" s="5"/>
      <c r="FC863" s="5"/>
      <c r="FD863" s="5"/>
      <c r="FE863" s="5"/>
      <c r="FF863" s="5"/>
      <c r="FG863" s="5"/>
      <c r="FH863" s="5"/>
      <c r="FI863" s="5"/>
      <c r="FJ863" s="5"/>
      <c r="FK863" s="5"/>
      <c r="FL863" s="5"/>
      <c r="FM863" s="5"/>
      <c r="FN863" s="5"/>
      <c r="FO863" s="5"/>
      <c r="FP863" s="5"/>
      <c r="FQ863" s="5"/>
      <c r="FR863" s="5"/>
      <c r="FS863" s="5"/>
      <c r="FT863" s="5"/>
      <c r="FU863" s="5"/>
      <c r="FV863" s="5"/>
      <c r="FW863" s="5"/>
      <c r="FX863" s="5"/>
      <c r="FY863" s="5"/>
      <c r="FZ863" s="5"/>
      <c r="GA863" s="5"/>
      <c r="GB863" s="5"/>
      <c r="GC863" s="5"/>
      <c r="GD863" s="5"/>
      <c r="GE863" s="5"/>
      <c r="GF863" s="5"/>
      <c r="GG863" s="5"/>
      <c r="GH863" s="4"/>
      <c r="GI863" s="4"/>
      <c r="GJ863" s="5"/>
      <c r="GK863" s="5"/>
      <c r="GL863" s="5"/>
      <c r="GM863" s="5"/>
      <c r="GN863" s="5"/>
      <c r="GO863" s="5"/>
      <c r="GP863" s="5"/>
      <c r="GQ863" s="5"/>
      <c r="GR863" s="5"/>
      <c r="GS863" s="5"/>
    </row>
    <row r="864" spans="1:201"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4"/>
      <c r="AR864" s="4"/>
      <c r="AS864" s="5"/>
      <c r="AT864" s="4"/>
      <c r="AU864" s="5"/>
      <c r="AV864" s="5"/>
      <c r="AW864" s="5"/>
      <c r="AX864" s="5"/>
      <c r="AY864" s="5"/>
      <c r="AZ864" s="5"/>
      <c r="BA864" s="5"/>
      <c r="BB864" s="5"/>
      <c r="BC864" s="4"/>
      <c r="BD864" s="4"/>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c r="DW864" s="5"/>
      <c r="DX864" s="5"/>
      <c r="DY864" s="5"/>
      <c r="DZ864" s="5"/>
      <c r="EA864" s="5"/>
      <c r="EB864" s="5"/>
      <c r="EC864" s="5"/>
      <c r="ED864" s="5"/>
      <c r="EE864" s="5"/>
      <c r="EF864" s="5"/>
      <c r="EG864" s="5"/>
      <c r="EH864" s="5"/>
      <c r="EI864" s="5"/>
      <c r="EJ864" s="5"/>
      <c r="EK864" s="5"/>
      <c r="EL864" s="5"/>
      <c r="EM864" s="5"/>
      <c r="EN864" s="5"/>
      <c r="EO864" s="5"/>
      <c r="EP864" s="5"/>
      <c r="EQ864" s="5"/>
      <c r="ER864" s="5"/>
      <c r="ES864" s="5"/>
      <c r="ET864" s="5"/>
      <c r="EU864" s="5"/>
      <c r="EV864" s="5"/>
      <c r="EW864" s="5"/>
      <c r="EX864" s="5"/>
      <c r="EY864" s="5"/>
      <c r="EZ864" s="5"/>
      <c r="FA864" s="5"/>
      <c r="FB864" s="5"/>
      <c r="FC864" s="5"/>
      <c r="FD864" s="5"/>
      <c r="FE864" s="5"/>
      <c r="FF864" s="5"/>
      <c r="FG864" s="5"/>
      <c r="FH864" s="5"/>
      <c r="FI864" s="5"/>
      <c r="FJ864" s="5"/>
      <c r="FK864" s="5"/>
      <c r="FL864" s="5"/>
      <c r="FM864" s="5"/>
      <c r="FN864" s="5"/>
      <c r="FO864" s="5"/>
      <c r="FP864" s="5"/>
      <c r="FQ864" s="5"/>
      <c r="FR864" s="5"/>
      <c r="FS864" s="5"/>
      <c r="FT864" s="5"/>
      <c r="FU864" s="5"/>
      <c r="FV864" s="5"/>
      <c r="FW864" s="5"/>
      <c r="FX864" s="5"/>
      <c r="FY864" s="5"/>
      <c r="FZ864" s="5"/>
      <c r="GA864" s="5"/>
      <c r="GB864" s="5"/>
      <c r="GC864" s="5"/>
      <c r="GD864" s="5"/>
      <c r="GE864" s="5"/>
      <c r="GF864" s="5"/>
      <c r="GG864" s="5"/>
      <c r="GH864" s="4"/>
      <c r="GI864" s="4"/>
      <c r="GJ864" s="5"/>
      <c r="GK864" s="5"/>
      <c r="GL864" s="5"/>
      <c r="GM864" s="5"/>
      <c r="GN864" s="5"/>
      <c r="GO864" s="5"/>
      <c r="GP864" s="5"/>
      <c r="GQ864" s="5"/>
      <c r="GR864" s="5"/>
      <c r="GS864" s="5"/>
    </row>
    <row r="865" spans="1:201"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4"/>
      <c r="AR865" s="4"/>
      <c r="AS865" s="5"/>
      <c r="AT865" s="4"/>
      <c r="AU865" s="5"/>
      <c r="AV865" s="5"/>
      <c r="AW865" s="5"/>
      <c r="AX865" s="5"/>
      <c r="AY865" s="5"/>
      <c r="AZ865" s="5"/>
      <c r="BA865" s="5"/>
      <c r="BB865" s="5"/>
      <c r="BC865" s="4"/>
      <c r="BD865" s="4"/>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c r="CR865" s="5"/>
      <c r="CS865" s="5"/>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c r="DW865" s="5"/>
      <c r="DX865" s="5"/>
      <c r="DY865" s="5"/>
      <c r="DZ865" s="5"/>
      <c r="EA865" s="5"/>
      <c r="EB865" s="5"/>
      <c r="EC865" s="5"/>
      <c r="ED865" s="5"/>
      <c r="EE865" s="5"/>
      <c r="EF865" s="5"/>
      <c r="EG865" s="5"/>
      <c r="EH865" s="5"/>
      <c r="EI865" s="5"/>
      <c r="EJ865" s="5"/>
      <c r="EK865" s="5"/>
      <c r="EL865" s="5"/>
      <c r="EM865" s="5"/>
      <c r="EN865" s="5"/>
      <c r="EO865" s="5"/>
      <c r="EP865" s="5"/>
      <c r="EQ865" s="5"/>
      <c r="ER865" s="5"/>
      <c r="ES865" s="5"/>
      <c r="ET865" s="5"/>
      <c r="EU865" s="5"/>
      <c r="EV865" s="5"/>
      <c r="EW865" s="5"/>
      <c r="EX865" s="5"/>
      <c r="EY865" s="5"/>
      <c r="EZ865" s="5"/>
      <c r="FA865" s="5"/>
      <c r="FB865" s="5"/>
      <c r="FC865" s="5"/>
      <c r="FD865" s="5"/>
      <c r="FE865" s="5"/>
      <c r="FF865" s="5"/>
      <c r="FG865" s="5"/>
      <c r="FH865" s="5"/>
      <c r="FI865" s="5"/>
      <c r="FJ865" s="5"/>
      <c r="FK865" s="5"/>
      <c r="FL865" s="5"/>
      <c r="FM865" s="5"/>
      <c r="FN865" s="5"/>
      <c r="FO865" s="5"/>
      <c r="FP865" s="5"/>
      <c r="FQ865" s="5"/>
      <c r="FR865" s="5"/>
      <c r="FS865" s="5"/>
      <c r="FT865" s="5"/>
      <c r="FU865" s="5"/>
      <c r="FV865" s="5"/>
      <c r="FW865" s="5"/>
      <c r="FX865" s="5"/>
      <c r="FY865" s="5"/>
      <c r="FZ865" s="5"/>
      <c r="GA865" s="5"/>
      <c r="GB865" s="5"/>
      <c r="GC865" s="5"/>
      <c r="GD865" s="5"/>
      <c r="GE865" s="5"/>
      <c r="GF865" s="5"/>
      <c r="GG865" s="5"/>
      <c r="GH865" s="4"/>
      <c r="GI865" s="4"/>
      <c r="GJ865" s="5"/>
      <c r="GK865" s="5"/>
      <c r="GL865" s="5"/>
      <c r="GM865" s="5"/>
      <c r="GN865" s="5"/>
      <c r="GO865" s="5"/>
      <c r="GP865" s="5"/>
      <c r="GQ865" s="5"/>
      <c r="GR865" s="5"/>
      <c r="GS865" s="5"/>
    </row>
    <row r="866" spans="1:201"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4"/>
      <c r="AR866" s="4"/>
      <c r="AS866" s="5"/>
      <c r="AT866" s="4"/>
      <c r="AU866" s="5"/>
      <c r="AV866" s="5"/>
      <c r="AW866" s="5"/>
      <c r="AX866" s="5"/>
      <c r="AY866" s="5"/>
      <c r="AZ866" s="5"/>
      <c r="BA866" s="5"/>
      <c r="BB866" s="5"/>
      <c r="BC866" s="4"/>
      <c r="BD866" s="4"/>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c r="CR866" s="5"/>
      <c r="CS866" s="5"/>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c r="DW866" s="5"/>
      <c r="DX866" s="5"/>
      <c r="DY866" s="5"/>
      <c r="DZ866" s="5"/>
      <c r="EA866" s="5"/>
      <c r="EB866" s="5"/>
      <c r="EC866" s="5"/>
      <c r="ED866" s="5"/>
      <c r="EE866" s="5"/>
      <c r="EF866" s="5"/>
      <c r="EG866" s="5"/>
      <c r="EH866" s="5"/>
      <c r="EI866" s="5"/>
      <c r="EJ866" s="5"/>
      <c r="EK866" s="5"/>
      <c r="EL866" s="5"/>
      <c r="EM866" s="5"/>
      <c r="EN866" s="5"/>
      <c r="EO866" s="5"/>
      <c r="EP866" s="5"/>
      <c r="EQ866" s="5"/>
      <c r="ER866" s="5"/>
      <c r="ES866" s="5"/>
      <c r="ET866" s="5"/>
      <c r="EU866" s="5"/>
      <c r="EV866" s="5"/>
      <c r="EW866" s="5"/>
      <c r="EX866" s="5"/>
      <c r="EY866" s="5"/>
      <c r="EZ866" s="5"/>
      <c r="FA866" s="5"/>
      <c r="FB866" s="5"/>
      <c r="FC866" s="5"/>
      <c r="FD866" s="5"/>
      <c r="FE866" s="5"/>
      <c r="FF866" s="5"/>
      <c r="FG866" s="5"/>
      <c r="FH866" s="5"/>
      <c r="FI866" s="5"/>
      <c r="FJ866" s="5"/>
      <c r="FK866" s="5"/>
      <c r="FL866" s="5"/>
      <c r="FM866" s="5"/>
      <c r="FN866" s="5"/>
      <c r="FO866" s="5"/>
      <c r="FP866" s="5"/>
      <c r="FQ866" s="5"/>
      <c r="FR866" s="5"/>
      <c r="FS866" s="5"/>
      <c r="FT866" s="5"/>
      <c r="FU866" s="5"/>
      <c r="FV866" s="5"/>
      <c r="FW866" s="5"/>
      <c r="FX866" s="5"/>
      <c r="FY866" s="5"/>
      <c r="FZ866" s="5"/>
      <c r="GA866" s="5"/>
      <c r="GB866" s="5"/>
      <c r="GC866" s="5"/>
      <c r="GD866" s="5"/>
      <c r="GE866" s="5"/>
      <c r="GF866" s="5"/>
      <c r="GG866" s="5"/>
      <c r="GH866" s="4"/>
      <c r="GI866" s="4"/>
      <c r="GJ866" s="5"/>
      <c r="GK866" s="5"/>
      <c r="GL866" s="5"/>
      <c r="GM866" s="5"/>
      <c r="GN866" s="5"/>
      <c r="GO866" s="5"/>
      <c r="GP866" s="5"/>
      <c r="GQ866" s="5"/>
      <c r="GR866" s="5"/>
      <c r="GS866" s="5"/>
    </row>
    <row r="867" spans="1:201"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4"/>
      <c r="AR867" s="4"/>
      <c r="AS867" s="5"/>
      <c r="AT867" s="4"/>
      <c r="AU867" s="5"/>
      <c r="AV867" s="5"/>
      <c r="AW867" s="5"/>
      <c r="AX867" s="5"/>
      <c r="AY867" s="5"/>
      <c r="AZ867" s="5"/>
      <c r="BA867" s="5"/>
      <c r="BB867" s="5"/>
      <c r="BC867" s="4"/>
      <c r="BD867" s="4"/>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c r="CR867" s="5"/>
      <c r="CS867" s="5"/>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c r="DW867" s="5"/>
      <c r="DX867" s="5"/>
      <c r="DY867" s="5"/>
      <c r="DZ867" s="5"/>
      <c r="EA867" s="5"/>
      <c r="EB867" s="5"/>
      <c r="EC867" s="5"/>
      <c r="ED867" s="5"/>
      <c r="EE867" s="5"/>
      <c r="EF867" s="5"/>
      <c r="EG867" s="5"/>
      <c r="EH867" s="5"/>
      <c r="EI867" s="5"/>
      <c r="EJ867" s="5"/>
      <c r="EK867" s="5"/>
      <c r="EL867" s="5"/>
      <c r="EM867" s="5"/>
      <c r="EN867" s="5"/>
      <c r="EO867" s="5"/>
      <c r="EP867" s="5"/>
      <c r="EQ867" s="5"/>
      <c r="ER867" s="5"/>
      <c r="ES867" s="5"/>
      <c r="ET867" s="5"/>
      <c r="EU867" s="5"/>
      <c r="EV867" s="5"/>
      <c r="EW867" s="5"/>
      <c r="EX867" s="5"/>
      <c r="EY867" s="5"/>
      <c r="EZ867" s="5"/>
      <c r="FA867" s="5"/>
      <c r="FB867" s="5"/>
      <c r="FC867" s="5"/>
      <c r="FD867" s="5"/>
      <c r="FE867" s="5"/>
      <c r="FF867" s="5"/>
      <c r="FG867" s="5"/>
      <c r="FH867" s="5"/>
      <c r="FI867" s="5"/>
      <c r="FJ867" s="5"/>
      <c r="FK867" s="5"/>
      <c r="FL867" s="5"/>
      <c r="FM867" s="5"/>
      <c r="FN867" s="5"/>
      <c r="FO867" s="5"/>
      <c r="FP867" s="5"/>
      <c r="FQ867" s="5"/>
      <c r="FR867" s="5"/>
      <c r="FS867" s="5"/>
      <c r="FT867" s="5"/>
      <c r="FU867" s="5"/>
      <c r="FV867" s="5"/>
      <c r="FW867" s="5"/>
      <c r="FX867" s="5"/>
      <c r="FY867" s="5"/>
      <c r="FZ867" s="5"/>
      <c r="GA867" s="5"/>
      <c r="GB867" s="5"/>
      <c r="GC867" s="5"/>
      <c r="GD867" s="5"/>
      <c r="GE867" s="5"/>
      <c r="GF867" s="5"/>
      <c r="GG867" s="5"/>
      <c r="GH867" s="4"/>
      <c r="GI867" s="4"/>
      <c r="GJ867" s="5"/>
      <c r="GK867" s="5"/>
      <c r="GL867" s="5"/>
      <c r="GM867" s="5"/>
      <c r="GN867" s="5"/>
      <c r="GO867" s="5"/>
      <c r="GP867" s="5"/>
      <c r="GQ867" s="5"/>
      <c r="GR867" s="5"/>
      <c r="GS867" s="5"/>
    </row>
    <row r="868" spans="1:201"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4"/>
      <c r="AR868" s="4"/>
      <c r="AS868" s="5"/>
      <c r="AT868" s="4"/>
      <c r="AU868" s="5"/>
      <c r="AV868" s="5"/>
      <c r="AW868" s="5"/>
      <c r="AX868" s="5"/>
      <c r="AY868" s="5"/>
      <c r="AZ868" s="5"/>
      <c r="BA868" s="5"/>
      <c r="BB868" s="5"/>
      <c r="BC868" s="4"/>
      <c r="BD868" s="4"/>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c r="CR868" s="5"/>
      <c r="CS868" s="5"/>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c r="DW868" s="5"/>
      <c r="DX868" s="5"/>
      <c r="DY868" s="5"/>
      <c r="DZ868" s="5"/>
      <c r="EA868" s="5"/>
      <c r="EB868" s="5"/>
      <c r="EC868" s="5"/>
      <c r="ED868" s="5"/>
      <c r="EE868" s="5"/>
      <c r="EF868" s="5"/>
      <c r="EG868" s="5"/>
      <c r="EH868" s="5"/>
      <c r="EI868" s="5"/>
      <c r="EJ868" s="5"/>
      <c r="EK868" s="5"/>
      <c r="EL868" s="5"/>
      <c r="EM868" s="5"/>
      <c r="EN868" s="5"/>
      <c r="EO868" s="5"/>
      <c r="EP868" s="5"/>
      <c r="EQ868" s="5"/>
      <c r="ER868" s="5"/>
      <c r="ES868" s="5"/>
      <c r="ET868" s="5"/>
      <c r="EU868" s="5"/>
      <c r="EV868" s="5"/>
      <c r="EW868" s="5"/>
      <c r="EX868" s="5"/>
      <c r="EY868" s="5"/>
      <c r="EZ868" s="5"/>
      <c r="FA868" s="5"/>
      <c r="FB868" s="5"/>
      <c r="FC868" s="5"/>
      <c r="FD868" s="5"/>
      <c r="FE868" s="5"/>
      <c r="FF868" s="5"/>
      <c r="FG868" s="5"/>
      <c r="FH868" s="5"/>
      <c r="FI868" s="5"/>
      <c r="FJ868" s="5"/>
      <c r="FK868" s="5"/>
      <c r="FL868" s="5"/>
      <c r="FM868" s="5"/>
      <c r="FN868" s="5"/>
      <c r="FO868" s="5"/>
      <c r="FP868" s="5"/>
      <c r="FQ868" s="5"/>
      <c r="FR868" s="5"/>
      <c r="FS868" s="5"/>
      <c r="FT868" s="5"/>
      <c r="FU868" s="5"/>
      <c r="FV868" s="5"/>
      <c r="FW868" s="5"/>
      <c r="FX868" s="5"/>
      <c r="FY868" s="5"/>
      <c r="FZ868" s="5"/>
      <c r="GA868" s="5"/>
      <c r="GB868" s="5"/>
      <c r="GC868" s="5"/>
      <c r="GD868" s="5"/>
      <c r="GE868" s="5"/>
      <c r="GF868" s="5"/>
      <c r="GG868" s="5"/>
      <c r="GH868" s="4"/>
      <c r="GI868" s="4"/>
      <c r="GJ868" s="5"/>
      <c r="GK868" s="5"/>
      <c r="GL868" s="5"/>
      <c r="GM868" s="5"/>
      <c r="GN868" s="5"/>
      <c r="GO868" s="5"/>
      <c r="GP868" s="5"/>
      <c r="GQ868" s="5"/>
      <c r="GR868" s="5"/>
      <c r="GS868" s="5"/>
    </row>
    <row r="869" spans="1:201"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4"/>
      <c r="AR869" s="4"/>
      <c r="AS869" s="5"/>
      <c r="AT869" s="4"/>
      <c r="AU869" s="5"/>
      <c r="AV869" s="5"/>
      <c r="AW869" s="5"/>
      <c r="AX869" s="5"/>
      <c r="AY869" s="5"/>
      <c r="AZ869" s="5"/>
      <c r="BA869" s="5"/>
      <c r="BB869" s="5"/>
      <c r="BC869" s="4"/>
      <c r="BD869" s="4"/>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c r="CR869" s="5"/>
      <c r="CS869" s="5"/>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c r="DW869" s="5"/>
      <c r="DX869" s="5"/>
      <c r="DY869" s="5"/>
      <c r="DZ869" s="5"/>
      <c r="EA869" s="5"/>
      <c r="EB869" s="5"/>
      <c r="EC869" s="5"/>
      <c r="ED869" s="5"/>
      <c r="EE869" s="5"/>
      <c r="EF869" s="5"/>
      <c r="EG869" s="5"/>
      <c r="EH869" s="5"/>
      <c r="EI869" s="5"/>
      <c r="EJ869" s="5"/>
      <c r="EK869" s="5"/>
      <c r="EL869" s="5"/>
      <c r="EM869" s="5"/>
      <c r="EN869" s="5"/>
      <c r="EO869" s="5"/>
      <c r="EP869" s="5"/>
      <c r="EQ869" s="5"/>
      <c r="ER869" s="5"/>
      <c r="ES869" s="5"/>
      <c r="ET869" s="5"/>
      <c r="EU869" s="5"/>
      <c r="EV869" s="5"/>
      <c r="EW869" s="5"/>
      <c r="EX869" s="5"/>
      <c r="EY869" s="5"/>
      <c r="EZ869" s="5"/>
      <c r="FA869" s="5"/>
      <c r="FB869" s="5"/>
      <c r="FC869" s="5"/>
      <c r="FD869" s="5"/>
      <c r="FE869" s="5"/>
      <c r="FF869" s="5"/>
      <c r="FG869" s="5"/>
      <c r="FH869" s="5"/>
      <c r="FI869" s="5"/>
      <c r="FJ869" s="5"/>
      <c r="FK869" s="5"/>
      <c r="FL869" s="5"/>
      <c r="FM869" s="5"/>
      <c r="FN869" s="5"/>
      <c r="FO869" s="5"/>
      <c r="FP869" s="5"/>
      <c r="FQ869" s="5"/>
      <c r="FR869" s="5"/>
      <c r="FS869" s="5"/>
      <c r="FT869" s="5"/>
      <c r="FU869" s="5"/>
      <c r="FV869" s="5"/>
      <c r="FW869" s="5"/>
      <c r="FX869" s="5"/>
      <c r="FY869" s="5"/>
      <c r="FZ869" s="5"/>
      <c r="GA869" s="5"/>
      <c r="GB869" s="5"/>
      <c r="GC869" s="5"/>
      <c r="GD869" s="5"/>
      <c r="GE869" s="5"/>
      <c r="GF869" s="5"/>
      <c r="GG869" s="5"/>
      <c r="GH869" s="4"/>
      <c r="GI869" s="4"/>
      <c r="GJ869" s="5"/>
      <c r="GK869" s="5"/>
      <c r="GL869" s="5"/>
      <c r="GM869" s="5"/>
      <c r="GN869" s="5"/>
      <c r="GO869" s="5"/>
      <c r="GP869" s="5"/>
      <c r="GQ869" s="5"/>
      <c r="GR869" s="5"/>
      <c r="GS869" s="5"/>
    </row>
    <row r="870" spans="1:201"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4"/>
      <c r="AR870" s="4"/>
      <c r="AS870" s="5"/>
      <c r="AT870" s="4"/>
      <c r="AU870" s="5"/>
      <c r="AV870" s="5"/>
      <c r="AW870" s="5"/>
      <c r="AX870" s="5"/>
      <c r="AY870" s="5"/>
      <c r="AZ870" s="5"/>
      <c r="BA870" s="5"/>
      <c r="BB870" s="5"/>
      <c r="BC870" s="4"/>
      <c r="BD870" s="4"/>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c r="CR870" s="5"/>
      <c r="CS870" s="5"/>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c r="DW870" s="5"/>
      <c r="DX870" s="5"/>
      <c r="DY870" s="5"/>
      <c r="DZ870" s="5"/>
      <c r="EA870" s="5"/>
      <c r="EB870" s="5"/>
      <c r="EC870" s="5"/>
      <c r="ED870" s="5"/>
      <c r="EE870" s="5"/>
      <c r="EF870" s="5"/>
      <c r="EG870" s="5"/>
      <c r="EH870" s="5"/>
      <c r="EI870" s="5"/>
      <c r="EJ870" s="5"/>
      <c r="EK870" s="5"/>
      <c r="EL870" s="5"/>
      <c r="EM870" s="5"/>
      <c r="EN870" s="5"/>
      <c r="EO870" s="5"/>
      <c r="EP870" s="5"/>
      <c r="EQ870" s="5"/>
      <c r="ER870" s="5"/>
      <c r="ES870" s="5"/>
      <c r="ET870" s="5"/>
      <c r="EU870" s="5"/>
      <c r="EV870" s="5"/>
      <c r="EW870" s="5"/>
      <c r="EX870" s="5"/>
      <c r="EY870" s="5"/>
      <c r="EZ870" s="5"/>
      <c r="FA870" s="5"/>
      <c r="FB870" s="5"/>
      <c r="FC870" s="5"/>
      <c r="FD870" s="5"/>
      <c r="FE870" s="5"/>
      <c r="FF870" s="5"/>
      <c r="FG870" s="5"/>
      <c r="FH870" s="5"/>
      <c r="FI870" s="5"/>
      <c r="FJ870" s="5"/>
      <c r="FK870" s="5"/>
      <c r="FL870" s="5"/>
      <c r="FM870" s="5"/>
      <c r="FN870" s="5"/>
      <c r="FO870" s="5"/>
      <c r="FP870" s="5"/>
      <c r="FQ870" s="5"/>
      <c r="FR870" s="5"/>
      <c r="FS870" s="5"/>
      <c r="FT870" s="5"/>
      <c r="FU870" s="5"/>
      <c r="FV870" s="5"/>
      <c r="FW870" s="5"/>
      <c r="FX870" s="5"/>
      <c r="FY870" s="5"/>
      <c r="FZ870" s="5"/>
      <c r="GA870" s="5"/>
      <c r="GB870" s="5"/>
      <c r="GC870" s="5"/>
      <c r="GD870" s="5"/>
      <c r="GE870" s="5"/>
      <c r="GF870" s="5"/>
      <c r="GG870" s="5"/>
      <c r="GH870" s="4"/>
      <c r="GI870" s="4"/>
      <c r="GJ870" s="5"/>
      <c r="GK870" s="5"/>
      <c r="GL870" s="5"/>
      <c r="GM870" s="5"/>
      <c r="GN870" s="5"/>
      <c r="GO870" s="5"/>
      <c r="GP870" s="5"/>
      <c r="GQ870" s="5"/>
      <c r="GR870" s="5"/>
      <c r="GS870" s="5"/>
    </row>
    <row r="871" spans="1:201"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4"/>
      <c r="AR871" s="4"/>
      <c r="AS871" s="5"/>
      <c r="AT871" s="4"/>
      <c r="AU871" s="5"/>
      <c r="AV871" s="5"/>
      <c r="AW871" s="5"/>
      <c r="AX871" s="5"/>
      <c r="AY871" s="5"/>
      <c r="AZ871" s="5"/>
      <c r="BA871" s="5"/>
      <c r="BB871" s="5"/>
      <c r="BC871" s="4"/>
      <c r="BD871" s="4"/>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c r="CR871" s="5"/>
      <c r="CS871" s="5"/>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c r="DW871" s="5"/>
      <c r="DX871" s="5"/>
      <c r="DY871" s="5"/>
      <c r="DZ871" s="5"/>
      <c r="EA871" s="5"/>
      <c r="EB871" s="5"/>
      <c r="EC871" s="5"/>
      <c r="ED871" s="5"/>
      <c r="EE871" s="5"/>
      <c r="EF871" s="5"/>
      <c r="EG871" s="5"/>
      <c r="EH871" s="5"/>
      <c r="EI871" s="5"/>
      <c r="EJ871" s="5"/>
      <c r="EK871" s="5"/>
      <c r="EL871" s="5"/>
      <c r="EM871" s="5"/>
      <c r="EN871" s="5"/>
      <c r="EO871" s="5"/>
      <c r="EP871" s="5"/>
      <c r="EQ871" s="5"/>
      <c r="ER871" s="5"/>
      <c r="ES871" s="5"/>
      <c r="ET871" s="5"/>
      <c r="EU871" s="5"/>
      <c r="EV871" s="5"/>
      <c r="EW871" s="5"/>
      <c r="EX871" s="5"/>
      <c r="EY871" s="5"/>
      <c r="EZ871" s="5"/>
      <c r="FA871" s="5"/>
      <c r="FB871" s="5"/>
      <c r="FC871" s="5"/>
      <c r="FD871" s="5"/>
      <c r="FE871" s="5"/>
      <c r="FF871" s="5"/>
      <c r="FG871" s="5"/>
      <c r="FH871" s="5"/>
      <c r="FI871" s="5"/>
      <c r="FJ871" s="5"/>
      <c r="FK871" s="5"/>
      <c r="FL871" s="5"/>
      <c r="FM871" s="5"/>
      <c r="FN871" s="5"/>
      <c r="FO871" s="5"/>
      <c r="FP871" s="5"/>
      <c r="FQ871" s="5"/>
      <c r="FR871" s="5"/>
      <c r="FS871" s="5"/>
      <c r="FT871" s="5"/>
      <c r="FU871" s="5"/>
      <c r="FV871" s="5"/>
      <c r="FW871" s="5"/>
      <c r="FX871" s="5"/>
      <c r="FY871" s="5"/>
      <c r="FZ871" s="5"/>
      <c r="GA871" s="5"/>
      <c r="GB871" s="5"/>
      <c r="GC871" s="5"/>
      <c r="GD871" s="5"/>
      <c r="GE871" s="5"/>
      <c r="GF871" s="5"/>
      <c r="GG871" s="5"/>
      <c r="GH871" s="4"/>
      <c r="GI871" s="4"/>
      <c r="GJ871" s="5"/>
      <c r="GK871" s="5"/>
      <c r="GL871" s="5"/>
      <c r="GM871" s="5"/>
      <c r="GN871" s="5"/>
      <c r="GO871" s="5"/>
      <c r="GP871" s="5"/>
      <c r="GQ871" s="5"/>
      <c r="GR871" s="5"/>
      <c r="GS871" s="5"/>
    </row>
    <row r="872" spans="1:201"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4"/>
      <c r="AR872" s="4"/>
      <c r="AS872" s="5"/>
      <c r="AT872" s="4"/>
      <c r="AU872" s="5"/>
      <c r="AV872" s="5"/>
      <c r="AW872" s="5"/>
      <c r="AX872" s="5"/>
      <c r="AY872" s="5"/>
      <c r="AZ872" s="5"/>
      <c r="BA872" s="5"/>
      <c r="BB872" s="5"/>
      <c r="BC872" s="4"/>
      <c r="BD872" s="4"/>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c r="CR872" s="5"/>
      <c r="CS872" s="5"/>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c r="DW872" s="5"/>
      <c r="DX872" s="5"/>
      <c r="DY872" s="5"/>
      <c r="DZ872" s="5"/>
      <c r="EA872" s="5"/>
      <c r="EB872" s="5"/>
      <c r="EC872" s="5"/>
      <c r="ED872" s="5"/>
      <c r="EE872" s="5"/>
      <c r="EF872" s="5"/>
      <c r="EG872" s="5"/>
      <c r="EH872" s="5"/>
      <c r="EI872" s="5"/>
      <c r="EJ872" s="5"/>
      <c r="EK872" s="5"/>
      <c r="EL872" s="5"/>
      <c r="EM872" s="5"/>
      <c r="EN872" s="5"/>
      <c r="EO872" s="5"/>
      <c r="EP872" s="5"/>
      <c r="EQ872" s="5"/>
      <c r="ER872" s="5"/>
      <c r="ES872" s="5"/>
      <c r="ET872" s="5"/>
      <c r="EU872" s="5"/>
      <c r="EV872" s="5"/>
      <c r="EW872" s="5"/>
      <c r="EX872" s="5"/>
      <c r="EY872" s="5"/>
      <c r="EZ872" s="5"/>
      <c r="FA872" s="5"/>
      <c r="FB872" s="5"/>
      <c r="FC872" s="5"/>
      <c r="FD872" s="5"/>
      <c r="FE872" s="5"/>
      <c r="FF872" s="5"/>
      <c r="FG872" s="5"/>
      <c r="FH872" s="5"/>
      <c r="FI872" s="5"/>
      <c r="FJ872" s="5"/>
      <c r="FK872" s="5"/>
      <c r="FL872" s="5"/>
      <c r="FM872" s="5"/>
      <c r="FN872" s="5"/>
      <c r="FO872" s="5"/>
      <c r="FP872" s="5"/>
      <c r="FQ872" s="5"/>
      <c r="FR872" s="5"/>
      <c r="FS872" s="5"/>
      <c r="FT872" s="5"/>
      <c r="FU872" s="5"/>
      <c r="FV872" s="5"/>
      <c r="FW872" s="5"/>
      <c r="FX872" s="5"/>
      <c r="FY872" s="5"/>
      <c r="FZ872" s="5"/>
      <c r="GA872" s="5"/>
      <c r="GB872" s="5"/>
      <c r="GC872" s="5"/>
      <c r="GD872" s="5"/>
      <c r="GE872" s="5"/>
      <c r="GF872" s="5"/>
      <c r="GG872" s="5"/>
      <c r="GH872" s="4"/>
      <c r="GI872" s="4"/>
      <c r="GJ872" s="5"/>
      <c r="GK872" s="5"/>
      <c r="GL872" s="5"/>
      <c r="GM872" s="5"/>
      <c r="GN872" s="5"/>
      <c r="GO872" s="5"/>
      <c r="GP872" s="5"/>
      <c r="GQ872" s="5"/>
      <c r="GR872" s="5"/>
      <c r="GS872" s="5"/>
    </row>
    <row r="873" spans="1:201"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4"/>
      <c r="AR873" s="4"/>
      <c r="AS873" s="5"/>
      <c r="AT873" s="4"/>
      <c r="AU873" s="5"/>
      <c r="AV873" s="5"/>
      <c r="AW873" s="5"/>
      <c r="AX873" s="5"/>
      <c r="AY873" s="5"/>
      <c r="AZ873" s="5"/>
      <c r="BA873" s="5"/>
      <c r="BB873" s="5"/>
      <c r="BC873" s="4"/>
      <c r="BD873" s="4"/>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c r="CE873" s="5"/>
      <c r="CF873" s="5"/>
      <c r="CG873" s="5"/>
      <c r="CH873" s="5"/>
      <c r="CI873" s="5"/>
      <c r="CJ873" s="5"/>
      <c r="CK873" s="5"/>
      <c r="CL873" s="5"/>
      <c r="CM873" s="5"/>
      <c r="CN873" s="5"/>
      <c r="CO873" s="5"/>
      <c r="CP873" s="5"/>
      <c r="CQ873" s="5"/>
      <c r="CR873" s="5"/>
      <c r="CS873" s="5"/>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c r="DW873" s="5"/>
      <c r="DX873" s="5"/>
      <c r="DY873" s="5"/>
      <c r="DZ873" s="5"/>
      <c r="EA873" s="5"/>
      <c r="EB873" s="5"/>
      <c r="EC873" s="5"/>
      <c r="ED873" s="5"/>
      <c r="EE873" s="5"/>
      <c r="EF873" s="5"/>
      <c r="EG873" s="5"/>
      <c r="EH873" s="5"/>
      <c r="EI873" s="5"/>
      <c r="EJ873" s="5"/>
      <c r="EK873" s="5"/>
      <c r="EL873" s="5"/>
      <c r="EM873" s="5"/>
      <c r="EN873" s="5"/>
      <c r="EO873" s="5"/>
      <c r="EP873" s="5"/>
      <c r="EQ873" s="5"/>
      <c r="ER873" s="5"/>
      <c r="ES873" s="5"/>
      <c r="ET873" s="5"/>
      <c r="EU873" s="5"/>
      <c r="EV873" s="5"/>
      <c r="EW873" s="5"/>
      <c r="EX873" s="5"/>
      <c r="EY873" s="5"/>
      <c r="EZ873" s="5"/>
      <c r="FA873" s="5"/>
      <c r="FB873" s="5"/>
      <c r="FC873" s="5"/>
      <c r="FD873" s="5"/>
      <c r="FE873" s="5"/>
      <c r="FF873" s="5"/>
      <c r="FG873" s="5"/>
      <c r="FH873" s="5"/>
      <c r="FI873" s="5"/>
      <c r="FJ873" s="5"/>
      <c r="FK873" s="5"/>
      <c r="FL873" s="5"/>
      <c r="FM873" s="5"/>
      <c r="FN873" s="5"/>
      <c r="FO873" s="5"/>
      <c r="FP873" s="5"/>
      <c r="FQ873" s="5"/>
      <c r="FR873" s="5"/>
      <c r="FS873" s="5"/>
      <c r="FT873" s="5"/>
      <c r="FU873" s="5"/>
      <c r="FV873" s="5"/>
      <c r="FW873" s="5"/>
      <c r="FX873" s="5"/>
      <c r="FY873" s="5"/>
      <c r="FZ873" s="5"/>
      <c r="GA873" s="5"/>
      <c r="GB873" s="5"/>
      <c r="GC873" s="5"/>
      <c r="GD873" s="5"/>
      <c r="GE873" s="5"/>
      <c r="GF873" s="5"/>
      <c r="GG873" s="5"/>
      <c r="GH873" s="4"/>
      <c r="GI873" s="4"/>
      <c r="GJ873" s="5"/>
      <c r="GK873" s="5"/>
      <c r="GL873" s="5"/>
      <c r="GM873" s="5"/>
      <c r="GN873" s="5"/>
      <c r="GO873" s="5"/>
      <c r="GP873" s="5"/>
      <c r="GQ873" s="5"/>
      <c r="GR873" s="5"/>
      <c r="GS873" s="5"/>
    </row>
    <row r="874" spans="1:201"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4"/>
      <c r="AR874" s="4"/>
      <c r="AS874" s="5"/>
      <c r="AT874" s="4"/>
      <c r="AU874" s="5"/>
      <c r="AV874" s="5"/>
      <c r="AW874" s="5"/>
      <c r="AX874" s="5"/>
      <c r="AY874" s="5"/>
      <c r="AZ874" s="5"/>
      <c r="BA874" s="5"/>
      <c r="BB874" s="5"/>
      <c r="BC874" s="4"/>
      <c r="BD874" s="4"/>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c r="CR874" s="5"/>
      <c r="CS874" s="5"/>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c r="DW874" s="5"/>
      <c r="DX874" s="5"/>
      <c r="DY874" s="5"/>
      <c r="DZ874" s="5"/>
      <c r="EA874" s="5"/>
      <c r="EB874" s="5"/>
      <c r="EC874" s="5"/>
      <c r="ED874" s="5"/>
      <c r="EE874" s="5"/>
      <c r="EF874" s="5"/>
      <c r="EG874" s="5"/>
      <c r="EH874" s="5"/>
      <c r="EI874" s="5"/>
      <c r="EJ874" s="5"/>
      <c r="EK874" s="5"/>
      <c r="EL874" s="5"/>
      <c r="EM874" s="5"/>
      <c r="EN874" s="5"/>
      <c r="EO874" s="5"/>
      <c r="EP874" s="5"/>
      <c r="EQ874" s="5"/>
      <c r="ER874" s="5"/>
      <c r="ES874" s="5"/>
      <c r="ET874" s="5"/>
      <c r="EU874" s="5"/>
      <c r="EV874" s="5"/>
      <c r="EW874" s="5"/>
      <c r="EX874" s="5"/>
      <c r="EY874" s="5"/>
      <c r="EZ874" s="5"/>
      <c r="FA874" s="5"/>
      <c r="FB874" s="5"/>
      <c r="FC874" s="5"/>
      <c r="FD874" s="5"/>
      <c r="FE874" s="5"/>
      <c r="FF874" s="5"/>
      <c r="FG874" s="5"/>
      <c r="FH874" s="5"/>
      <c r="FI874" s="5"/>
      <c r="FJ874" s="5"/>
      <c r="FK874" s="5"/>
      <c r="FL874" s="5"/>
      <c r="FM874" s="5"/>
      <c r="FN874" s="5"/>
      <c r="FO874" s="5"/>
      <c r="FP874" s="5"/>
      <c r="FQ874" s="5"/>
      <c r="FR874" s="5"/>
      <c r="FS874" s="5"/>
      <c r="FT874" s="5"/>
      <c r="FU874" s="5"/>
      <c r="FV874" s="5"/>
      <c r="FW874" s="5"/>
      <c r="FX874" s="5"/>
      <c r="FY874" s="5"/>
      <c r="FZ874" s="5"/>
      <c r="GA874" s="5"/>
      <c r="GB874" s="5"/>
      <c r="GC874" s="5"/>
      <c r="GD874" s="5"/>
      <c r="GE874" s="5"/>
      <c r="GF874" s="5"/>
      <c r="GG874" s="5"/>
      <c r="GH874" s="4"/>
      <c r="GI874" s="4"/>
      <c r="GJ874" s="5"/>
      <c r="GK874" s="5"/>
      <c r="GL874" s="5"/>
      <c r="GM874" s="5"/>
      <c r="GN874" s="5"/>
      <c r="GO874" s="5"/>
      <c r="GP874" s="5"/>
      <c r="GQ874" s="5"/>
      <c r="GR874" s="5"/>
      <c r="GS874" s="5"/>
    </row>
    <row r="875" spans="1:201"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4"/>
      <c r="AR875" s="4"/>
      <c r="AS875" s="5"/>
      <c r="AT875" s="4"/>
      <c r="AU875" s="5"/>
      <c r="AV875" s="5"/>
      <c r="AW875" s="5"/>
      <c r="AX875" s="5"/>
      <c r="AY875" s="5"/>
      <c r="AZ875" s="5"/>
      <c r="BA875" s="5"/>
      <c r="BB875" s="5"/>
      <c r="BC875" s="4"/>
      <c r="BD875" s="4"/>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c r="CR875" s="5"/>
      <c r="CS875" s="5"/>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c r="DW875" s="5"/>
      <c r="DX875" s="5"/>
      <c r="DY875" s="5"/>
      <c r="DZ875" s="5"/>
      <c r="EA875" s="5"/>
      <c r="EB875" s="5"/>
      <c r="EC875" s="5"/>
      <c r="ED875" s="5"/>
      <c r="EE875" s="5"/>
      <c r="EF875" s="5"/>
      <c r="EG875" s="5"/>
      <c r="EH875" s="5"/>
      <c r="EI875" s="5"/>
      <c r="EJ875" s="5"/>
      <c r="EK875" s="5"/>
      <c r="EL875" s="5"/>
      <c r="EM875" s="5"/>
      <c r="EN875" s="5"/>
      <c r="EO875" s="5"/>
      <c r="EP875" s="5"/>
      <c r="EQ875" s="5"/>
      <c r="ER875" s="5"/>
      <c r="ES875" s="5"/>
      <c r="ET875" s="5"/>
      <c r="EU875" s="5"/>
      <c r="EV875" s="5"/>
      <c r="EW875" s="5"/>
      <c r="EX875" s="5"/>
      <c r="EY875" s="5"/>
      <c r="EZ875" s="5"/>
      <c r="FA875" s="5"/>
      <c r="FB875" s="5"/>
      <c r="FC875" s="5"/>
      <c r="FD875" s="5"/>
      <c r="FE875" s="5"/>
      <c r="FF875" s="5"/>
      <c r="FG875" s="5"/>
      <c r="FH875" s="5"/>
      <c r="FI875" s="5"/>
      <c r="FJ875" s="5"/>
      <c r="FK875" s="5"/>
      <c r="FL875" s="5"/>
      <c r="FM875" s="5"/>
      <c r="FN875" s="5"/>
      <c r="FO875" s="5"/>
      <c r="FP875" s="5"/>
      <c r="FQ875" s="5"/>
      <c r="FR875" s="5"/>
      <c r="FS875" s="5"/>
      <c r="FT875" s="5"/>
      <c r="FU875" s="5"/>
      <c r="FV875" s="5"/>
      <c r="FW875" s="5"/>
      <c r="FX875" s="5"/>
      <c r="FY875" s="5"/>
      <c r="FZ875" s="5"/>
      <c r="GA875" s="5"/>
      <c r="GB875" s="5"/>
      <c r="GC875" s="5"/>
      <c r="GD875" s="5"/>
      <c r="GE875" s="5"/>
      <c r="GF875" s="5"/>
      <c r="GG875" s="5"/>
      <c r="GH875" s="4"/>
      <c r="GI875" s="4"/>
      <c r="GJ875" s="5"/>
      <c r="GK875" s="5"/>
      <c r="GL875" s="5"/>
      <c r="GM875" s="5"/>
      <c r="GN875" s="5"/>
      <c r="GO875" s="5"/>
      <c r="GP875" s="5"/>
      <c r="GQ875" s="5"/>
      <c r="GR875" s="5"/>
      <c r="GS875" s="5"/>
    </row>
    <row r="876" spans="1:201"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4"/>
      <c r="AR876" s="4"/>
      <c r="AS876" s="5"/>
      <c r="AT876" s="4"/>
      <c r="AU876" s="5"/>
      <c r="AV876" s="5"/>
      <c r="AW876" s="5"/>
      <c r="AX876" s="5"/>
      <c r="AY876" s="5"/>
      <c r="AZ876" s="5"/>
      <c r="BA876" s="5"/>
      <c r="BB876" s="5"/>
      <c r="BC876" s="4"/>
      <c r="BD876" s="4"/>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c r="CR876" s="5"/>
      <c r="CS876" s="5"/>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c r="DW876" s="5"/>
      <c r="DX876" s="5"/>
      <c r="DY876" s="5"/>
      <c r="DZ876" s="5"/>
      <c r="EA876" s="5"/>
      <c r="EB876" s="5"/>
      <c r="EC876" s="5"/>
      <c r="ED876" s="5"/>
      <c r="EE876" s="5"/>
      <c r="EF876" s="5"/>
      <c r="EG876" s="5"/>
      <c r="EH876" s="5"/>
      <c r="EI876" s="5"/>
      <c r="EJ876" s="5"/>
      <c r="EK876" s="5"/>
      <c r="EL876" s="5"/>
      <c r="EM876" s="5"/>
      <c r="EN876" s="5"/>
      <c r="EO876" s="5"/>
      <c r="EP876" s="5"/>
      <c r="EQ876" s="5"/>
      <c r="ER876" s="5"/>
      <c r="ES876" s="5"/>
      <c r="ET876" s="5"/>
      <c r="EU876" s="5"/>
      <c r="EV876" s="5"/>
      <c r="EW876" s="5"/>
      <c r="EX876" s="5"/>
      <c r="EY876" s="5"/>
      <c r="EZ876" s="5"/>
      <c r="FA876" s="5"/>
      <c r="FB876" s="5"/>
      <c r="FC876" s="5"/>
      <c r="FD876" s="5"/>
      <c r="FE876" s="5"/>
      <c r="FF876" s="5"/>
      <c r="FG876" s="5"/>
      <c r="FH876" s="5"/>
      <c r="FI876" s="5"/>
      <c r="FJ876" s="5"/>
      <c r="FK876" s="5"/>
      <c r="FL876" s="5"/>
      <c r="FM876" s="5"/>
      <c r="FN876" s="5"/>
      <c r="FO876" s="5"/>
      <c r="FP876" s="5"/>
      <c r="FQ876" s="5"/>
      <c r="FR876" s="5"/>
      <c r="FS876" s="5"/>
      <c r="FT876" s="5"/>
      <c r="FU876" s="5"/>
      <c r="FV876" s="5"/>
      <c r="FW876" s="5"/>
      <c r="FX876" s="5"/>
      <c r="FY876" s="5"/>
      <c r="FZ876" s="5"/>
      <c r="GA876" s="5"/>
      <c r="GB876" s="5"/>
      <c r="GC876" s="5"/>
      <c r="GD876" s="5"/>
      <c r="GE876" s="5"/>
      <c r="GF876" s="5"/>
      <c r="GG876" s="5"/>
      <c r="GH876" s="4"/>
      <c r="GI876" s="4"/>
      <c r="GJ876" s="5"/>
      <c r="GK876" s="5"/>
      <c r="GL876" s="5"/>
      <c r="GM876" s="5"/>
      <c r="GN876" s="5"/>
      <c r="GO876" s="5"/>
      <c r="GP876" s="5"/>
      <c r="GQ876" s="5"/>
      <c r="GR876" s="5"/>
      <c r="GS876" s="5"/>
    </row>
    <row r="877" spans="1:201"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4"/>
      <c r="AR877" s="4"/>
      <c r="AS877" s="5"/>
      <c r="AT877" s="4"/>
      <c r="AU877" s="5"/>
      <c r="AV877" s="5"/>
      <c r="AW877" s="5"/>
      <c r="AX877" s="5"/>
      <c r="AY877" s="5"/>
      <c r="AZ877" s="5"/>
      <c r="BA877" s="5"/>
      <c r="BB877" s="5"/>
      <c r="BC877" s="4"/>
      <c r="BD877" s="4"/>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c r="CR877" s="5"/>
      <c r="CS877" s="5"/>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c r="DW877" s="5"/>
      <c r="DX877" s="5"/>
      <c r="DY877" s="5"/>
      <c r="DZ877" s="5"/>
      <c r="EA877" s="5"/>
      <c r="EB877" s="5"/>
      <c r="EC877" s="5"/>
      <c r="ED877" s="5"/>
      <c r="EE877" s="5"/>
      <c r="EF877" s="5"/>
      <c r="EG877" s="5"/>
      <c r="EH877" s="5"/>
      <c r="EI877" s="5"/>
      <c r="EJ877" s="5"/>
      <c r="EK877" s="5"/>
      <c r="EL877" s="5"/>
      <c r="EM877" s="5"/>
      <c r="EN877" s="5"/>
      <c r="EO877" s="5"/>
      <c r="EP877" s="5"/>
      <c r="EQ877" s="5"/>
      <c r="ER877" s="5"/>
      <c r="ES877" s="5"/>
      <c r="ET877" s="5"/>
      <c r="EU877" s="5"/>
      <c r="EV877" s="5"/>
      <c r="EW877" s="5"/>
      <c r="EX877" s="5"/>
      <c r="EY877" s="5"/>
      <c r="EZ877" s="5"/>
      <c r="FA877" s="5"/>
      <c r="FB877" s="5"/>
      <c r="FC877" s="5"/>
      <c r="FD877" s="5"/>
      <c r="FE877" s="5"/>
      <c r="FF877" s="5"/>
      <c r="FG877" s="5"/>
      <c r="FH877" s="5"/>
      <c r="FI877" s="5"/>
      <c r="FJ877" s="5"/>
      <c r="FK877" s="5"/>
      <c r="FL877" s="5"/>
      <c r="FM877" s="5"/>
      <c r="FN877" s="5"/>
      <c r="FO877" s="5"/>
      <c r="FP877" s="5"/>
      <c r="FQ877" s="5"/>
      <c r="FR877" s="5"/>
      <c r="FS877" s="5"/>
      <c r="FT877" s="5"/>
      <c r="FU877" s="5"/>
      <c r="FV877" s="5"/>
      <c r="FW877" s="5"/>
      <c r="FX877" s="5"/>
      <c r="FY877" s="5"/>
      <c r="FZ877" s="5"/>
      <c r="GA877" s="5"/>
      <c r="GB877" s="5"/>
      <c r="GC877" s="5"/>
      <c r="GD877" s="5"/>
      <c r="GE877" s="5"/>
      <c r="GF877" s="5"/>
      <c r="GG877" s="5"/>
      <c r="GH877" s="4"/>
      <c r="GI877" s="4"/>
      <c r="GJ877" s="5"/>
      <c r="GK877" s="5"/>
      <c r="GL877" s="5"/>
      <c r="GM877" s="5"/>
      <c r="GN877" s="5"/>
      <c r="GO877" s="5"/>
      <c r="GP877" s="5"/>
      <c r="GQ877" s="5"/>
      <c r="GR877" s="5"/>
      <c r="GS877" s="5"/>
    </row>
    <row r="878" spans="1:201"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4"/>
      <c r="AR878" s="4"/>
      <c r="AS878" s="5"/>
      <c r="AT878" s="4"/>
      <c r="AU878" s="5"/>
      <c r="AV878" s="5"/>
      <c r="AW878" s="5"/>
      <c r="AX878" s="5"/>
      <c r="AY878" s="5"/>
      <c r="AZ878" s="5"/>
      <c r="BA878" s="5"/>
      <c r="BB878" s="5"/>
      <c r="BC878" s="4"/>
      <c r="BD878" s="4"/>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5"/>
      <c r="CY878" s="5"/>
      <c r="CZ878" s="5"/>
      <c r="DA878" s="5"/>
      <c r="DB878" s="5"/>
      <c r="DC878" s="5"/>
      <c r="DD878" s="5"/>
      <c r="DE878" s="5"/>
      <c r="DF878" s="5"/>
      <c r="DG878" s="5"/>
      <c r="DH878" s="5"/>
      <c r="DI878" s="5"/>
      <c r="DJ878" s="5"/>
      <c r="DK878" s="5"/>
      <c r="DL878" s="5"/>
      <c r="DM878" s="5"/>
      <c r="DN878" s="5"/>
      <c r="DO878" s="5"/>
      <c r="DP878" s="5"/>
      <c r="DQ878" s="5"/>
      <c r="DR878" s="5"/>
      <c r="DS878" s="5"/>
      <c r="DT878" s="5"/>
      <c r="DU878" s="5"/>
      <c r="DV878" s="5"/>
      <c r="DW878" s="5"/>
      <c r="DX878" s="5"/>
      <c r="DY878" s="5"/>
      <c r="DZ878" s="5"/>
      <c r="EA878" s="5"/>
      <c r="EB878" s="5"/>
      <c r="EC878" s="5"/>
      <c r="ED878" s="5"/>
      <c r="EE878" s="5"/>
      <c r="EF878" s="5"/>
      <c r="EG878" s="5"/>
      <c r="EH878" s="5"/>
      <c r="EI878" s="5"/>
      <c r="EJ878" s="5"/>
      <c r="EK878" s="5"/>
      <c r="EL878" s="5"/>
      <c r="EM878" s="5"/>
      <c r="EN878" s="5"/>
      <c r="EO878" s="5"/>
      <c r="EP878" s="5"/>
      <c r="EQ878" s="5"/>
      <c r="ER878" s="5"/>
      <c r="ES878" s="5"/>
      <c r="ET878" s="5"/>
      <c r="EU878" s="5"/>
      <c r="EV878" s="5"/>
      <c r="EW878" s="5"/>
      <c r="EX878" s="5"/>
      <c r="EY878" s="5"/>
      <c r="EZ878" s="5"/>
      <c r="FA878" s="5"/>
      <c r="FB878" s="5"/>
      <c r="FC878" s="5"/>
      <c r="FD878" s="5"/>
      <c r="FE878" s="5"/>
      <c r="FF878" s="5"/>
      <c r="FG878" s="5"/>
      <c r="FH878" s="5"/>
      <c r="FI878" s="5"/>
      <c r="FJ878" s="5"/>
      <c r="FK878" s="5"/>
      <c r="FL878" s="5"/>
      <c r="FM878" s="5"/>
      <c r="FN878" s="5"/>
      <c r="FO878" s="5"/>
      <c r="FP878" s="5"/>
      <c r="FQ878" s="5"/>
      <c r="FR878" s="5"/>
      <c r="FS878" s="5"/>
      <c r="FT878" s="5"/>
      <c r="FU878" s="5"/>
      <c r="FV878" s="5"/>
      <c r="FW878" s="5"/>
      <c r="FX878" s="5"/>
      <c r="FY878" s="5"/>
      <c r="FZ878" s="5"/>
      <c r="GA878" s="5"/>
      <c r="GB878" s="5"/>
      <c r="GC878" s="5"/>
      <c r="GD878" s="5"/>
      <c r="GE878" s="5"/>
      <c r="GF878" s="5"/>
      <c r="GG878" s="5"/>
      <c r="GH878" s="4"/>
      <c r="GI878" s="4"/>
      <c r="GJ878" s="5"/>
      <c r="GK878" s="5"/>
      <c r="GL878" s="5"/>
      <c r="GM878" s="5"/>
      <c r="GN878" s="5"/>
      <c r="GO878" s="5"/>
      <c r="GP878" s="5"/>
      <c r="GQ878" s="5"/>
      <c r="GR878" s="5"/>
      <c r="GS878" s="5"/>
    </row>
    <row r="879" spans="1:201"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4"/>
      <c r="AR879" s="4"/>
      <c r="AS879" s="5"/>
      <c r="AT879" s="4"/>
      <c r="AU879" s="5"/>
      <c r="AV879" s="5"/>
      <c r="AW879" s="5"/>
      <c r="AX879" s="5"/>
      <c r="AY879" s="5"/>
      <c r="AZ879" s="5"/>
      <c r="BA879" s="5"/>
      <c r="BB879" s="5"/>
      <c r="BC879" s="4"/>
      <c r="BD879" s="4"/>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c r="CR879" s="5"/>
      <c r="CS879" s="5"/>
      <c r="CT879" s="5"/>
      <c r="CU879" s="5"/>
      <c r="CV879" s="5"/>
      <c r="CW879" s="5"/>
      <c r="CX879" s="5"/>
      <c r="CY879" s="5"/>
      <c r="CZ879" s="5"/>
      <c r="DA879" s="5"/>
      <c r="DB879" s="5"/>
      <c r="DC879" s="5"/>
      <c r="DD879" s="5"/>
      <c r="DE879" s="5"/>
      <c r="DF879" s="5"/>
      <c r="DG879" s="5"/>
      <c r="DH879" s="5"/>
      <c r="DI879" s="5"/>
      <c r="DJ879" s="5"/>
      <c r="DK879" s="5"/>
      <c r="DL879" s="5"/>
      <c r="DM879" s="5"/>
      <c r="DN879" s="5"/>
      <c r="DO879" s="5"/>
      <c r="DP879" s="5"/>
      <c r="DQ879" s="5"/>
      <c r="DR879" s="5"/>
      <c r="DS879" s="5"/>
      <c r="DT879" s="5"/>
      <c r="DU879" s="5"/>
      <c r="DV879" s="5"/>
      <c r="DW879" s="5"/>
      <c r="DX879" s="5"/>
      <c r="DY879" s="5"/>
      <c r="DZ879" s="5"/>
      <c r="EA879" s="5"/>
      <c r="EB879" s="5"/>
      <c r="EC879" s="5"/>
      <c r="ED879" s="5"/>
      <c r="EE879" s="5"/>
      <c r="EF879" s="5"/>
      <c r="EG879" s="5"/>
      <c r="EH879" s="5"/>
      <c r="EI879" s="5"/>
      <c r="EJ879" s="5"/>
      <c r="EK879" s="5"/>
      <c r="EL879" s="5"/>
      <c r="EM879" s="5"/>
      <c r="EN879" s="5"/>
      <c r="EO879" s="5"/>
      <c r="EP879" s="5"/>
      <c r="EQ879" s="5"/>
      <c r="ER879" s="5"/>
      <c r="ES879" s="5"/>
      <c r="ET879" s="5"/>
      <c r="EU879" s="5"/>
      <c r="EV879" s="5"/>
      <c r="EW879" s="5"/>
      <c r="EX879" s="5"/>
      <c r="EY879" s="5"/>
      <c r="EZ879" s="5"/>
      <c r="FA879" s="5"/>
      <c r="FB879" s="5"/>
      <c r="FC879" s="5"/>
      <c r="FD879" s="5"/>
      <c r="FE879" s="5"/>
      <c r="FF879" s="5"/>
      <c r="FG879" s="5"/>
      <c r="FH879" s="5"/>
      <c r="FI879" s="5"/>
      <c r="FJ879" s="5"/>
      <c r="FK879" s="5"/>
      <c r="FL879" s="5"/>
      <c r="FM879" s="5"/>
      <c r="FN879" s="5"/>
      <c r="FO879" s="5"/>
      <c r="FP879" s="5"/>
      <c r="FQ879" s="5"/>
      <c r="FR879" s="5"/>
      <c r="FS879" s="5"/>
      <c r="FT879" s="5"/>
      <c r="FU879" s="5"/>
      <c r="FV879" s="5"/>
      <c r="FW879" s="5"/>
      <c r="FX879" s="5"/>
      <c r="FY879" s="5"/>
      <c r="FZ879" s="5"/>
      <c r="GA879" s="5"/>
      <c r="GB879" s="5"/>
      <c r="GC879" s="5"/>
      <c r="GD879" s="5"/>
      <c r="GE879" s="5"/>
      <c r="GF879" s="5"/>
      <c r="GG879" s="5"/>
      <c r="GH879" s="4"/>
      <c r="GI879" s="4"/>
      <c r="GJ879" s="5"/>
      <c r="GK879" s="5"/>
      <c r="GL879" s="5"/>
      <c r="GM879" s="5"/>
      <c r="GN879" s="5"/>
      <c r="GO879" s="5"/>
      <c r="GP879" s="5"/>
      <c r="GQ879" s="5"/>
      <c r="GR879" s="5"/>
      <c r="GS879" s="5"/>
    </row>
    <row r="880" spans="1:201"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4"/>
      <c r="AR880" s="4"/>
      <c r="AS880" s="5"/>
      <c r="AT880" s="4"/>
      <c r="AU880" s="5"/>
      <c r="AV880" s="5"/>
      <c r="AW880" s="5"/>
      <c r="AX880" s="5"/>
      <c r="AY880" s="5"/>
      <c r="AZ880" s="5"/>
      <c r="BA880" s="5"/>
      <c r="BB880" s="5"/>
      <c r="BC880" s="4"/>
      <c r="BD880" s="4"/>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c r="CR880" s="5"/>
      <c r="CS880" s="5"/>
      <c r="CT880" s="5"/>
      <c r="CU880" s="5"/>
      <c r="CV880" s="5"/>
      <c r="CW880" s="5"/>
      <c r="CX880" s="5"/>
      <c r="CY880" s="5"/>
      <c r="CZ880" s="5"/>
      <c r="DA880" s="5"/>
      <c r="DB880" s="5"/>
      <c r="DC880" s="5"/>
      <c r="DD880" s="5"/>
      <c r="DE880" s="5"/>
      <c r="DF880" s="5"/>
      <c r="DG880" s="5"/>
      <c r="DH880" s="5"/>
      <c r="DI880" s="5"/>
      <c r="DJ880" s="5"/>
      <c r="DK880" s="5"/>
      <c r="DL880" s="5"/>
      <c r="DM880" s="5"/>
      <c r="DN880" s="5"/>
      <c r="DO880" s="5"/>
      <c r="DP880" s="5"/>
      <c r="DQ880" s="5"/>
      <c r="DR880" s="5"/>
      <c r="DS880" s="5"/>
      <c r="DT880" s="5"/>
      <c r="DU880" s="5"/>
      <c r="DV880" s="5"/>
      <c r="DW880" s="5"/>
      <c r="DX880" s="5"/>
      <c r="DY880" s="5"/>
      <c r="DZ880" s="5"/>
      <c r="EA880" s="5"/>
      <c r="EB880" s="5"/>
      <c r="EC880" s="5"/>
      <c r="ED880" s="5"/>
      <c r="EE880" s="5"/>
      <c r="EF880" s="5"/>
      <c r="EG880" s="5"/>
      <c r="EH880" s="5"/>
      <c r="EI880" s="5"/>
      <c r="EJ880" s="5"/>
      <c r="EK880" s="5"/>
      <c r="EL880" s="5"/>
      <c r="EM880" s="5"/>
      <c r="EN880" s="5"/>
      <c r="EO880" s="5"/>
      <c r="EP880" s="5"/>
      <c r="EQ880" s="5"/>
      <c r="ER880" s="5"/>
      <c r="ES880" s="5"/>
      <c r="ET880" s="5"/>
      <c r="EU880" s="5"/>
      <c r="EV880" s="5"/>
      <c r="EW880" s="5"/>
      <c r="EX880" s="5"/>
      <c r="EY880" s="5"/>
      <c r="EZ880" s="5"/>
      <c r="FA880" s="5"/>
      <c r="FB880" s="5"/>
      <c r="FC880" s="5"/>
      <c r="FD880" s="5"/>
      <c r="FE880" s="5"/>
      <c r="FF880" s="5"/>
      <c r="FG880" s="5"/>
      <c r="FH880" s="5"/>
      <c r="FI880" s="5"/>
      <c r="FJ880" s="5"/>
      <c r="FK880" s="5"/>
      <c r="FL880" s="5"/>
      <c r="FM880" s="5"/>
      <c r="FN880" s="5"/>
      <c r="FO880" s="5"/>
      <c r="FP880" s="5"/>
      <c r="FQ880" s="5"/>
      <c r="FR880" s="5"/>
      <c r="FS880" s="5"/>
      <c r="FT880" s="5"/>
      <c r="FU880" s="5"/>
      <c r="FV880" s="5"/>
      <c r="FW880" s="5"/>
      <c r="FX880" s="5"/>
      <c r="FY880" s="5"/>
      <c r="FZ880" s="5"/>
      <c r="GA880" s="5"/>
      <c r="GB880" s="5"/>
      <c r="GC880" s="5"/>
      <c r="GD880" s="5"/>
      <c r="GE880" s="5"/>
      <c r="GF880" s="5"/>
      <c r="GG880" s="5"/>
      <c r="GH880" s="4"/>
      <c r="GI880" s="4"/>
      <c r="GJ880" s="5"/>
      <c r="GK880" s="5"/>
      <c r="GL880" s="5"/>
      <c r="GM880" s="5"/>
      <c r="GN880" s="5"/>
      <c r="GO880" s="5"/>
      <c r="GP880" s="5"/>
      <c r="GQ880" s="5"/>
      <c r="GR880" s="5"/>
      <c r="GS880" s="5"/>
    </row>
    <row r="881" spans="1:201"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4"/>
      <c r="AR881" s="4"/>
      <c r="AS881" s="5"/>
      <c r="AT881" s="4"/>
      <c r="AU881" s="5"/>
      <c r="AV881" s="5"/>
      <c r="AW881" s="5"/>
      <c r="AX881" s="5"/>
      <c r="AY881" s="5"/>
      <c r="AZ881" s="5"/>
      <c r="BA881" s="5"/>
      <c r="BB881" s="5"/>
      <c r="BC881" s="4"/>
      <c r="BD881" s="4"/>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c r="CR881" s="5"/>
      <c r="CS881" s="5"/>
      <c r="CT881" s="5"/>
      <c r="CU881" s="5"/>
      <c r="CV881" s="5"/>
      <c r="CW881" s="5"/>
      <c r="CX881" s="5"/>
      <c r="CY881" s="5"/>
      <c r="CZ881" s="5"/>
      <c r="DA881" s="5"/>
      <c r="DB881" s="5"/>
      <c r="DC881" s="5"/>
      <c r="DD881" s="5"/>
      <c r="DE881" s="5"/>
      <c r="DF881" s="5"/>
      <c r="DG881" s="5"/>
      <c r="DH881" s="5"/>
      <c r="DI881" s="5"/>
      <c r="DJ881" s="5"/>
      <c r="DK881" s="5"/>
      <c r="DL881" s="5"/>
      <c r="DM881" s="5"/>
      <c r="DN881" s="5"/>
      <c r="DO881" s="5"/>
      <c r="DP881" s="5"/>
      <c r="DQ881" s="5"/>
      <c r="DR881" s="5"/>
      <c r="DS881" s="5"/>
      <c r="DT881" s="5"/>
      <c r="DU881" s="5"/>
      <c r="DV881" s="5"/>
      <c r="DW881" s="5"/>
      <c r="DX881" s="5"/>
      <c r="DY881" s="5"/>
      <c r="DZ881" s="5"/>
      <c r="EA881" s="5"/>
      <c r="EB881" s="5"/>
      <c r="EC881" s="5"/>
      <c r="ED881" s="5"/>
      <c r="EE881" s="5"/>
      <c r="EF881" s="5"/>
      <c r="EG881" s="5"/>
      <c r="EH881" s="5"/>
      <c r="EI881" s="5"/>
      <c r="EJ881" s="5"/>
      <c r="EK881" s="5"/>
      <c r="EL881" s="5"/>
      <c r="EM881" s="5"/>
      <c r="EN881" s="5"/>
      <c r="EO881" s="5"/>
      <c r="EP881" s="5"/>
      <c r="EQ881" s="5"/>
      <c r="ER881" s="5"/>
      <c r="ES881" s="5"/>
      <c r="ET881" s="5"/>
      <c r="EU881" s="5"/>
      <c r="EV881" s="5"/>
      <c r="EW881" s="5"/>
      <c r="EX881" s="5"/>
      <c r="EY881" s="5"/>
      <c r="EZ881" s="5"/>
      <c r="FA881" s="5"/>
      <c r="FB881" s="5"/>
      <c r="FC881" s="5"/>
      <c r="FD881" s="5"/>
      <c r="FE881" s="5"/>
      <c r="FF881" s="5"/>
      <c r="FG881" s="5"/>
      <c r="FH881" s="5"/>
      <c r="FI881" s="5"/>
      <c r="FJ881" s="5"/>
      <c r="FK881" s="5"/>
      <c r="FL881" s="5"/>
      <c r="FM881" s="5"/>
      <c r="FN881" s="5"/>
      <c r="FO881" s="5"/>
      <c r="FP881" s="5"/>
      <c r="FQ881" s="5"/>
      <c r="FR881" s="5"/>
      <c r="FS881" s="5"/>
      <c r="FT881" s="5"/>
      <c r="FU881" s="5"/>
      <c r="FV881" s="5"/>
      <c r="FW881" s="5"/>
      <c r="FX881" s="5"/>
      <c r="FY881" s="5"/>
      <c r="FZ881" s="5"/>
      <c r="GA881" s="5"/>
      <c r="GB881" s="5"/>
      <c r="GC881" s="5"/>
      <c r="GD881" s="5"/>
      <c r="GE881" s="5"/>
      <c r="GF881" s="5"/>
      <c r="GG881" s="5"/>
      <c r="GH881" s="4"/>
      <c r="GI881" s="4"/>
      <c r="GJ881" s="5"/>
      <c r="GK881" s="5"/>
      <c r="GL881" s="5"/>
      <c r="GM881" s="5"/>
      <c r="GN881" s="5"/>
      <c r="GO881" s="5"/>
      <c r="GP881" s="5"/>
      <c r="GQ881" s="5"/>
      <c r="GR881" s="5"/>
      <c r="GS881" s="5"/>
    </row>
    <row r="882" spans="1:201"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4"/>
      <c r="AR882" s="4"/>
      <c r="AS882" s="5"/>
      <c r="AT882" s="4"/>
      <c r="AU882" s="5"/>
      <c r="AV882" s="5"/>
      <c r="AW882" s="5"/>
      <c r="AX882" s="5"/>
      <c r="AY882" s="5"/>
      <c r="AZ882" s="5"/>
      <c r="BA882" s="5"/>
      <c r="BB882" s="5"/>
      <c r="BC882" s="4"/>
      <c r="BD882" s="4"/>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c r="CR882" s="5"/>
      <c r="CS882" s="5"/>
      <c r="CT882" s="5"/>
      <c r="CU882" s="5"/>
      <c r="CV882" s="5"/>
      <c r="CW882" s="5"/>
      <c r="CX882" s="5"/>
      <c r="CY882" s="5"/>
      <c r="CZ882" s="5"/>
      <c r="DA882" s="5"/>
      <c r="DB882" s="5"/>
      <c r="DC882" s="5"/>
      <c r="DD882" s="5"/>
      <c r="DE882" s="5"/>
      <c r="DF882" s="5"/>
      <c r="DG882" s="5"/>
      <c r="DH882" s="5"/>
      <c r="DI882" s="5"/>
      <c r="DJ882" s="5"/>
      <c r="DK882" s="5"/>
      <c r="DL882" s="5"/>
      <c r="DM882" s="5"/>
      <c r="DN882" s="5"/>
      <c r="DO882" s="5"/>
      <c r="DP882" s="5"/>
      <c r="DQ882" s="5"/>
      <c r="DR882" s="5"/>
      <c r="DS882" s="5"/>
      <c r="DT882" s="5"/>
      <c r="DU882" s="5"/>
      <c r="DV882" s="5"/>
      <c r="DW882" s="5"/>
      <c r="DX882" s="5"/>
      <c r="DY882" s="5"/>
      <c r="DZ882" s="5"/>
      <c r="EA882" s="5"/>
      <c r="EB882" s="5"/>
      <c r="EC882" s="5"/>
      <c r="ED882" s="5"/>
      <c r="EE882" s="5"/>
      <c r="EF882" s="5"/>
      <c r="EG882" s="5"/>
      <c r="EH882" s="5"/>
      <c r="EI882" s="5"/>
      <c r="EJ882" s="5"/>
      <c r="EK882" s="5"/>
      <c r="EL882" s="5"/>
      <c r="EM882" s="5"/>
      <c r="EN882" s="5"/>
      <c r="EO882" s="5"/>
      <c r="EP882" s="5"/>
      <c r="EQ882" s="5"/>
      <c r="ER882" s="5"/>
      <c r="ES882" s="5"/>
      <c r="ET882" s="5"/>
      <c r="EU882" s="5"/>
      <c r="EV882" s="5"/>
      <c r="EW882" s="5"/>
      <c r="EX882" s="5"/>
      <c r="EY882" s="5"/>
      <c r="EZ882" s="5"/>
      <c r="FA882" s="5"/>
      <c r="FB882" s="5"/>
      <c r="FC882" s="5"/>
      <c r="FD882" s="5"/>
      <c r="FE882" s="5"/>
      <c r="FF882" s="5"/>
      <c r="FG882" s="5"/>
      <c r="FH882" s="5"/>
      <c r="FI882" s="5"/>
      <c r="FJ882" s="5"/>
      <c r="FK882" s="5"/>
      <c r="FL882" s="5"/>
      <c r="FM882" s="5"/>
      <c r="FN882" s="5"/>
      <c r="FO882" s="5"/>
      <c r="FP882" s="5"/>
      <c r="FQ882" s="5"/>
      <c r="FR882" s="5"/>
      <c r="FS882" s="5"/>
      <c r="FT882" s="5"/>
      <c r="FU882" s="5"/>
      <c r="FV882" s="5"/>
      <c r="FW882" s="5"/>
      <c r="FX882" s="5"/>
      <c r="FY882" s="5"/>
      <c r="FZ882" s="5"/>
      <c r="GA882" s="5"/>
      <c r="GB882" s="5"/>
      <c r="GC882" s="5"/>
      <c r="GD882" s="5"/>
      <c r="GE882" s="5"/>
      <c r="GF882" s="5"/>
      <c r="GG882" s="5"/>
      <c r="GH882" s="4"/>
      <c r="GI882" s="4"/>
      <c r="GJ882" s="5"/>
      <c r="GK882" s="5"/>
      <c r="GL882" s="5"/>
      <c r="GM882" s="5"/>
      <c r="GN882" s="5"/>
      <c r="GO882" s="5"/>
      <c r="GP882" s="5"/>
      <c r="GQ882" s="5"/>
      <c r="GR882" s="5"/>
      <c r="GS882" s="5"/>
    </row>
    <row r="883" spans="1:201"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4"/>
      <c r="AR883" s="4"/>
      <c r="AS883" s="5"/>
      <c r="AT883" s="4"/>
      <c r="AU883" s="5"/>
      <c r="AV883" s="5"/>
      <c r="AW883" s="5"/>
      <c r="AX883" s="5"/>
      <c r="AY883" s="5"/>
      <c r="AZ883" s="5"/>
      <c r="BA883" s="5"/>
      <c r="BB883" s="5"/>
      <c r="BC883" s="4"/>
      <c r="BD883" s="4"/>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c r="CR883" s="5"/>
      <c r="CS883" s="5"/>
      <c r="CT883" s="5"/>
      <c r="CU883" s="5"/>
      <c r="CV883" s="5"/>
      <c r="CW883" s="5"/>
      <c r="CX883" s="5"/>
      <c r="CY883" s="5"/>
      <c r="CZ883" s="5"/>
      <c r="DA883" s="5"/>
      <c r="DB883" s="5"/>
      <c r="DC883" s="5"/>
      <c r="DD883" s="5"/>
      <c r="DE883" s="5"/>
      <c r="DF883" s="5"/>
      <c r="DG883" s="5"/>
      <c r="DH883" s="5"/>
      <c r="DI883" s="5"/>
      <c r="DJ883" s="5"/>
      <c r="DK883" s="5"/>
      <c r="DL883" s="5"/>
      <c r="DM883" s="5"/>
      <c r="DN883" s="5"/>
      <c r="DO883" s="5"/>
      <c r="DP883" s="5"/>
      <c r="DQ883" s="5"/>
      <c r="DR883" s="5"/>
      <c r="DS883" s="5"/>
      <c r="DT883" s="5"/>
      <c r="DU883" s="5"/>
      <c r="DV883" s="5"/>
      <c r="DW883" s="5"/>
      <c r="DX883" s="5"/>
      <c r="DY883" s="5"/>
      <c r="DZ883" s="5"/>
      <c r="EA883" s="5"/>
      <c r="EB883" s="5"/>
      <c r="EC883" s="5"/>
      <c r="ED883" s="5"/>
      <c r="EE883" s="5"/>
      <c r="EF883" s="5"/>
      <c r="EG883" s="5"/>
      <c r="EH883" s="5"/>
      <c r="EI883" s="5"/>
      <c r="EJ883" s="5"/>
      <c r="EK883" s="5"/>
      <c r="EL883" s="5"/>
      <c r="EM883" s="5"/>
      <c r="EN883" s="5"/>
      <c r="EO883" s="5"/>
      <c r="EP883" s="5"/>
      <c r="EQ883" s="5"/>
      <c r="ER883" s="5"/>
      <c r="ES883" s="5"/>
      <c r="ET883" s="5"/>
      <c r="EU883" s="5"/>
      <c r="EV883" s="5"/>
      <c r="EW883" s="5"/>
      <c r="EX883" s="5"/>
      <c r="EY883" s="5"/>
      <c r="EZ883" s="5"/>
      <c r="FA883" s="5"/>
      <c r="FB883" s="5"/>
      <c r="FC883" s="5"/>
      <c r="FD883" s="5"/>
      <c r="FE883" s="5"/>
      <c r="FF883" s="5"/>
      <c r="FG883" s="5"/>
      <c r="FH883" s="5"/>
      <c r="FI883" s="5"/>
      <c r="FJ883" s="5"/>
      <c r="FK883" s="5"/>
      <c r="FL883" s="5"/>
      <c r="FM883" s="5"/>
      <c r="FN883" s="5"/>
      <c r="FO883" s="5"/>
      <c r="FP883" s="5"/>
      <c r="FQ883" s="5"/>
      <c r="FR883" s="5"/>
      <c r="FS883" s="5"/>
      <c r="FT883" s="5"/>
      <c r="FU883" s="5"/>
      <c r="FV883" s="5"/>
      <c r="FW883" s="5"/>
      <c r="FX883" s="5"/>
      <c r="FY883" s="5"/>
      <c r="FZ883" s="5"/>
      <c r="GA883" s="5"/>
      <c r="GB883" s="5"/>
      <c r="GC883" s="5"/>
      <c r="GD883" s="5"/>
      <c r="GE883" s="5"/>
      <c r="GF883" s="5"/>
      <c r="GG883" s="5"/>
      <c r="GH883" s="4"/>
      <c r="GI883" s="4"/>
      <c r="GJ883" s="5"/>
      <c r="GK883" s="5"/>
      <c r="GL883" s="5"/>
      <c r="GM883" s="5"/>
      <c r="GN883" s="5"/>
      <c r="GO883" s="5"/>
      <c r="GP883" s="5"/>
      <c r="GQ883" s="5"/>
      <c r="GR883" s="5"/>
      <c r="GS883" s="5"/>
    </row>
    <row r="884" spans="1:201"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4"/>
      <c r="AR884" s="4"/>
      <c r="AS884" s="5"/>
      <c r="AT884" s="4"/>
      <c r="AU884" s="5"/>
      <c r="AV884" s="5"/>
      <c r="AW884" s="5"/>
      <c r="AX884" s="5"/>
      <c r="AY884" s="5"/>
      <c r="AZ884" s="5"/>
      <c r="BA884" s="5"/>
      <c r="BB884" s="5"/>
      <c r="BC884" s="4"/>
      <c r="BD884" s="4"/>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c r="CR884" s="5"/>
      <c r="CS884" s="5"/>
      <c r="CT884" s="5"/>
      <c r="CU884" s="5"/>
      <c r="CV884" s="5"/>
      <c r="CW884" s="5"/>
      <c r="CX884" s="5"/>
      <c r="CY884" s="5"/>
      <c r="CZ884" s="5"/>
      <c r="DA884" s="5"/>
      <c r="DB884" s="5"/>
      <c r="DC884" s="5"/>
      <c r="DD884" s="5"/>
      <c r="DE884" s="5"/>
      <c r="DF884" s="5"/>
      <c r="DG884" s="5"/>
      <c r="DH884" s="5"/>
      <c r="DI884" s="5"/>
      <c r="DJ884" s="5"/>
      <c r="DK884" s="5"/>
      <c r="DL884" s="5"/>
      <c r="DM884" s="5"/>
      <c r="DN884" s="5"/>
      <c r="DO884" s="5"/>
      <c r="DP884" s="5"/>
      <c r="DQ884" s="5"/>
      <c r="DR884" s="5"/>
      <c r="DS884" s="5"/>
      <c r="DT884" s="5"/>
      <c r="DU884" s="5"/>
      <c r="DV884" s="5"/>
      <c r="DW884" s="5"/>
      <c r="DX884" s="5"/>
      <c r="DY884" s="5"/>
      <c r="DZ884" s="5"/>
      <c r="EA884" s="5"/>
      <c r="EB884" s="5"/>
      <c r="EC884" s="5"/>
      <c r="ED884" s="5"/>
      <c r="EE884" s="5"/>
      <c r="EF884" s="5"/>
      <c r="EG884" s="5"/>
      <c r="EH884" s="5"/>
      <c r="EI884" s="5"/>
      <c r="EJ884" s="5"/>
      <c r="EK884" s="5"/>
      <c r="EL884" s="5"/>
      <c r="EM884" s="5"/>
      <c r="EN884" s="5"/>
      <c r="EO884" s="5"/>
      <c r="EP884" s="5"/>
      <c r="EQ884" s="5"/>
      <c r="ER884" s="5"/>
      <c r="ES884" s="5"/>
      <c r="ET884" s="5"/>
      <c r="EU884" s="5"/>
      <c r="EV884" s="5"/>
      <c r="EW884" s="5"/>
      <c r="EX884" s="5"/>
      <c r="EY884" s="5"/>
      <c r="EZ884" s="5"/>
      <c r="FA884" s="5"/>
      <c r="FB884" s="5"/>
      <c r="FC884" s="5"/>
      <c r="FD884" s="5"/>
      <c r="FE884" s="5"/>
      <c r="FF884" s="5"/>
      <c r="FG884" s="5"/>
      <c r="FH884" s="5"/>
      <c r="FI884" s="5"/>
      <c r="FJ884" s="5"/>
      <c r="FK884" s="5"/>
      <c r="FL884" s="5"/>
      <c r="FM884" s="5"/>
      <c r="FN884" s="5"/>
      <c r="FO884" s="5"/>
      <c r="FP884" s="5"/>
      <c r="FQ884" s="5"/>
      <c r="FR884" s="5"/>
      <c r="FS884" s="5"/>
      <c r="FT884" s="5"/>
      <c r="FU884" s="5"/>
      <c r="FV884" s="5"/>
      <c r="FW884" s="5"/>
      <c r="FX884" s="5"/>
      <c r="FY884" s="5"/>
      <c r="FZ884" s="5"/>
      <c r="GA884" s="5"/>
      <c r="GB884" s="5"/>
      <c r="GC884" s="5"/>
      <c r="GD884" s="5"/>
      <c r="GE884" s="5"/>
      <c r="GF884" s="5"/>
      <c r="GG884" s="5"/>
      <c r="GH884" s="4"/>
      <c r="GI884" s="4"/>
      <c r="GJ884" s="5"/>
      <c r="GK884" s="5"/>
      <c r="GL884" s="5"/>
      <c r="GM884" s="5"/>
      <c r="GN884" s="5"/>
      <c r="GO884" s="5"/>
      <c r="GP884" s="5"/>
      <c r="GQ884" s="5"/>
      <c r="GR884" s="5"/>
      <c r="GS884" s="5"/>
    </row>
    <row r="885" spans="1:201"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4"/>
      <c r="AR885" s="4"/>
      <c r="AS885" s="5"/>
      <c r="AT885" s="4"/>
      <c r="AU885" s="5"/>
      <c r="AV885" s="5"/>
      <c r="AW885" s="5"/>
      <c r="AX885" s="5"/>
      <c r="AY885" s="5"/>
      <c r="AZ885" s="5"/>
      <c r="BA885" s="5"/>
      <c r="BB885" s="5"/>
      <c r="BC885" s="4"/>
      <c r="BD885" s="4"/>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c r="CR885" s="5"/>
      <c r="CS885" s="5"/>
      <c r="CT885" s="5"/>
      <c r="CU885" s="5"/>
      <c r="CV885" s="5"/>
      <c r="CW885" s="5"/>
      <c r="CX885" s="5"/>
      <c r="CY885" s="5"/>
      <c r="CZ885" s="5"/>
      <c r="DA885" s="5"/>
      <c r="DB885" s="5"/>
      <c r="DC885" s="5"/>
      <c r="DD885" s="5"/>
      <c r="DE885" s="5"/>
      <c r="DF885" s="5"/>
      <c r="DG885" s="5"/>
      <c r="DH885" s="5"/>
      <c r="DI885" s="5"/>
      <c r="DJ885" s="5"/>
      <c r="DK885" s="5"/>
      <c r="DL885" s="5"/>
      <c r="DM885" s="5"/>
      <c r="DN885" s="5"/>
      <c r="DO885" s="5"/>
      <c r="DP885" s="5"/>
      <c r="DQ885" s="5"/>
      <c r="DR885" s="5"/>
      <c r="DS885" s="5"/>
      <c r="DT885" s="5"/>
      <c r="DU885" s="5"/>
      <c r="DV885" s="5"/>
      <c r="DW885" s="5"/>
      <c r="DX885" s="5"/>
      <c r="DY885" s="5"/>
      <c r="DZ885" s="5"/>
      <c r="EA885" s="5"/>
      <c r="EB885" s="5"/>
      <c r="EC885" s="5"/>
      <c r="ED885" s="5"/>
      <c r="EE885" s="5"/>
      <c r="EF885" s="5"/>
      <c r="EG885" s="5"/>
      <c r="EH885" s="5"/>
      <c r="EI885" s="5"/>
      <c r="EJ885" s="5"/>
      <c r="EK885" s="5"/>
      <c r="EL885" s="5"/>
      <c r="EM885" s="5"/>
      <c r="EN885" s="5"/>
      <c r="EO885" s="5"/>
      <c r="EP885" s="5"/>
      <c r="EQ885" s="5"/>
      <c r="ER885" s="5"/>
      <c r="ES885" s="5"/>
      <c r="ET885" s="5"/>
      <c r="EU885" s="5"/>
      <c r="EV885" s="5"/>
      <c r="EW885" s="5"/>
      <c r="EX885" s="5"/>
      <c r="EY885" s="5"/>
      <c r="EZ885" s="5"/>
      <c r="FA885" s="5"/>
      <c r="FB885" s="5"/>
      <c r="FC885" s="5"/>
      <c r="FD885" s="5"/>
      <c r="FE885" s="5"/>
      <c r="FF885" s="5"/>
      <c r="FG885" s="5"/>
      <c r="FH885" s="5"/>
      <c r="FI885" s="5"/>
      <c r="FJ885" s="5"/>
      <c r="FK885" s="5"/>
      <c r="FL885" s="5"/>
      <c r="FM885" s="5"/>
      <c r="FN885" s="5"/>
      <c r="FO885" s="5"/>
      <c r="FP885" s="5"/>
      <c r="FQ885" s="5"/>
      <c r="FR885" s="5"/>
      <c r="FS885" s="5"/>
      <c r="FT885" s="5"/>
      <c r="FU885" s="5"/>
      <c r="FV885" s="5"/>
      <c r="FW885" s="5"/>
      <c r="FX885" s="5"/>
      <c r="FY885" s="5"/>
      <c r="FZ885" s="5"/>
      <c r="GA885" s="5"/>
      <c r="GB885" s="5"/>
      <c r="GC885" s="5"/>
      <c r="GD885" s="5"/>
      <c r="GE885" s="5"/>
      <c r="GF885" s="5"/>
      <c r="GG885" s="5"/>
      <c r="GH885" s="4"/>
      <c r="GI885" s="4"/>
      <c r="GJ885" s="5"/>
      <c r="GK885" s="5"/>
      <c r="GL885" s="5"/>
      <c r="GM885" s="5"/>
      <c r="GN885" s="5"/>
      <c r="GO885" s="5"/>
      <c r="GP885" s="5"/>
      <c r="GQ885" s="5"/>
      <c r="GR885" s="5"/>
      <c r="GS885" s="5"/>
    </row>
    <row r="886" spans="1:201"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4"/>
      <c r="AR886" s="4"/>
      <c r="AS886" s="5"/>
      <c r="AT886" s="4"/>
      <c r="AU886" s="5"/>
      <c r="AV886" s="5"/>
      <c r="AW886" s="5"/>
      <c r="AX886" s="5"/>
      <c r="AY886" s="5"/>
      <c r="AZ886" s="5"/>
      <c r="BA886" s="5"/>
      <c r="BB886" s="5"/>
      <c r="BC886" s="4"/>
      <c r="BD886" s="4"/>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c r="CR886" s="5"/>
      <c r="CS886" s="5"/>
      <c r="CT886" s="5"/>
      <c r="CU886" s="5"/>
      <c r="CV886" s="5"/>
      <c r="CW886" s="5"/>
      <c r="CX886" s="5"/>
      <c r="CY886" s="5"/>
      <c r="CZ886" s="5"/>
      <c r="DA886" s="5"/>
      <c r="DB886" s="5"/>
      <c r="DC886" s="5"/>
      <c r="DD886" s="5"/>
      <c r="DE886" s="5"/>
      <c r="DF886" s="5"/>
      <c r="DG886" s="5"/>
      <c r="DH886" s="5"/>
      <c r="DI886" s="5"/>
      <c r="DJ886" s="5"/>
      <c r="DK886" s="5"/>
      <c r="DL886" s="5"/>
      <c r="DM886" s="5"/>
      <c r="DN886" s="5"/>
      <c r="DO886" s="5"/>
      <c r="DP886" s="5"/>
      <c r="DQ886" s="5"/>
      <c r="DR886" s="5"/>
      <c r="DS886" s="5"/>
      <c r="DT886" s="5"/>
      <c r="DU886" s="5"/>
      <c r="DV886" s="5"/>
      <c r="DW886" s="5"/>
      <c r="DX886" s="5"/>
      <c r="DY886" s="5"/>
      <c r="DZ886" s="5"/>
      <c r="EA886" s="5"/>
      <c r="EB886" s="5"/>
      <c r="EC886" s="5"/>
      <c r="ED886" s="5"/>
      <c r="EE886" s="5"/>
      <c r="EF886" s="5"/>
      <c r="EG886" s="5"/>
      <c r="EH886" s="5"/>
      <c r="EI886" s="5"/>
      <c r="EJ886" s="5"/>
      <c r="EK886" s="5"/>
      <c r="EL886" s="5"/>
      <c r="EM886" s="5"/>
      <c r="EN886" s="5"/>
      <c r="EO886" s="5"/>
      <c r="EP886" s="5"/>
      <c r="EQ886" s="5"/>
      <c r="ER886" s="5"/>
      <c r="ES886" s="5"/>
      <c r="ET886" s="5"/>
      <c r="EU886" s="5"/>
      <c r="EV886" s="5"/>
      <c r="EW886" s="5"/>
      <c r="EX886" s="5"/>
      <c r="EY886" s="5"/>
      <c r="EZ886" s="5"/>
      <c r="FA886" s="5"/>
      <c r="FB886" s="5"/>
      <c r="FC886" s="5"/>
      <c r="FD886" s="5"/>
      <c r="FE886" s="5"/>
      <c r="FF886" s="5"/>
      <c r="FG886" s="5"/>
      <c r="FH886" s="5"/>
      <c r="FI886" s="5"/>
      <c r="FJ886" s="5"/>
      <c r="FK886" s="5"/>
      <c r="FL886" s="5"/>
      <c r="FM886" s="5"/>
      <c r="FN886" s="5"/>
      <c r="FO886" s="5"/>
      <c r="FP886" s="5"/>
      <c r="FQ886" s="5"/>
      <c r="FR886" s="5"/>
      <c r="FS886" s="5"/>
      <c r="FT886" s="5"/>
      <c r="FU886" s="5"/>
      <c r="FV886" s="5"/>
      <c r="FW886" s="5"/>
      <c r="FX886" s="5"/>
      <c r="FY886" s="5"/>
      <c r="FZ886" s="5"/>
      <c r="GA886" s="5"/>
      <c r="GB886" s="5"/>
      <c r="GC886" s="5"/>
      <c r="GD886" s="5"/>
      <c r="GE886" s="5"/>
      <c r="GF886" s="5"/>
      <c r="GG886" s="5"/>
      <c r="GH886" s="4"/>
      <c r="GI886" s="4"/>
      <c r="GJ886" s="5"/>
      <c r="GK886" s="5"/>
      <c r="GL886" s="5"/>
      <c r="GM886" s="5"/>
      <c r="GN886" s="5"/>
      <c r="GO886" s="5"/>
      <c r="GP886" s="5"/>
      <c r="GQ886" s="5"/>
      <c r="GR886" s="5"/>
      <c r="GS886" s="5"/>
    </row>
    <row r="887" spans="1:201"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4"/>
      <c r="AR887" s="4"/>
      <c r="AS887" s="5"/>
      <c r="AT887" s="4"/>
      <c r="AU887" s="5"/>
      <c r="AV887" s="5"/>
      <c r="AW887" s="5"/>
      <c r="AX887" s="5"/>
      <c r="AY887" s="5"/>
      <c r="AZ887" s="5"/>
      <c r="BA887" s="5"/>
      <c r="BB887" s="5"/>
      <c r="BC887" s="4"/>
      <c r="BD887" s="4"/>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c r="CR887" s="5"/>
      <c r="CS887" s="5"/>
      <c r="CT887" s="5"/>
      <c r="CU887" s="5"/>
      <c r="CV887" s="5"/>
      <c r="CW887" s="5"/>
      <c r="CX887" s="5"/>
      <c r="CY887" s="5"/>
      <c r="CZ887" s="5"/>
      <c r="DA887" s="5"/>
      <c r="DB887" s="5"/>
      <c r="DC887" s="5"/>
      <c r="DD887" s="5"/>
      <c r="DE887" s="5"/>
      <c r="DF887" s="5"/>
      <c r="DG887" s="5"/>
      <c r="DH887" s="5"/>
      <c r="DI887" s="5"/>
      <c r="DJ887" s="5"/>
      <c r="DK887" s="5"/>
      <c r="DL887" s="5"/>
      <c r="DM887" s="5"/>
      <c r="DN887" s="5"/>
      <c r="DO887" s="5"/>
      <c r="DP887" s="5"/>
      <c r="DQ887" s="5"/>
      <c r="DR887" s="5"/>
      <c r="DS887" s="5"/>
      <c r="DT887" s="5"/>
      <c r="DU887" s="5"/>
      <c r="DV887" s="5"/>
      <c r="DW887" s="5"/>
      <c r="DX887" s="5"/>
      <c r="DY887" s="5"/>
      <c r="DZ887" s="5"/>
      <c r="EA887" s="5"/>
      <c r="EB887" s="5"/>
      <c r="EC887" s="5"/>
      <c r="ED887" s="5"/>
      <c r="EE887" s="5"/>
      <c r="EF887" s="5"/>
      <c r="EG887" s="5"/>
      <c r="EH887" s="5"/>
      <c r="EI887" s="5"/>
      <c r="EJ887" s="5"/>
      <c r="EK887" s="5"/>
      <c r="EL887" s="5"/>
      <c r="EM887" s="5"/>
      <c r="EN887" s="5"/>
      <c r="EO887" s="5"/>
      <c r="EP887" s="5"/>
      <c r="EQ887" s="5"/>
      <c r="ER887" s="5"/>
      <c r="ES887" s="5"/>
      <c r="ET887" s="5"/>
      <c r="EU887" s="5"/>
      <c r="EV887" s="5"/>
      <c r="EW887" s="5"/>
      <c r="EX887" s="5"/>
      <c r="EY887" s="5"/>
      <c r="EZ887" s="5"/>
      <c r="FA887" s="5"/>
      <c r="FB887" s="5"/>
      <c r="FC887" s="5"/>
      <c r="FD887" s="5"/>
      <c r="FE887" s="5"/>
      <c r="FF887" s="5"/>
      <c r="FG887" s="5"/>
      <c r="FH887" s="5"/>
      <c r="FI887" s="5"/>
      <c r="FJ887" s="5"/>
      <c r="FK887" s="5"/>
      <c r="FL887" s="5"/>
      <c r="FM887" s="5"/>
      <c r="FN887" s="5"/>
      <c r="FO887" s="5"/>
      <c r="FP887" s="5"/>
      <c r="FQ887" s="5"/>
      <c r="FR887" s="5"/>
      <c r="FS887" s="5"/>
      <c r="FT887" s="5"/>
      <c r="FU887" s="5"/>
      <c r="FV887" s="5"/>
      <c r="FW887" s="5"/>
      <c r="FX887" s="5"/>
      <c r="FY887" s="5"/>
      <c r="FZ887" s="5"/>
      <c r="GA887" s="5"/>
      <c r="GB887" s="5"/>
      <c r="GC887" s="5"/>
      <c r="GD887" s="5"/>
      <c r="GE887" s="5"/>
      <c r="GF887" s="5"/>
      <c r="GG887" s="5"/>
      <c r="GH887" s="4"/>
      <c r="GI887" s="4"/>
      <c r="GJ887" s="5"/>
      <c r="GK887" s="5"/>
      <c r="GL887" s="5"/>
      <c r="GM887" s="5"/>
      <c r="GN887" s="5"/>
      <c r="GO887" s="5"/>
      <c r="GP887" s="5"/>
      <c r="GQ887" s="5"/>
      <c r="GR887" s="5"/>
      <c r="GS887" s="5"/>
    </row>
    <row r="888" spans="1:201"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4"/>
      <c r="AR888" s="4"/>
      <c r="AS888" s="5"/>
      <c r="AT888" s="4"/>
      <c r="AU888" s="5"/>
      <c r="AV888" s="5"/>
      <c r="AW888" s="5"/>
      <c r="AX888" s="5"/>
      <c r="AY888" s="5"/>
      <c r="AZ888" s="5"/>
      <c r="BA888" s="5"/>
      <c r="BB888" s="5"/>
      <c r="BC888" s="4"/>
      <c r="BD888" s="4"/>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c r="CM888" s="5"/>
      <c r="CN888" s="5"/>
      <c r="CO888" s="5"/>
      <c r="CP888" s="5"/>
      <c r="CQ888" s="5"/>
      <c r="CR888" s="5"/>
      <c r="CS888" s="5"/>
      <c r="CT888" s="5"/>
      <c r="CU888" s="5"/>
      <c r="CV888" s="5"/>
      <c r="CW888" s="5"/>
      <c r="CX888" s="5"/>
      <c r="CY888" s="5"/>
      <c r="CZ888" s="5"/>
      <c r="DA888" s="5"/>
      <c r="DB888" s="5"/>
      <c r="DC888" s="5"/>
      <c r="DD888" s="5"/>
      <c r="DE888" s="5"/>
      <c r="DF888" s="5"/>
      <c r="DG888" s="5"/>
      <c r="DH888" s="5"/>
      <c r="DI888" s="5"/>
      <c r="DJ888" s="5"/>
      <c r="DK888" s="5"/>
      <c r="DL888" s="5"/>
      <c r="DM888" s="5"/>
      <c r="DN888" s="5"/>
      <c r="DO888" s="5"/>
      <c r="DP888" s="5"/>
      <c r="DQ888" s="5"/>
      <c r="DR888" s="5"/>
      <c r="DS888" s="5"/>
      <c r="DT888" s="5"/>
      <c r="DU888" s="5"/>
      <c r="DV888" s="5"/>
      <c r="DW888" s="5"/>
      <c r="DX888" s="5"/>
      <c r="DY888" s="5"/>
      <c r="DZ888" s="5"/>
      <c r="EA888" s="5"/>
      <c r="EB888" s="5"/>
      <c r="EC888" s="5"/>
      <c r="ED888" s="5"/>
      <c r="EE888" s="5"/>
      <c r="EF888" s="5"/>
      <c r="EG888" s="5"/>
      <c r="EH888" s="5"/>
      <c r="EI888" s="5"/>
      <c r="EJ888" s="5"/>
      <c r="EK888" s="5"/>
      <c r="EL888" s="5"/>
      <c r="EM888" s="5"/>
      <c r="EN888" s="5"/>
      <c r="EO888" s="5"/>
      <c r="EP888" s="5"/>
      <c r="EQ888" s="5"/>
      <c r="ER888" s="5"/>
      <c r="ES888" s="5"/>
      <c r="ET888" s="5"/>
      <c r="EU888" s="5"/>
      <c r="EV888" s="5"/>
      <c r="EW888" s="5"/>
      <c r="EX888" s="5"/>
      <c r="EY888" s="5"/>
      <c r="EZ888" s="5"/>
      <c r="FA888" s="5"/>
      <c r="FB888" s="5"/>
      <c r="FC888" s="5"/>
      <c r="FD888" s="5"/>
      <c r="FE888" s="5"/>
      <c r="FF888" s="5"/>
      <c r="FG888" s="5"/>
      <c r="FH888" s="5"/>
      <c r="FI888" s="5"/>
      <c r="FJ888" s="5"/>
      <c r="FK888" s="5"/>
      <c r="FL888" s="5"/>
      <c r="FM888" s="5"/>
      <c r="FN888" s="5"/>
      <c r="FO888" s="5"/>
      <c r="FP888" s="5"/>
      <c r="FQ888" s="5"/>
      <c r="FR888" s="5"/>
      <c r="FS888" s="5"/>
      <c r="FT888" s="5"/>
      <c r="FU888" s="5"/>
      <c r="FV888" s="5"/>
      <c r="FW888" s="5"/>
      <c r="FX888" s="5"/>
      <c r="FY888" s="5"/>
      <c r="FZ888" s="5"/>
      <c r="GA888" s="5"/>
      <c r="GB888" s="5"/>
      <c r="GC888" s="5"/>
      <c r="GD888" s="5"/>
      <c r="GE888" s="5"/>
      <c r="GF888" s="5"/>
      <c r="GG888" s="5"/>
      <c r="GH888" s="4"/>
      <c r="GI888" s="4"/>
      <c r="GJ888" s="5"/>
      <c r="GK888" s="5"/>
      <c r="GL888" s="5"/>
      <c r="GM888" s="5"/>
      <c r="GN888" s="5"/>
      <c r="GO888" s="5"/>
      <c r="GP888" s="5"/>
      <c r="GQ888" s="5"/>
      <c r="GR888" s="5"/>
      <c r="GS888" s="5"/>
    </row>
    <row r="889" spans="1:201"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4"/>
      <c r="AR889" s="4"/>
      <c r="AS889" s="5"/>
      <c r="AT889" s="4"/>
      <c r="AU889" s="5"/>
      <c r="AV889" s="5"/>
      <c r="AW889" s="5"/>
      <c r="AX889" s="5"/>
      <c r="AY889" s="5"/>
      <c r="AZ889" s="5"/>
      <c r="BA889" s="5"/>
      <c r="BB889" s="5"/>
      <c r="BC889" s="4"/>
      <c r="BD889" s="4"/>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c r="CR889" s="5"/>
      <c r="CS889" s="5"/>
      <c r="CT889" s="5"/>
      <c r="CU889" s="5"/>
      <c r="CV889" s="5"/>
      <c r="CW889" s="5"/>
      <c r="CX889" s="5"/>
      <c r="CY889" s="5"/>
      <c r="CZ889" s="5"/>
      <c r="DA889" s="5"/>
      <c r="DB889" s="5"/>
      <c r="DC889" s="5"/>
      <c r="DD889" s="5"/>
      <c r="DE889" s="5"/>
      <c r="DF889" s="5"/>
      <c r="DG889" s="5"/>
      <c r="DH889" s="5"/>
      <c r="DI889" s="5"/>
      <c r="DJ889" s="5"/>
      <c r="DK889" s="5"/>
      <c r="DL889" s="5"/>
      <c r="DM889" s="5"/>
      <c r="DN889" s="5"/>
      <c r="DO889" s="5"/>
      <c r="DP889" s="5"/>
      <c r="DQ889" s="5"/>
      <c r="DR889" s="5"/>
      <c r="DS889" s="5"/>
      <c r="DT889" s="5"/>
      <c r="DU889" s="5"/>
      <c r="DV889" s="5"/>
      <c r="DW889" s="5"/>
      <c r="DX889" s="5"/>
      <c r="DY889" s="5"/>
      <c r="DZ889" s="5"/>
      <c r="EA889" s="5"/>
      <c r="EB889" s="5"/>
      <c r="EC889" s="5"/>
      <c r="ED889" s="5"/>
      <c r="EE889" s="5"/>
      <c r="EF889" s="5"/>
      <c r="EG889" s="5"/>
      <c r="EH889" s="5"/>
      <c r="EI889" s="5"/>
      <c r="EJ889" s="5"/>
      <c r="EK889" s="5"/>
      <c r="EL889" s="5"/>
      <c r="EM889" s="5"/>
      <c r="EN889" s="5"/>
      <c r="EO889" s="5"/>
      <c r="EP889" s="5"/>
      <c r="EQ889" s="5"/>
      <c r="ER889" s="5"/>
      <c r="ES889" s="5"/>
      <c r="ET889" s="5"/>
      <c r="EU889" s="5"/>
      <c r="EV889" s="5"/>
      <c r="EW889" s="5"/>
      <c r="EX889" s="5"/>
      <c r="EY889" s="5"/>
      <c r="EZ889" s="5"/>
      <c r="FA889" s="5"/>
      <c r="FB889" s="5"/>
      <c r="FC889" s="5"/>
      <c r="FD889" s="5"/>
      <c r="FE889" s="5"/>
      <c r="FF889" s="5"/>
      <c r="FG889" s="5"/>
      <c r="FH889" s="5"/>
      <c r="FI889" s="5"/>
      <c r="FJ889" s="5"/>
      <c r="FK889" s="5"/>
      <c r="FL889" s="5"/>
      <c r="FM889" s="5"/>
      <c r="FN889" s="5"/>
      <c r="FO889" s="5"/>
      <c r="FP889" s="5"/>
      <c r="FQ889" s="5"/>
      <c r="FR889" s="5"/>
      <c r="FS889" s="5"/>
      <c r="FT889" s="5"/>
      <c r="FU889" s="5"/>
      <c r="FV889" s="5"/>
      <c r="FW889" s="5"/>
      <c r="FX889" s="5"/>
      <c r="FY889" s="5"/>
      <c r="FZ889" s="5"/>
      <c r="GA889" s="5"/>
      <c r="GB889" s="5"/>
      <c r="GC889" s="5"/>
      <c r="GD889" s="5"/>
      <c r="GE889" s="5"/>
      <c r="GF889" s="5"/>
      <c r="GG889" s="5"/>
      <c r="GH889" s="4"/>
      <c r="GI889" s="4"/>
      <c r="GJ889" s="5"/>
      <c r="GK889" s="5"/>
      <c r="GL889" s="5"/>
      <c r="GM889" s="5"/>
      <c r="GN889" s="5"/>
      <c r="GO889" s="5"/>
      <c r="GP889" s="5"/>
      <c r="GQ889" s="5"/>
      <c r="GR889" s="5"/>
      <c r="GS889" s="5"/>
    </row>
    <row r="890" spans="1:201"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4"/>
      <c r="AR890" s="4"/>
      <c r="AS890" s="5"/>
      <c r="AT890" s="4"/>
      <c r="AU890" s="5"/>
      <c r="AV890" s="5"/>
      <c r="AW890" s="5"/>
      <c r="AX890" s="5"/>
      <c r="AY890" s="5"/>
      <c r="AZ890" s="5"/>
      <c r="BA890" s="5"/>
      <c r="BB890" s="5"/>
      <c r="BC890" s="4"/>
      <c r="BD890" s="4"/>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c r="CM890" s="5"/>
      <c r="CN890" s="5"/>
      <c r="CO890" s="5"/>
      <c r="CP890" s="5"/>
      <c r="CQ890" s="5"/>
      <c r="CR890" s="5"/>
      <c r="CS890" s="5"/>
      <c r="CT890" s="5"/>
      <c r="CU890" s="5"/>
      <c r="CV890" s="5"/>
      <c r="CW890" s="5"/>
      <c r="CX890" s="5"/>
      <c r="CY890" s="5"/>
      <c r="CZ890" s="5"/>
      <c r="DA890" s="5"/>
      <c r="DB890" s="5"/>
      <c r="DC890" s="5"/>
      <c r="DD890" s="5"/>
      <c r="DE890" s="5"/>
      <c r="DF890" s="5"/>
      <c r="DG890" s="5"/>
      <c r="DH890" s="5"/>
      <c r="DI890" s="5"/>
      <c r="DJ890" s="5"/>
      <c r="DK890" s="5"/>
      <c r="DL890" s="5"/>
      <c r="DM890" s="5"/>
      <c r="DN890" s="5"/>
      <c r="DO890" s="5"/>
      <c r="DP890" s="5"/>
      <c r="DQ890" s="5"/>
      <c r="DR890" s="5"/>
      <c r="DS890" s="5"/>
      <c r="DT890" s="5"/>
      <c r="DU890" s="5"/>
      <c r="DV890" s="5"/>
      <c r="DW890" s="5"/>
      <c r="DX890" s="5"/>
      <c r="DY890" s="5"/>
      <c r="DZ890" s="5"/>
      <c r="EA890" s="5"/>
      <c r="EB890" s="5"/>
      <c r="EC890" s="5"/>
      <c r="ED890" s="5"/>
      <c r="EE890" s="5"/>
      <c r="EF890" s="5"/>
      <c r="EG890" s="5"/>
      <c r="EH890" s="5"/>
      <c r="EI890" s="5"/>
      <c r="EJ890" s="5"/>
      <c r="EK890" s="5"/>
      <c r="EL890" s="5"/>
      <c r="EM890" s="5"/>
      <c r="EN890" s="5"/>
      <c r="EO890" s="5"/>
      <c r="EP890" s="5"/>
      <c r="EQ890" s="5"/>
      <c r="ER890" s="5"/>
      <c r="ES890" s="5"/>
      <c r="ET890" s="5"/>
      <c r="EU890" s="5"/>
      <c r="EV890" s="5"/>
      <c r="EW890" s="5"/>
      <c r="EX890" s="5"/>
      <c r="EY890" s="5"/>
      <c r="EZ890" s="5"/>
      <c r="FA890" s="5"/>
      <c r="FB890" s="5"/>
      <c r="FC890" s="5"/>
      <c r="FD890" s="5"/>
      <c r="FE890" s="5"/>
      <c r="FF890" s="5"/>
      <c r="FG890" s="5"/>
      <c r="FH890" s="5"/>
      <c r="FI890" s="5"/>
      <c r="FJ890" s="5"/>
      <c r="FK890" s="5"/>
      <c r="FL890" s="5"/>
      <c r="FM890" s="5"/>
      <c r="FN890" s="5"/>
      <c r="FO890" s="5"/>
      <c r="FP890" s="5"/>
      <c r="FQ890" s="5"/>
      <c r="FR890" s="5"/>
      <c r="FS890" s="5"/>
      <c r="FT890" s="5"/>
      <c r="FU890" s="5"/>
      <c r="FV890" s="5"/>
      <c r="FW890" s="5"/>
      <c r="FX890" s="5"/>
      <c r="FY890" s="5"/>
      <c r="FZ890" s="5"/>
      <c r="GA890" s="5"/>
      <c r="GB890" s="5"/>
      <c r="GC890" s="5"/>
      <c r="GD890" s="5"/>
      <c r="GE890" s="5"/>
      <c r="GF890" s="5"/>
      <c r="GG890" s="5"/>
      <c r="GH890" s="4"/>
      <c r="GI890" s="4"/>
      <c r="GJ890" s="5"/>
      <c r="GK890" s="5"/>
      <c r="GL890" s="5"/>
      <c r="GM890" s="5"/>
      <c r="GN890" s="5"/>
      <c r="GO890" s="5"/>
      <c r="GP890" s="5"/>
      <c r="GQ890" s="5"/>
      <c r="GR890" s="5"/>
      <c r="GS890" s="5"/>
    </row>
    <row r="891" spans="1:201"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4"/>
      <c r="AR891" s="4"/>
      <c r="AS891" s="5"/>
      <c r="AT891" s="4"/>
      <c r="AU891" s="5"/>
      <c r="AV891" s="5"/>
      <c r="AW891" s="5"/>
      <c r="AX891" s="5"/>
      <c r="AY891" s="5"/>
      <c r="AZ891" s="5"/>
      <c r="BA891" s="5"/>
      <c r="BB891" s="5"/>
      <c r="BC891" s="4"/>
      <c r="BD891" s="4"/>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c r="CM891" s="5"/>
      <c r="CN891" s="5"/>
      <c r="CO891" s="5"/>
      <c r="CP891" s="5"/>
      <c r="CQ891" s="5"/>
      <c r="CR891" s="5"/>
      <c r="CS891" s="5"/>
      <c r="CT891" s="5"/>
      <c r="CU891" s="5"/>
      <c r="CV891" s="5"/>
      <c r="CW891" s="5"/>
      <c r="CX891" s="5"/>
      <c r="CY891" s="5"/>
      <c r="CZ891" s="5"/>
      <c r="DA891" s="5"/>
      <c r="DB891" s="5"/>
      <c r="DC891" s="5"/>
      <c r="DD891" s="5"/>
      <c r="DE891" s="5"/>
      <c r="DF891" s="5"/>
      <c r="DG891" s="5"/>
      <c r="DH891" s="5"/>
      <c r="DI891" s="5"/>
      <c r="DJ891" s="5"/>
      <c r="DK891" s="5"/>
      <c r="DL891" s="5"/>
      <c r="DM891" s="5"/>
      <c r="DN891" s="5"/>
      <c r="DO891" s="5"/>
      <c r="DP891" s="5"/>
      <c r="DQ891" s="5"/>
      <c r="DR891" s="5"/>
      <c r="DS891" s="5"/>
      <c r="DT891" s="5"/>
      <c r="DU891" s="5"/>
      <c r="DV891" s="5"/>
      <c r="DW891" s="5"/>
      <c r="DX891" s="5"/>
      <c r="DY891" s="5"/>
      <c r="DZ891" s="5"/>
      <c r="EA891" s="5"/>
      <c r="EB891" s="5"/>
      <c r="EC891" s="5"/>
      <c r="ED891" s="5"/>
      <c r="EE891" s="5"/>
      <c r="EF891" s="5"/>
      <c r="EG891" s="5"/>
      <c r="EH891" s="5"/>
      <c r="EI891" s="5"/>
      <c r="EJ891" s="5"/>
      <c r="EK891" s="5"/>
      <c r="EL891" s="5"/>
      <c r="EM891" s="5"/>
      <c r="EN891" s="5"/>
      <c r="EO891" s="5"/>
      <c r="EP891" s="5"/>
      <c r="EQ891" s="5"/>
      <c r="ER891" s="5"/>
      <c r="ES891" s="5"/>
      <c r="ET891" s="5"/>
      <c r="EU891" s="5"/>
      <c r="EV891" s="5"/>
      <c r="EW891" s="5"/>
      <c r="EX891" s="5"/>
      <c r="EY891" s="5"/>
      <c r="EZ891" s="5"/>
      <c r="FA891" s="5"/>
      <c r="FB891" s="5"/>
      <c r="FC891" s="5"/>
      <c r="FD891" s="5"/>
      <c r="FE891" s="5"/>
      <c r="FF891" s="5"/>
      <c r="FG891" s="5"/>
      <c r="FH891" s="5"/>
      <c r="FI891" s="5"/>
      <c r="FJ891" s="5"/>
      <c r="FK891" s="5"/>
      <c r="FL891" s="5"/>
      <c r="FM891" s="5"/>
      <c r="FN891" s="5"/>
      <c r="FO891" s="5"/>
      <c r="FP891" s="5"/>
      <c r="FQ891" s="5"/>
      <c r="FR891" s="5"/>
      <c r="FS891" s="5"/>
      <c r="FT891" s="5"/>
      <c r="FU891" s="5"/>
      <c r="FV891" s="5"/>
      <c r="FW891" s="5"/>
      <c r="FX891" s="5"/>
      <c r="FY891" s="5"/>
      <c r="FZ891" s="5"/>
      <c r="GA891" s="5"/>
      <c r="GB891" s="5"/>
      <c r="GC891" s="5"/>
      <c r="GD891" s="5"/>
      <c r="GE891" s="5"/>
      <c r="GF891" s="5"/>
      <c r="GG891" s="5"/>
      <c r="GH891" s="4"/>
      <c r="GI891" s="4"/>
      <c r="GJ891" s="5"/>
      <c r="GK891" s="5"/>
      <c r="GL891" s="5"/>
      <c r="GM891" s="5"/>
      <c r="GN891" s="5"/>
      <c r="GO891" s="5"/>
      <c r="GP891" s="5"/>
      <c r="GQ891" s="5"/>
      <c r="GR891" s="5"/>
      <c r="GS891" s="5"/>
    </row>
    <row r="892" spans="1:201"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4"/>
      <c r="AR892" s="4"/>
      <c r="AS892" s="5"/>
      <c r="AT892" s="4"/>
      <c r="AU892" s="5"/>
      <c r="AV892" s="5"/>
      <c r="AW892" s="5"/>
      <c r="AX892" s="5"/>
      <c r="AY892" s="5"/>
      <c r="AZ892" s="5"/>
      <c r="BA892" s="5"/>
      <c r="BB892" s="5"/>
      <c r="BC892" s="4"/>
      <c r="BD892" s="4"/>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c r="CR892" s="5"/>
      <c r="CS892" s="5"/>
      <c r="CT892" s="5"/>
      <c r="CU892" s="5"/>
      <c r="CV892" s="5"/>
      <c r="CW892" s="5"/>
      <c r="CX892" s="5"/>
      <c r="CY892" s="5"/>
      <c r="CZ892" s="5"/>
      <c r="DA892" s="5"/>
      <c r="DB892" s="5"/>
      <c r="DC892" s="5"/>
      <c r="DD892" s="5"/>
      <c r="DE892" s="5"/>
      <c r="DF892" s="5"/>
      <c r="DG892" s="5"/>
      <c r="DH892" s="5"/>
      <c r="DI892" s="5"/>
      <c r="DJ892" s="5"/>
      <c r="DK892" s="5"/>
      <c r="DL892" s="5"/>
      <c r="DM892" s="5"/>
      <c r="DN892" s="5"/>
      <c r="DO892" s="5"/>
      <c r="DP892" s="5"/>
      <c r="DQ892" s="5"/>
      <c r="DR892" s="5"/>
      <c r="DS892" s="5"/>
      <c r="DT892" s="5"/>
      <c r="DU892" s="5"/>
      <c r="DV892" s="5"/>
      <c r="DW892" s="5"/>
      <c r="DX892" s="5"/>
      <c r="DY892" s="5"/>
      <c r="DZ892" s="5"/>
      <c r="EA892" s="5"/>
      <c r="EB892" s="5"/>
      <c r="EC892" s="5"/>
      <c r="ED892" s="5"/>
      <c r="EE892" s="5"/>
      <c r="EF892" s="5"/>
      <c r="EG892" s="5"/>
      <c r="EH892" s="5"/>
      <c r="EI892" s="5"/>
      <c r="EJ892" s="5"/>
      <c r="EK892" s="5"/>
      <c r="EL892" s="5"/>
      <c r="EM892" s="5"/>
      <c r="EN892" s="5"/>
      <c r="EO892" s="5"/>
      <c r="EP892" s="5"/>
      <c r="EQ892" s="5"/>
      <c r="ER892" s="5"/>
      <c r="ES892" s="5"/>
      <c r="ET892" s="5"/>
      <c r="EU892" s="5"/>
      <c r="EV892" s="5"/>
      <c r="EW892" s="5"/>
      <c r="EX892" s="5"/>
      <c r="EY892" s="5"/>
      <c r="EZ892" s="5"/>
      <c r="FA892" s="5"/>
      <c r="FB892" s="5"/>
      <c r="FC892" s="5"/>
      <c r="FD892" s="5"/>
      <c r="FE892" s="5"/>
      <c r="FF892" s="5"/>
      <c r="FG892" s="5"/>
      <c r="FH892" s="5"/>
      <c r="FI892" s="5"/>
      <c r="FJ892" s="5"/>
      <c r="FK892" s="5"/>
      <c r="FL892" s="5"/>
      <c r="FM892" s="5"/>
      <c r="FN892" s="5"/>
      <c r="FO892" s="5"/>
      <c r="FP892" s="5"/>
      <c r="FQ892" s="5"/>
      <c r="FR892" s="5"/>
      <c r="FS892" s="5"/>
      <c r="FT892" s="5"/>
      <c r="FU892" s="5"/>
      <c r="FV892" s="5"/>
      <c r="FW892" s="5"/>
      <c r="FX892" s="5"/>
      <c r="FY892" s="5"/>
      <c r="FZ892" s="5"/>
      <c r="GA892" s="5"/>
      <c r="GB892" s="5"/>
      <c r="GC892" s="5"/>
      <c r="GD892" s="5"/>
      <c r="GE892" s="5"/>
      <c r="GF892" s="5"/>
      <c r="GG892" s="5"/>
      <c r="GH892" s="4"/>
      <c r="GI892" s="4"/>
      <c r="GJ892" s="5"/>
      <c r="GK892" s="5"/>
      <c r="GL892" s="5"/>
      <c r="GM892" s="5"/>
      <c r="GN892" s="5"/>
      <c r="GO892" s="5"/>
      <c r="GP892" s="5"/>
      <c r="GQ892" s="5"/>
      <c r="GR892" s="5"/>
      <c r="GS892" s="5"/>
    </row>
    <row r="893" spans="1:201"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4"/>
      <c r="AR893" s="4"/>
      <c r="AS893" s="5"/>
      <c r="AT893" s="4"/>
      <c r="AU893" s="5"/>
      <c r="AV893" s="5"/>
      <c r="AW893" s="5"/>
      <c r="AX893" s="5"/>
      <c r="AY893" s="5"/>
      <c r="AZ893" s="5"/>
      <c r="BA893" s="5"/>
      <c r="BB893" s="5"/>
      <c r="BC893" s="4"/>
      <c r="BD893" s="4"/>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c r="CM893" s="5"/>
      <c r="CN893" s="5"/>
      <c r="CO893" s="5"/>
      <c r="CP893" s="5"/>
      <c r="CQ893" s="5"/>
      <c r="CR893" s="5"/>
      <c r="CS893" s="5"/>
      <c r="CT893" s="5"/>
      <c r="CU893" s="5"/>
      <c r="CV893" s="5"/>
      <c r="CW893" s="5"/>
      <c r="CX893" s="5"/>
      <c r="CY893" s="5"/>
      <c r="CZ893" s="5"/>
      <c r="DA893" s="5"/>
      <c r="DB893" s="5"/>
      <c r="DC893" s="5"/>
      <c r="DD893" s="5"/>
      <c r="DE893" s="5"/>
      <c r="DF893" s="5"/>
      <c r="DG893" s="5"/>
      <c r="DH893" s="5"/>
      <c r="DI893" s="5"/>
      <c r="DJ893" s="5"/>
      <c r="DK893" s="5"/>
      <c r="DL893" s="5"/>
      <c r="DM893" s="5"/>
      <c r="DN893" s="5"/>
      <c r="DO893" s="5"/>
      <c r="DP893" s="5"/>
      <c r="DQ893" s="5"/>
      <c r="DR893" s="5"/>
      <c r="DS893" s="5"/>
      <c r="DT893" s="5"/>
      <c r="DU893" s="5"/>
      <c r="DV893" s="5"/>
      <c r="DW893" s="5"/>
      <c r="DX893" s="5"/>
      <c r="DY893" s="5"/>
      <c r="DZ893" s="5"/>
      <c r="EA893" s="5"/>
      <c r="EB893" s="5"/>
      <c r="EC893" s="5"/>
      <c r="ED893" s="5"/>
      <c r="EE893" s="5"/>
      <c r="EF893" s="5"/>
      <c r="EG893" s="5"/>
      <c r="EH893" s="5"/>
      <c r="EI893" s="5"/>
      <c r="EJ893" s="5"/>
      <c r="EK893" s="5"/>
      <c r="EL893" s="5"/>
      <c r="EM893" s="5"/>
      <c r="EN893" s="5"/>
      <c r="EO893" s="5"/>
      <c r="EP893" s="5"/>
      <c r="EQ893" s="5"/>
      <c r="ER893" s="5"/>
      <c r="ES893" s="5"/>
      <c r="ET893" s="5"/>
      <c r="EU893" s="5"/>
      <c r="EV893" s="5"/>
      <c r="EW893" s="5"/>
      <c r="EX893" s="5"/>
      <c r="EY893" s="5"/>
      <c r="EZ893" s="5"/>
      <c r="FA893" s="5"/>
      <c r="FB893" s="5"/>
      <c r="FC893" s="5"/>
      <c r="FD893" s="5"/>
      <c r="FE893" s="5"/>
      <c r="FF893" s="5"/>
      <c r="FG893" s="5"/>
      <c r="FH893" s="5"/>
      <c r="FI893" s="5"/>
      <c r="FJ893" s="5"/>
      <c r="FK893" s="5"/>
      <c r="FL893" s="5"/>
      <c r="FM893" s="5"/>
      <c r="FN893" s="5"/>
      <c r="FO893" s="5"/>
      <c r="FP893" s="5"/>
      <c r="FQ893" s="5"/>
      <c r="FR893" s="5"/>
      <c r="FS893" s="5"/>
      <c r="FT893" s="5"/>
      <c r="FU893" s="5"/>
      <c r="FV893" s="5"/>
      <c r="FW893" s="5"/>
      <c r="FX893" s="5"/>
      <c r="FY893" s="5"/>
      <c r="FZ893" s="5"/>
      <c r="GA893" s="5"/>
      <c r="GB893" s="5"/>
      <c r="GC893" s="5"/>
      <c r="GD893" s="5"/>
      <c r="GE893" s="5"/>
      <c r="GF893" s="5"/>
      <c r="GG893" s="5"/>
      <c r="GH893" s="4"/>
      <c r="GI893" s="4"/>
      <c r="GJ893" s="5"/>
      <c r="GK893" s="5"/>
      <c r="GL893" s="5"/>
      <c r="GM893" s="5"/>
      <c r="GN893" s="5"/>
      <c r="GO893" s="5"/>
      <c r="GP893" s="5"/>
      <c r="GQ893" s="5"/>
      <c r="GR893" s="5"/>
      <c r="GS893" s="5"/>
    </row>
    <row r="894" spans="1:201"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4"/>
      <c r="AR894" s="4"/>
      <c r="AS894" s="5"/>
      <c r="AT894" s="4"/>
      <c r="AU894" s="5"/>
      <c r="AV894" s="5"/>
      <c r="AW894" s="5"/>
      <c r="AX894" s="5"/>
      <c r="AY894" s="5"/>
      <c r="AZ894" s="5"/>
      <c r="BA894" s="5"/>
      <c r="BB894" s="5"/>
      <c r="BC894" s="4"/>
      <c r="BD894" s="4"/>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c r="CM894" s="5"/>
      <c r="CN894" s="5"/>
      <c r="CO894" s="5"/>
      <c r="CP894" s="5"/>
      <c r="CQ894" s="5"/>
      <c r="CR894" s="5"/>
      <c r="CS894" s="5"/>
      <c r="CT894" s="5"/>
      <c r="CU894" s="5"/>
      <c r="CV894" s="5"/>
      <c r="CW894" s="5"/>
      <c r="CX894" s="5"/>
      <c r="CY894" s="5"/>
      <c r="CZ894" s="5"/>
      <c r="DA894" s="5"/>
      <c r="DB894" s="5"/>
      <c r="DC894" s="5"/>
      <c r="DD894" s="5"/>
      <c r="DE894" s="5"/>
      <c r="DF894" s="5"/>
      <c r="DG894" s="5"/>
      <c r="DH894" s="5"/>
      <c r="DI894" s="5"/>
      <c r="DJ894" s="5"/>
      <c r="DK894" s="5"/>
      <c r="DL894" s="5"/>
      <c r="DM894" s="5"/>
      <c r="DN894" s="5"/>
      <c r="DO894" s="5"/>
      <c r="DP894" s="5"/>
      <c r="DQ894" s="5"/>
      <c r="DR894" s="5"/>
      <c r="DS894" s="5"/>
      <c r="DT894" s="5"/>
      <c r="DU894" s="5"/>
      <c r="DV894" s="5"/>
      <c r="DW894" s="5"/>
      <c r="DX894" s="5"/>
      <c r="DY894" s="5"/>
      <c r="DZ894" s="5"/>
      <c r="EA894" s="5"/>
      <c r="EB894" s="5"/>
      <c r="EC894" s="5"/>
      <c r="ED894" s="5"/>
      <c r="EE894" s="5"/>
      <c r="EF894" s="5"/>
      <c r="EG894" s="5"/>
      <c r="EH894" s="5"/>
      <c r="EI894" s="5"/>
      <c r="EJ894" s="5"/>
      <c r="EK894" s="5"/>
      <c r="EL894" s="5"/>
      <c r="EM894" s="5"/>
      <c r="EN894" s="5"/>
      <c r="EO894" s="5"/>
      <c r="EP894" s="5"/>
      <c r="EQ894" s="5"/>
      <c r="ER894" s="5"/>
      <c r="ES894" s="5"/>
      <c r="ET894" s="5"/>
      <c r="EU894" s="5"/>
      <c r="EV894" s="5"/>
      <c r="EW894" s="5"/>
      <c r="EX894" s="5"/>
      <c r="EY894" s="5"/>
      <c r="EZ894" s="5"/>
      <c r="FA894" s="5"/>
      <c r="FB894" s="5"/>
      <c r="FC894" s="5"/>
      <c r="FD894" s="5"/>
      <c r="FE894" s="5"/>
      <c r="FF894" s="5"/>
      <c r="FG894" s="5"/>
      <c r="FH894" s="5"/>
      <c r="FI894" s="5"/>
      <c r="FJ894" s="5"/>
      <c r="FK894" s="5"/>
      <c r="FL894" s="5"/>
      <c r="FM894" s="5"/>
      <c r="FN894" s="5"/>
      <c r="FO894" s="5"/>
      <c r="FP894" s="5"/>
      <c r="FQ894" s="5"/>
      <c r="FR894" s="5"/>
      <c r="FS894" s="5"/>
      <c r="FT894" s="5"/>
      <c r="FU894" s="5"/>
      <c r="FV894" s="5"/>
      <c r="FW894" s="5"/>
      <c r="FX894" s="5"/>
      <c r="FY894" s="5"/>
      <c r="FZ894" s="5"/>
      <c r="GA894" s="5"/>
      <c r="GB894" s="5"/>
      <c r="GC894" s="5"/>
      <c r="GD894" s="5"/>
      <c r="GE894" s="5"/>
      <c r="GF894" s="5"/>
      <c r="GG894" s="5"/>
      <c r="GH894" s="4"/>
      <c r="GI894" s="4"/>
      <c r="GJ894" s="5"/>
      <c r="GK894" s="5"/>
      <c r="GL894" s="5"/>
      <c r="GM894" s="5"/>
      <c r="GN894" s="5"/>
      <c r="GO894" s="5"/>
      <c r="GP894" s="5"/>
      <c r="GQ894" s="5"/>
      <c r="GR894" s="5"/>
      <c r="GS894" s="5"/>
    </row>
    <row r="895" spans="1:201"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4"/>
      <c r="AR895" s="4"/>
      <c r="AS895" s="5"/>
      <c r="AT895" s="4"/>
      <c r="AU895" s="5"/>
      <c r="AV895" s="5"/>
      <c r="AW895" s="5"/>
      <c r="AX895" s="5"/>
      <c r="AY895" s="5"/>
      <c r="AZ895" s="5"/>
      <c r="BA895" s="5"/>
      <c r="BB895" s="5"/>
      <c r="BC895" s="4"/>
      <c r="BD895" s="4"/>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c r="CM895" s="5"/>
      <c r="CN895" s="5"/>
      <c r="CO895" s="5"/>
      <c r="CP895" s="5"/>
      <c r="CQ895" s="5"/>
      <c r="CR895" s="5"/>
      <c r="CS895" s="5"/>
      <c r="CT895" s="5"/>
      <c r="CU895" s="5"/>
      <c r="CV895" s="5"/>
      <c r="CW895" s="5"/>
      <c r="CX895" s="5"/>
      <c r="CY895" s="5"/>
      <c r="CZ895" s="5"/>
      <c r="DA895" s="5"/>
      <c r="DB895" s="5"/>
      <c r="DC895" s="5"/>
      <c r="DD895" s="5"/>
      <c r="DE895" s="5"/>
      <c r="DF895" s="5"/>
      <c r="DG895" s="5"/>
      <c r="DH895" s="5"/>
      <c r="DI895" s="5"/>
      <c r="DJ895" s="5"/>
      <c r="DK895" s="5"/>
      <c r="DL895" s="5"/>
      <c r="DM895" s="5"/>
      <c r="DN895" s="5"/>
      <c r="DO895" s="5"/>
      <c r="DP895" s="5"/>
      <c r="DQ895" s="5"/>
      <c r="DR895" s="5"/>
      <c r="DS895" s="5"/>
      <c r="DT895" s="5"/>
      <c r="DU895" s="5"/>
      <c r="DV895" s="5"/>
      <c r="DW895" s="5"/>
      <c r="DX895" s="5"/>
      <c r="DY895" s="5"/>
      <c r="DZ895" s="5"/>
      <c r="EA895" s="5"/>
      <c r="EB895" s="5"/>
      <c r="EC895" s="5"/>
      <c r="ED895" s="5"/>
      <c r="EE895" s="5"/>
      <c r="EF895" s="5"/>
      <c r="EG895" s="5"/>
      <c r="EH895" s="5"/>
      <c r="EI895" s="5"/>
      <c r="EJ895" s="5"/>
      <c r="EK895" s="5"/>
      <c r="EL895" s="5"/>
      <c r="EM895" s="5"/>
      <c r="EN895" s="5"/>
      <c r="EO895" s="5"/>
      <c r="EP895" s="5"/>
      <c r="EQ895" s="5"/>
      <c r="ER895" s="5"/>
      <c r="ES895" s="5"/>
      <c r="ET895" s="5"/>
      <c r="EU895" s="5"/>
      <c r="EV895" s="5"/>
      <c r="EW895" s="5"/>
      <c r="EX895" s="5"/>
      <c r="EY895" s="5"/>
      <c r="EZ895" s="5"/>
      <c r="FA895" s="5"/>
      <c r="FB895" s="5"/>
      <c r="FC895" s="5"/>
      <c r="FD895" s="5"/>
      <c r="FE895" s="5"/>
      <c r="FF895" s="5"/>
      <c r="FG895" s="5"/>
      <c r="FH895" s="5"/>
      <c r="FI895" s="5"/>
      <c r="FJ895" s="5"/>
      <c r="FK895" s="5"/>
      <c r="FL895" s="5"/>
      <c r="FM895" s="5"/>
      <c r="FN895" s="5"/>
      <c r="FO895" s="5"/>
      <c r="FP895" s="5"/>
      <c r="FQ895" s="5"/>
      <c r="FR895" s="5"/>
      <c r="FS895" s="5"/>
      <c r="FT895" s="5"/>
      <c r="FU895" s="5"/>
      <c r="FV895" s="5"/>
      <c r="FW895" s="5"/>
      <c r="FX895" s="5"/>
      <c r="FY895" s="5"/>
      <c r="FZ895" s="5"/>
      <c r="GA895" s="5"/>
      <c r="GB895" s="5"/>
      <c r="GC895" s="5"/>
      <c r="GD895" s="5"/>
      <c r="GE895" s="5"/>
      <c r="GF895" s="5"/>
      <c r="GG895" s="5"/>
      <c r="GH895" s="4"/>
      <c r="GI895" s="4"/>
      <c r="GJ895" s="5"/>
      <c r="GK895" s="5"/>
      <c r="GL895" s="5"/>
      <c r="GM895" s="5"/>
      <c r="GN895" s="5"/>
      <c r="GO895" s="5"/>
      <c r="GP895" s="5"/>
      <c r="GQ895" s="5"/>
      <c r="GR895" s="5"/>
      <c r="GS895" s="5"/>
    </row>
    <row r="896" spans="1:201"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4"/>
      <c r="AR896" s="4"/>
      <c r="AS896" s="5"/>
      <c r="AT896" s="4"/>
      <c r="AU896" s="5"/>
      <c r="AV896" s="5"/>
      <c r="AW896" s="5"/>
      <c r="AX896" s="5"/>
      <c r="AY896" s="5"/>
      <c r="AZ896" s="5"/>
      <c r="BA896" s="5"/>
      <c r="BB896" s="5"/>
      <c r="BC896" s="4"/>
      <c r="BD896" s="4"/>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c r="CM896" s="5"/>
      <c r="CN896" s="5"/>
      <c r="CO896" s="5"/>
      <c r="CP896" s="5"/>
      <c r="CQ896" s="5"/>
      <c r="CR896" s="5"/>
      <c r="CS896" s="5"/>
      <c r="CT896" s="5"/>
      <c r="CU896" s="5"/>
      <c r="CV896" s="5"/>
      <c r="CW896" s="5"/>
      <c r="CX896" s="5"/>
      <c r="CY896" s="5"/>
      <c r="CZ896" s="5"/>
      <c r="DA896" s="5"/>
      <c r="DB896" s="5"/>
      <c r="DC896" s="5"/>
      <c r="DD896" s="5"/>
      <c r="DE896" s="5"/>
      <c r="DF896" s="5"/>
      <c r="DG896" s="5"/>
      <c r="DH896" s="5"/>
      <c r="DI896" s="5"/>
      <c r="DJ896" s="5"/>
      <c r="DK896" s="5"/>
      <c r="DL896" s="5"/>
      <c r="DM896" s="5"/>
      <c r="DN896" s="5"/>
      <c r="DO896" s="5"/>
      <c r="DP896" s="5"/>
      <c r="DQ896" s="5"/>
      <c r="DR896" s="5"/>
      <c r="DS896" s="5"/>
      <c r="DT896" s="5"/>
      <c r="DU896" s="5"/>
      <c r="DV896" s="5"/>
      <c r="DW896" s="5"/>
      <c r="DX896" s="5"/>
      <c r="DY896" s="5"/>
      <c r="DZ896" s="5"/>
      <c r="EA896" s="5"/>
      <c r="EB896" s="5"/>
      <c r="EC896" s="5"/>
      <c r="ED896" s="5"/>
      <c r="EE896" s="5"/>
      <c r="EF896" s="5"/>
      <c r="EG896" s="5"/>
      <c r="EH896" s="5"/>
      <c r="EI896" s="5"/>
      <c r="EJ896" s="5"/>
      <c r="EK896" s="5"/>
      <c r="EL896" s="5"/>
      <c r="EM896" s="5"/>
      <c r="EN896" s="5"/>
      <c r="EO896" s="5"/>
      <c r="EP896" s="5"/>
      <c r="EQ896" s="5"/>
      <c r="ER896" s="5"/>
      <c r="ES896" s="5"/>
      <c r="ET896" s="5"/>
      <c r="EU896" s="5"/>
      <c r="EV896" s="5"/>
      <c r="EW896" s="5"/>
      <c r="EX896" s="5"/>
      <c r="EY896" s="5"/>
      <c r="EZ896" s="5"/>
      <c r="FA896" s="5"/>
      <c r="FB896" s="5"/>
      <c r="FC896" s="5"/>
      <c r="FD896" s="5"/>
      <c r="FE896" s="5"/>
      <c r="FF896" s="5"/>
      <c r="FG896" s="5"/>
      <c r="FH896" s="5"/>
      <c r="FI896" s="5"/>
      <c r="FJ896" s="5"/>
      <c r="FK896" s="5"/>
      <c r="FL896" s="5"/>
      <c r="FM896" s="5"/>
      <c r="FN896" s="5"/>
      <c r="FO896" s="5"/>
      <c r="FP896" s="5"/>
      <c r="FQ896" s="5"/>
      <c r="FR896" s="5"/>
      <c r="FS896" s="5"/>
      <c r="FT896" s="5"/>
      <c r="FU896" s="5"/>
      <c r="FV896" s="5"/>
      <c r="FW896" s="5"/>
      <c r="FX896" s="5"/>
      <c r="FY896" s="5"/>
      <c r="FZ896" s="5"/>
      <c r="GA896" s="5"/>
      <c r="GB896" s="5"/>
      <c r="GC896" s="5"/>
      <c r="GD896" s="5"/>
      <c r="GE896" s="5"/>
      <c r="GF896" s="5"/>
      <c r="GG896" s="5"/>
      <c r="GH896" s="4"/>
      <c r="GI896" s="4"/>
      <c r="GJ896" s="5"/>
      <c r="GK896" s="5"/>
      <c r="GL896" s="5"/>
      <c r="GM896" s="5"/>
      <c r="GN896" s="5"/>
      <c r="GO896" s="5"/>
      <c r="GP896" s="5"/>
      <c r="GQ896" s="5"/>
      <c r="GR896" s="5"/>
      <c r="GS896" s="5"/>
    </row>
    <row r="897" spans="1:201"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4"/>
      <c r="AR897" s="4"/>
      <c r="AS897" s="5"/>
      <c r="AT897" s="4"/>
      <c r="AU897" s="5"/>
      <c r="AV897" s="5"/>
      <c r="AW897" s="5"/>
      <c r="AX897" s="5"/>
      <c r="AY897" s="5"/>
      <c r="AZ897" s="5"/>
      <c r="BA897" s="5"/>
      <c r="BB897" s="5"/>
      <c r="BC897" s="4"/>
      <c r="BD897" s="4"/>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c r="CM897" s="5"/>
      <c r="CN897" s="5"/>
      <c r="CO897" s="5"/>
      <c r="CP897" s="5"/>
      <c r="CQ897" s="5"/>
      <c r="CR897" s="5"/>
      <c r="CS897" s="5"/>
      <c r="CT897" s="5"/>
      <c r="CU897" s="5"/>
      <c r="CV897" s="5"/>
      <c r="CW897" s="5"/>
      <c r="CX897" s="5"/>
      <c r="CY897" s="5"/>
      <c r="CZ897" s="5"/>
      <c r="DA897" s="5"/>
      <c r="DB897" s="5"/>
      <c r="DC897" s="5"/>
      <c r="DD897" s="5"/>
      <c r="DE897" s="5"/>
      <c r="DF897" s="5"/>
      <c r="DG897" s="5"/>
      <c r="DH897" s="5"/>
      <c r="DI897" s="5"/>
      <c r="DJ897" s="5"/>
      <c r="DK897" s="5"/>
      <c r="DL897" s="5"/>
      <c r="DM897" s="5"/>
      <c r="DN897" s="5"/>
      <c r="DO897" s="5"/>
      <c r="DP897" s="5"/>
      <c r="DQ897" s="5"/>
      <c r="DR897" s="5"/>
      <c r="DS897" s="5"/>
      <c r="DT897" s="5"/>
      <c r="DU897" s="5"/>
      <c r="DV897" s="5"/>
      <c r="DW897" s="5"/>
      <c r="DX897" s="5"/>
      <c r="DY897" s="5"/>
      <c r="DZ897" s="5"/>
      <c r="EA897" s="5"/>
      <c r="EB897" s="5"/>
      <c r="EC897" s="5"/>
      <c r="ED897" s="5"/>
      <c r="EE897" s="5"/>
      <c r="EF897" s="5"/>
      <c r="EG897" s="5"/>
      <c r="EH897" s="5"/>
      <c r="EI897" s="5"/>
      <c r="EJ897" s="5"/>
      <c r="EK897" s="5"/>
      <c r="EL897" s="5"/>
      <c r="EM897" s="5"/>
      <c r="EN897" s="5"/>
      <c r="EO897" s="5"/>
      <c r="EP897" s="5"/>
      <c r="EQ897" s="5"/>
      <c r="ER897" s="5"/>
      <c r="ES897" s="5"/>
      <c r="ET897" s="5"/>
      <c r="EU897" s="5"/>
      <c r="EV897" s="5"/>
      <c r="EW897" s="5"/>
      <c r="EX897" s="5"/>
      <c r="EY897" s="5"/>
      <c r="EZ897" s="5"/>
      <c r="FA897" s="5"/>
      <c r="FB897" s="5"/>
      <c r="FC897" s="5"/>
      <c r="FD897" s="5"/>
      <c r="FE897" s="5"/>
      <c r="FF897" s="5"/>
      <c r="FG897" s="5"/>
      <c r="FH897" s="5"/>
      <c r="FI897" s="5"/>
      <c r="FJ897" s="5"/>
      <c r="FK897" s="5"/>
      <c r="FL897" s="5"/>
      <c r="FM897" s="5"/>
      <c r="FN897" s="5"/>
      <c r="FO897" s="5"/>
      <c r="FP897" s="5"/>
      <c r="FQ897" s="5"/>
      <c r="FR897" s="5"/>
      <c r="FS897" s="5"/>
      <c r="FT897" s="5"/>
      <c r="FU897" s="5"/>
      <c r="FV897" s="5"/>
      <c r="FW897" s="5"/>
      <c r="FX897" s="5"/>
      <c r="FY897" s="5"/>
      <c r="FZ897" s="5"/>
      <c r="GA897" s="5"/>
      <c r="GB897" s="5"/>
      <c r="GC897" s="5"/>
      <c r="GD897" s="5"/>
      <c r="GE897" s="5"/>
      <c r="GF897" s="5"/>
      <c r="GG897" s="5"/>
      <c r="GH897" s="4"/>
      <c r="GI897" s="4"/>
      <c r="GJ897" s="5"/>
      <c r="GK897" s="5"/>
      <c r="GL897" s="5"/>
      <c r="GM897" s="5"/>
      <c r="GN897" s="5"/>
      <c r="GO897" s="5"/>
      <c r="GP897" s="5"/>
      <c r="GQ897" s="5"/>
      <c r="GR897" s="5"/>
      <c r="GS897" s="5"/>
    </row>
    <row r="898" spans="1:201"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4"/>
      <c r="AR898" s="4"/>
      <c r="AS898" s="5"/>
      <c r="AT898" s="4"/>
      <c r="AU898" s="5"/>
      <c r="AV898" s="5"/>
      <c r="AW898" s="5"/>
      <c r="AX898" s="5"/>
      <c r="AY898" s="5"/>
      <c r="AZ898" s="5"/>
      <c r="BA898" s="5"/>
      <c r="BB898" s="5"/>
      <c r="BC898" s="4"/>
      <c r="BD898" s="4"/>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c r="CM898" s="5"/>
      <c r="CN898" s="5"/>
      <c r="CO898" s="5"/>
      <c r="CP898" s="5"/>
      <c r="CQ898" s="5"/>
      <c r="CR898" s="5"/>
      <c r="CS898" s="5"/>
      <c r="CT898" s="5"/>
      <c r="CU898" s="5"/>
      <c r="CV898" s="5"/>
      <c r="CW898" s="5"/>
      <c r="CX898" s="5"/>
      <c r="CY898" s="5"/>
      <c r="CZ898" s="5"/>
      <c r="DA898" s="5"/>
      <c r="DB898" s="5"/>
      <c r="DC898" s="5"/>
      <c r="DD898" s="5"/>
      <c r="DE898" s="5"/>
      <c r="DF898" s="5"/>
      <c r="DG898" s="5"/>
      <c r="DH898" s="5"/>
      <c r="DI898" s="5"/>
      <c r="DJ898" s="5"/>
      <c r="DK898" s="5"/>
      <c r="DL898" s="5"/>
      <c r="DM898" s="5"/>
      <c r="DN898" s="5"/>
      <c r="DO898" s="5"/>
      <c r="DP898" s="5"/>
      <c r="DQ898" s="5"/>
      <c r="DR898" s="5"/>
      <c r="DS898" s="5"/>
      <c r="DT898" s="5"/>
      <c r="DU898" s="5"/>
      <c r="DV898" s="5"/>
      <c r="DW898" s="5"/>
      <c r="DX898" s="5"/>
      <c r="DY898" s="5"/>
      <c r="DZ898" s="5"/>
      <c r="EA898" s="5"/>
      <c r="EB898" s="5"/>
      <c r="EC898" s="5"/>
      <c r="ED898" s="5"/>
      <c r="EE898" s="5"/>
      <c r="EF898" s="5"/>
      <c r="EG898" s="5"/>
      <c r="EH898" s="5"/>
      <c r="EI898" s="5"/>
      <c r="EJ898" s="5"/>
      <c r="EK898" s="5"/>
      <c r="EL898" s="5"/>
      <c r="EM898" s="5"/>
      <c r="EN898" s="5"/>
      <c r="EO898" s="5"/>
      <c r="EP898" s="5"/>
      <c r="EQ898" s="5"/>
      <c r="ER898" s="5"/>
      <c r="ES898" s="5"/>
      <c r="ET898" s="5"/>
      <c r="EU898" s="5"/>
      <c r="EV898" s="5"/>
      <c r="EW898" s="5"/>
      <c r="EX898" s="5"/>
      <c r="EY898" s="5"/>
      <c r="EZ898" s="5"/>
      <c r="FA898" s="5"/>
      <c r="FB898" s="5"/>
      <c r="FC898" s="5"/>
      <c r="FD898" s="5"/>
      <c r="FE898" s="5"/>
      <c r="FF898" s="5"/>
      <c r="FG898" s="5"/>
      <c r="FH898" s="5"/>
      <c r="FI898" s="5"/>
      <c r="FJ898" s="5"/>
      <c r="FK898" s="5"/>
      <c r="FL898" s="5"/>
      <c r="FM898" s="5"/>
      <c r="FN898" s="5"/>
      <c r="FO898" s="5"/>
      <c r="FP898" s="5"/>
      <c r="FQ898" s="5"/>
      <c r="FR898" s="5"/>
      <c r="FS898" s="5"/>
      <c r="FT898" s="5"/>
      <c r="FU898" s="5"/>
      <c r="FV898" s="5"/>
      <c r="FW898" s="5"/>
      <c r="FX898" s="5"/>
      <c r="FY898" s="5"/>
      <c r="FZ898" s="5"/>
      <c r="GA898" s="5"/>
      <c r="GB898" s="5"/>
      <c r="GC898" s="5"/>
      <c r="GD898" s="5"/>
      <c r="GE898" s="5"/>
      <c r="GF898" s="5"/>
      <c r="GG898" s="5"/>
      <c r="GH898" s="4"/>
      <c r="GI898" s="4"/>
      <c r="GJ898" s="5"/>
      <c r="GK898" s="5"/>
      <c r="GL898" s="5"/>
      <c r="GM898" s="5"/>
      <c r="GN898" s="5"/>
      <c r="GO898" s="5"/>
      <c r="GP898" s="5"/>
      <c r="GQ898" s="5"/>
      <c r="GR898" s="5"/>
      <c r="GS898" s="5"/>
    </row>
    <row r="899" spans="1:201"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4"/>
      <c r="AR899" s="4"/>
      <c r="AS899" s="5"/>
      <c r="AT899" s="4"/>
      <c r="AU899" s="5"/>
      <c r="AV899" s="5"/>
      <c r="AW899" s="5"/>
      <c r="AX899" s="5"/>
      <c r="AY899" s="5"/>
      <c r="AZ899" s="5"/>
      <c r="BA899" s="5"/>
      <c r="BB899" s="5"/>
      <c r="BC899" s="4"/>
      <c r="BD899" s="4"/>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c r="CM899" s="5"/>
      <c r="CN899" s="5"/>
      <c r="CO899" s="5"/>
      <c r="CP899" s="5"/>
      <c r="CQ899" s="5"/>
      <c r="CR899" s="5"/>
      <c r="CS899" s="5"/>
      <c r="CT899" s="5"/>
      <c r="CU899" s="5"/>
      <c r="CV899" s="5"/>
      <c r="CW899" s="5"/>
      <c r="CX899" s="5"/>
      <c r="CY899" s="5"/>
      <c r="CZ899" s="5"/>
      <c r="DA899" s="5"/>
      <c r="DB899" s="5"/>
      <c r="DC899" s="5"/>
      <c r="DD899" s="5"/>
      <c r="DE899" s="5"/>
      <c r="DF899" s="5"/>
      <c r="DG899" s="5"/>
      <c r="DH899" s="5"/>
      <c r="DI899" s="5"/>
      <c r="DJ899" s="5"/>
      <c r="DK899" s="5"/>
      <c r="DL899" s="5"/>
      <c r="DM899" s="5"/>
      <c r="DN899" s="5"/>
      <c r="DO899" s="5"/>
      <c r="DP899" s="5"/>
      <c r="DQ899" s="5"/>
      <c r="DR899" s="5"/>
      <c r="DS899" s="5"/>
      <c r="DT899" s="5"/>
      <c r="DU899" s="5"/>
      <c r="DV899" s="5"/>
      <c r="DW899" s="5"/>
      <c r="DX899" s="5"/>
      <c r="DY899" s="5"/>
      <c r="DZ899" s="5"/>
      <c r="EA899" s="5"/>
      <c r="EB899" s="5"/>
      <c r="EC899" s="5"/>
      <c r="ED899" s="5"/>
      <c r="EE899" s="5"/>
      <c r="EF899" s="5"/>
      <c r="EG899" s="5"/>
      <c r="EH899" s="5"/>
      <c r="EI899" s="5"/>
      <c r="EJ899" s="5"/>
      <c r="EK899" s="5"/>
      <c r="EL899" s="5"/>
      <c r="EM899" s="5"/>
      <c r="EN899" s="5"/>
      <c r="EO899" s="5"/>
      <c r="EP899" s="5"/>
      <c r="EQ899" s="5"/>
      <c r="ER899" s="5"/>
      <c r="ES899" s="5"/>
      <c r="ET899" s="5"/>
      <c r="EU899" s="5"/>
      <c r="EV899" s="5"/>
      <c r="EW899" s="5"/>
      <c r="EX899" s="5"/>
      <c r="EY899" s="5"/>
      <c r="EZ899" s="5"/>
      <c r="FA899" s="5"/>
      <c r="FB899" s="5"/>
      <c r="FC899" s="5"/>
      <c r="FD899" s="5"/>
      <c r="FE899" s="5"/>
      <c r="FF899" s="5"/>
      <c r="FG899" s="5"/>
      <c r="FH899" s="5"/>
      <c r="FI899" s="5"/>
      <c r="FJ899" s="5"/>
      <c r="FK899" s="5"/>
      <c r="FL899" s="5"/>
      <c r="FM899" s="5"/>
      <c r="FN899" s="5"/>
      <c r="FO899" s="5"/>
      <c r="FP899" s="5"/>
      <c r="FQ899" s="5"/>
      <c r="FR899" s="5"/>
      <c r="FS899" s="5"/>
      <c r="FT899" s="5"/>
      <c r="FU899" s="5"/>
      <c r="FV899" s="5"/>
      <c r="FW899" s="5"/>
      <c r="FX899" s="5"/>
      <c r="FY899" s="5"/>
      <c r="FZ899" s="5"/>
      <c r="GA899" s="5"/>
      <c r="GB899" s="5"/>
      <c r="GC899" s="5"/>
      <c r="GD899" s="5"/>
      <c r="GE899" s="5"/>
      <c r="GF899" s="5"/>
      <c r="GG899" s="5"/>
      <c r="GH899" s="4"/>
      <c r="GI899" s="4"/>
      <c r="GJ899" s="5"/>
      <c r="GK899" s="5"/>
      <c r="GL899" s="5"/>
      <c r="GM899" s="5"/>
      <c r="GN899" s="5"/>
      <c r="GO899" s="5"/>
      <c r="GP899" s="5"/>
      <c r="GQ899" s="5"/>
      <c r="GR899" s="5"/>
      <c r="GS899" s="5"/>
    </row>
    <row r="900" spans="1:201"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4"/>
      <c r="AR900" s="4"/>
      <c r="AS900" s="5"/>
      <c r="AT900" s="4"/>
      <c r="AU900" s="5"/>
      <c r="AV900" s="5"/>
      <c r="AW900" s="5"/>
      <c r="AX900" s="5"/>
      <c r="AY900" s="5"/>
      <c r="AZ900" s="5"/>
      <c r="BA900" s="5"/>
      <c r="BB900" s="5"/>
      <c r="BC900" s="4"/>
      <c r="BD900" s="4"/>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c r="CM900" s="5"/>
      <c r="CN900" s="5"/>
      <c r="CO900" s="5"/>
      <c r="CP900" s="5"/>
      <c r="CQ900" s="5"/>
      <c r="CR900" s="5"/>
      <c r="CS900" s="5"/>
      <c r="CT900" s="5"/>
      <c r="CU900" s="5"/>
      <c r="CV900" s="5"/>
      <c r="CW900" s="5"/>
      <c r="CX900" s="5"/>
      <c r="CY900" s="5"/>
      <c r="CZ900" s="5"/>
      <c r="DA900" s="5"/>
      <c r="DB900" s="5"/>
      <c r="DC900" s="5"/>
      <c r="DD900" s="5"/>
      <c r="DE900" s="5"/>
      <c r="DF900" s="5"/>
      <c r="DG900" s="5"/>
      <c r="DH900" s="5"/>
      <c r="DI900" s="5"/>
      <c r="DJ900" s="5"/>
      <c r="DK900" s="5"/>
      <c r="DL900" s="5"/>
      <c r="DM900" s="5"/>
      <c r="DN900" s="5"/>
      <c r="DO900" s="5"/>
      <c r="DP900" s="5"/>
      <c r="DQ900" s="5"/>
      <c r="DR900" s="5"/>
      <c r="DS900" s="5"/>
      <c r="DT900" s="5"/>
      <c r="DU900" s="5"/>
      <c r="DV900" s="5"/>
      <c r="DW900" s="5"/>
      <c r="DX900" s="5"/>
      <c r="DY900" s="5"/>
      <c r="DZ900" s="5"/>
      <c r="EA900" s="5"/>
      <c r="EB900" s="5"/>
      <c r="EC900" s="5"/>
      <c r="ED900" s="5"/>
      <c r="EE900" s="5"/>
      <c r="EF900" s="5"/>
      <c r="EG900" s="5"/>
      <c r="EH900" s="5"/>
      <c r="EI900" s="5"/>
      <c r="EJ900" s="5"/>
      <c r="EK900" s="5"/>
      <c r="EL900" s="5"/>
      <c r="EM900" s="5"/>
      <c r="EN900" s="5"/>
      <c r="EO900" s="5"/>
      <c r="EP900" s="5"/>
      <c r="EQ900" s="5"/>
      <c r="ER900" s="5"/>
      <c r="ES900" s="5"/>
      <c r="ET900" s="5"/>
      <c r="EU900" s="5"/>
      <c r="EV900" s="5"/>
      <c r="EW900" s="5"/>
      <c r="EX900" s="5"/>
      <c r="EY900" s="5"/>
      <c r="EZ900" s="5"/>
      <c r="FA900" s="5"/>
      <c r="FB900" s="5"/>
      <c r="FC900" s="5"/>
      <c r="FD900" s="5"/>
      <c r="FE900" s="5"/>
      <c r="FF900" s="5"/>
      <c r="FG900" s="5"/>
      <c r="FH900" s="5"/>
      <c r="FI900" s="5"/>
      <c r="FJ900" s="5"/>
      <c r="FK900" s="5"/>
      <c r="FL900" s="5"/>
      <c r="FM900" s="5"/>
      <c r="FN900" s="5"/>
      <c r="FO900" s="5"/>
      <c r="FP900" s="5"/>
      <c r="FQ900" s="5"/>
      <c r="FR900" s="5"/>
      <c r="FS900" s="5"/>
      <c r="FT900" s="5"/>
      <c r="FU900" s="5"/>
      <c r="FV900" s="5"/>
      <c r="FW900" s="5"/>
      <c r="FX900" s="5"/>
      <c r="FY900" s="5"/>
      <c r="FZ900" s="5"/>
      <c r="GA900" s="5"/>
      <c r="GB900" s="5"/>
      <c r="GC900" s="5"/>
      <c r="GD900" s="5"/>
      <c r="GE900" s="5"/>
      <c r="GF900" s="5"/>
      <c r="GG900" s="5"/>
      <c r="GH900" s="4"/>
      <c r="GI900" s="4"/>
      <c r="GJ900" s="5"/>
      <c r="GK900" s="5"/>
      <c r="GL900" s="5"/>
      <c r="GM900" s="5"/>
      <c r="GN900" s="5"/>
      <c r="GO900" s="5"/>
      <c r="GP900" s="5"/>
      <c r="GQ900" s="5"/>
      <c r="GR900" s="5"/>
      <c r="GS900" s="5"/>
    </row>
    <row r="901" spans="1:201"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4"/>
      <c r="AR901" s="4"/>
      <c r="AS901" s="5"/>
      <c r="AT901" s="4"/>
      <c r="AU901" s="5"/>
      <c r="AV901" s="5"/>
      <c r="AW901" s="5"/>
      <c r="AX901" s="5"/>
      <c r="AY901" s="5"/>
      <c r="AZ901" s="5"/>
      <c r="BA901" s="5"/>
      <c r="BB901" s="5"/>
      <c r="BC901" s="4"/>
      <c r="BD901" s="4"/>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c r="CM901" s="5"/>
      <c r="CN901" s="5"/>
      <c r="CO901" s="5"/>
      <c r="CP901" s="5"/>
      <c r="CQ901" s="5"/>
      <c r="CR901" s="5"/>
      <c r="CS901" s="5"/>
      <c r="CT901" s="5"/>
      <c r="CU901" s="5"/>
      <c r="CV901" s="5"/>
      <c r="CW901" s="5"/>
      <c r="CX901" s="5"/>
      <c r="CY901" s="5"/>
      <c r="CZ901" s="5"/>
      <c r="DA901" s="5"/>
      <c r="DB901" s="5"/>
      <c r="DC901" s="5"/>
      <c r="DD901" s="5"/>
      <c r="DE901" s="5"/>
      <c r="DF901" s="5"/>
      <c r="DG901" s="5"/>
      <c r="DH901" s="5"/>
      <c r="DI901" s="5"/>
      <c r="DJ901" s="5"/>
      <c r="DK901" s="5"/>
      <c r="DL901" s="5"/>
      <c r="DM901" s="5"/>
      <c r="DN901" s="5"/>
      <c r="DO901" s="5"/>
      <c r="DP901" s="5"/>
      <c r="DQ901" s="5"/>
      <c r="DR901" s="5"/>
      <c r="DS901" s="5"/>
      <c r="DT901" s="5"/>
      <c r="DU901" s="5"/>
      <c r="DV901" s="5"/>
      <c r="DW901" s="5"/>
      <c r="DX901" s="5"/>
      <c r="DY901" s="5"/>
      <c r="DZ901" s="5"/>
      <c r="EA901" s="5"/>
      <c r="EB901" s="5"/>
      <c r="EC901" s="5"/>
      <c r="ED901" s="5"/>
      <c r="EE901" s="5"/>
      <c r="EF901" s="5"/>
      <c r="EG901" s="5"/>
      <c r="EH901" s="5"/>
      <c r="EI901" s="5"/>
      <c r="EJ901" s="5"/>
      <c r="EK901" s="5"/>
      <c r="EL901" s="5"/>
      <c r="EM901" s="5"/>
      <c r="EN901" s="5"/>
      <c r="EO901" s="5"/>
      <c r="EP901" s="5"/>
      <c r="EQ901" s="5"/>
      <c r="ER901" s="5"/>
      <c r="ES901" s="5"/>
      <c r="ET901" s="5"/>
      <c r="EU901" s="5"/>
      <c r="EV901" s="5"/>
      <c r="EW901" s="5"/>
      <c r="EX901" s="5"/>
      <c r="EY901" s="5"/>
      <c r="EZ901" s="5"/>
      <c r="FA901" s="5"/>
      <c r="FB901" s="5"/>
      <c r="FC901" s="5"/>
      <c r="FD901" s="5"/>
      <c r="FE901" s="5"/>
      <c r="FF901" s="5"/>
      <c r="FG901" s="5"/>
      <c r="FH901" s="5"/>
      <c r="FI901" s="5"/>
      <c r="FJ901" s="5"/>
      <c r="FK901" s="5"/>
      <c r="FL901" s="5"/>
      <c r="FM901" s="5"/>
      <c r="FN901" s="5"/>
      <c r="FO901" s="5"/>
      <c r="FP901" s="5"/>
      <c r="FQ901" s="5"/>
      <c r="FR901" s="5"/>
      <c r="FS901" s="5"/>
      <c r="FT901" s="5"/>
      <c r="FU901" s="5"/>
      <c r="FV901" s="5"/>
      <c r="FW901" s="5"/>
      <c r="FX901" s="5"/>
      <c r="FY901" s="5"/>
      <c r="FZ901" s="5"/>
      <c r="GA901" s="5"/>
      <c r="GB901" s="5"/>
      <c r="GC901" s="5"/>
      <c r="GD901" s="5"/>
      <c r="GE901" s="5"/>
      <c r="GF901" s="5"/>
      <c r="GG901" s="5"/>
      <c r="GH901" s="4"/>
      <c r="GI901" s="4"/>
      <c r="GJ901" s="5"/>
      <c r="GK901" s="5"/>
      <c r="GL901" s="5"/>
      <c r="GM901" s="5"/>
      <c r="GN901" s="5"/>
      <c r="GO901" s="5"/>
      <c r="GP901" s="5"/>
      <c r="GQ901" s="5"/>
      <c r="GR901" s="5"/>
      <c r="GS901" s="5"/>
    </row>
    <row r="902" spans="1:201"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4"/>
      <c r="AR902" s="4"/>
      <c r="AS902" s="5"/>
      <c r="AT902" s="4"/>
      <c r="AU902" s="5"/>
      <c r="AV902" s="5"/>
      <c r="AW902" s="5"/>
      <c r="AX902" s="5"/>
      <c r="AY902" s="5"/>
      <c r="AZ902" s="5"/>
      <c r="BA902" s="5"/>
      <c r="BB902" s="5"/>
      <c r="BC902" s="4"/>
      <c r="BD902" s="4"/>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c r="CM902" s="5"/>
      <c r="CN902" s="5"/>
      <c r="CO902" s="5"/>
      <c r="CP902" s="5"/>
      <c r="CQ902" s="5"/>
      <c r="CR902" s="5"/>
      <c r="CS902" s="5"/>
      <c r="CT902" s="5"/>
      <c r="CU902" s="5"/>
      <c r="CV902" s="5"/>
      <c r="CW902" s="5"/>
      <c r="CX902" s="5"/>
      <c r="CY902" s="5"/>
      <c r="CZ902" s="5"/>
      <c r="DA902" s="5"/>
      <c r="DB902" s="5"/>
      <c r="DC902" s="5"/>
      <c r="DD902" s="5"/>
      <c r="DE902" s="5"/>
      <c r="DF902" s="5"/>
      <c r="DG902" s="5"/>
      <c r="DH902" s="5"/>
      <c r="DI902" s="5"/>
      <c r="DJ902" s="5"/>
      <c r="DK902" s="5"/>
      <c r="DL902" s="5"/>
      <c r="DM902" s="5"/>
      <c r="DN902" s="5"/>
      <c r="DO902" s="5"/>
      <c r="DP902" s="5"/>
      <c r="DQ902" s="5"/>
      <c r="DR902" s="5"/>
      <c r="DS902" s="5"/>
      <c r="DT902" s="5"/>
      <c r="DU902" s="5"/>
      <c r="DV902" s="5"/>
      <c r="DW902" s="5"/>
      <c r="DX902" s="5"/>
      <c r="DY902" s="5"/>
      <c r="DZ902" s="5"/>
      <c r="EA902" s="5"/>
      <c r="EB902" s="5"/>
      <c r="EC902" s="5"/>
      <c r="ED902" s="5"/>
      <c r="EE902" s="5"/>
      <c r="EF902" s="5"/>
      <c r="EG902" s="5"/>
      <c r="EH902" s="5"/>
      <c r="EI902" s="5"/>
      <c r="EJ902" s="5"/>
      <c r="EK902" s="5"/>
      <c r="EL902" s="5"/>
      <c r="EM902" s="5"/>
      <c r="EN902" s="5"/>
      <c r="EO902" s="5"/>
      <c r="EP902" s="5"/>
      <c r="EQ902" s="5"/>
      <c r="ER902" s="5"/>
      <c r="ES902" s="5"/>
      <c r="ET902" s="5"/>
      <c r="EU902" s="5"/>
      <c r="EV902" s="5"/>
      <c r="EW902" s="5"/>
      <c r="EX902" s="5"/>
      <c r="EY902" s="5"/>
      <c r="EZ902" s="5"/>
      <c r="FA902" s="5"/>
      <c r="FB902" s="5"/>
      <c r="FC902" s="5"/>
      <c r="FD902" s="5"/>
      <c r="FE902" s="5"/>
      <c r="FF902" s="5"/>
      <c r="FG902" s="5"/>
      <c r="FH902" s="5"/>
      <c r="FI902" s="5"/>
      <c r="FJ902" s="5"/>
      <c r="FK902" s="5"/>
      <c r="FL902" s="5"/>
      <c r="FM902" s="5"/>
      <c r="FN902" s="5"/>
      <c r="FO902" s="5"/>
      <c r="FP902" s="5"/>
      <c r="FQ902" s="5"/>
      <c r="FR902" s="5"/>
      <c r="FS902" s="5"/>
      <c r="FT902" s="5"/>
      <c r="FU902" s="5"/>
      <c r="FV902" s="5"/>
      <c r="FW902" s="5"/>
      <c r="FX902" s="5"/>
      <c r="FY902" s="5"/>
      <c r="FZ902" s="5"/>
      <c r="GA902" s="5"/>
      <c r="GB902" s="5"/>
      <c r="GC902" s="5"/>
      <c r="GD902" s="5"/>
      <c r="GE902" s="5"/>
      <c r="GF902" s="5"/>
      <c r="GG902" s="5"/>
      <c r="GH902" s="4"/>
      <c r="GI902" s="4"/>
      <c r="GJ902" s="5"/>
      <c r="GK902" s="5"/>
      <c r="GL902" s="5"/>
      <c r="GM902" s="5"/>
      <c r="GN902" s="5"/>
      <c r="GO902" s="5"/>
      <c r="GP902" s="5"/>
      <c r="GQ902" s="5"/>
      <c r="GR902" s="5"/>
      <c r="GS902" s="5"/>
    </row>
    <row r="903" spans="1:201"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4"/>
      <c r="AR903" s="4"/>
      <c r="AS903" s="5"/>
      <c r="AT903" s="4"/>
      <c r="AU903" s="5"/>
      <c r="AV903" s="5"/>
      <c r="AW903" s="5"/>
      <c r="AX903" s="5"/>
      <c r="AY903" s="5"/>
      <c r="AZ903" s="5"/>
      <c r="BA903" s="5"/>
      <c r="BB903" s="5"/>
      <c r="BC903" s="4"/>
      <c r="BD903" s="4"/>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c r="CM903" s="5"/>
      <c r="CN903" s="5"/>
      <c r="CO903" s="5"/>
      <c r="CP903" s="5"/>
      <c r="CQ903" s="5"/>
      <c r="CR903" s="5"/>
      <c r="CS903" s="5"/>
      <c r="CT903" s="5"/>
      <c r="CU903" s="5"/>
      <c r="CV903" s="5"/>
      <c r="CW903" s="5"/>
      <c r="CX903" s="5"/>
      <c r="CY903" s="5"/>
      <c r="CZ903" s="5"/>
      <c r="DA903" s="5"/>
      <c r="DB903" s="5"/>
      <c r="DC903" s="5"/>
      <c r="DD903" s="5"/>
      <c r="DE903" s="5"/>
      <c r="DF903" s="5"/>
      <c r="DG903" s="5"/>
      <c r="DH903" s="5"/>
      <c r="DI903" s="5"/>
      <c r="DJ903" s="5"/>
      <c r="DK903" s="5"/>
      <c r="DL903" s="5"/>
      <c r="DM903" s="5"/>
      <c r="DN903" s="5"/>
      <c r="DO903" s="5"/>
      <c r="DP903" s="5"/>
      <c r="DQ903" s="5"/>
      <c r="DR903" s="5"/>
      <c r="DS903" s="5"/>
      <c r="DT903" s="5"/>
      <c r="DU903" s="5"/>
      <c r="DV903" s="5"/>
      <c r="DW903" s="5"/>
      <c r="DX903" s="5"/>
      <c r="DY903" s="5"/>
      <c r="DZ903" s="5"/>
      <c r="EA903" s="5"/>
      <c r="EB903" s="5"/>
      <c r="EC903" s="5"/>
      <c r="ED903" s="5"/>
      <c r="EE903" s="5"/>
      <c r="EF903" s="5"/>
      <c r="EG903" s="5"/>
      <c r="EH903" s="5"/>
      <c r="EI903" s="5"/>
      <c r="EJ903" s="5"/>
      <c r="EK903" s="5"/>
      <c r="EL903" s="5"/>
      <c r="EM903" s="5"/>
      <c r="EN903" s="5"/>
      <c r="EO903" s="5"/>
      <c r="EP903" s="5"/>
      <c r="EQ903" s="5"/>
      <c r="ER903" s="5"/>
      <c r="ES903" s="5"/>
      <c r="ET903" s="5"/>
      <c r="EU903" s="5"/>
      <c r="EV903" s="5"/>
      <c r="EW903" s="5"/>
      <c r="EX903" s="5"/>
      <c r="EY903" s="5"/>
      <c r="EZ903" s="5"/>
      <c r="FA903" s="5"/>
      <c r="FB903" s="5"/>
      <c r="FC903" s="5"/>
      <c r="FD903" s="5"/>
      <c r="FE903" s="5"/>
      <c r="FF903" s="5"/>
      <c r="FG903" s="5"/>
      <c r="FH903" s="5"/>
      <c r="FI903" s="5"/>
      <c r="FJ903" s="5"/>
      <c r="FK903" s="5"/>
      <c r="FL903" s="5"/>
      <c r="FM903" s="5"/>
      <c r="FN903" s="5"/>
      <c r="FO903" s="5"/>
      <c r="FP903" s="5"/>
      <c r="FQ903" s="5"/>
      <c r="FR903" s="5"/>
      <c r="FS903" s="5"/>
      <c r="FT903" s="5"/>
      <c r="FU903" s="5"/>
      <c r="FV903" s="5"/>
      <c r="FW903" s="5"/>
      <c r="FX903" s="5"/>
      <c r="FY903" s="5"/>
      <c r="FZ903" s="5"/>
      <c r="GA903" s="5"/>
      <c r="GB903" s="5"/>
      <c r="GC903" s="5"/>
      <c r="GD903" s="5"/>
      <c r="GE903" s="5"/>
      <c r="GF903" s="5"/>
      <c r="GG903" s="5"/>
      <c r="GH903" s="4"/>
      <c r="GI903" s="4"/>
      <c r="GJ903" s="5"/>
      <c r="GK903" s="5"/>
      <c r="GL903" s="5"/>
      <c r="GM903" s="5"/>
      <c r="GN903" s="5"/>
      <c r="GO903" s="5"/>
      <c r="GP903" s="5"/>
      <c r="GQ903" s="5"/>
      <c r="GR903" s="5"/>
      <c r="GS903" s="5"/>
    </row>
    <row r="904" spans="1:201"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4"/>
      <c r="AR904" s="4"/>
      <c r="AS904" s="5"/>
      <c r="AT904" s="4"/>
      <c r="AU904" s="5"/>
      <c r="AV904" s="5"/>
      <c r="AW904" s="5"/>
      <c r="AX904" s="5"/>
      <c r="AY904" s="5"/>
      <c r="AZ904" s="5"/>
      <c r="BA904" s="5"/>
      <c r="BB904" s="5"/>
      <c r="BC904" s="4"/>
      <c r="BD904" s="4"/>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c r="CE904" s="5"/>
      <c r="CF904" s="5"/>
      <c r="CG904" s="5"/>
      <c r="CH904" s="5"/>
      <c r="CI904" s="5"/>
      <c r="CJ904" s="5"/>
      <c r="CK904" s="5"/>
      <c r="CL904" s="5"/>
      <c r="CM904" s="5"/>
      <c r="CN904" s="5"/>
      <c r="CO904" s="5"/>
      <c r="CP904" s="5"/>
      <c r="CQ904" s="5"/>
      <c r="CR904" s="5"/>
      <c r="CS904" s="5"/>
      <c r="CT904" s="5"/>
      <c r="CU904" s="5"/>
      <c r="CV904" s="5"/>
      <c r="CW904" s="5"/>
      <c r="CX904" s="5"/>
      <c r="CY904" s="5"/>
      <c r="CZ904" s="5"/>
      <c r="DA904" s="5"/>
      <c r="DB904" s="5"/>
      <c r="DC904" s="5"/>
      <c r="DD904" s="5"/>
      <c r="DE904" s="5"/>
      <c r="DF904" s="5"/>
      <c r="DG904" s="5"/>
      <c r="DH904" s="5"/>
      <c r="DI904" s="5"/>
      <c r="DJ904" s="5"/>
      <c r="DK904" s="5"/>
      <c r="DL904" s="5"/>
      <c r="DM904" s="5"/>
      <c r="DN904" s="5"/>
      <c r="DO904" s="5"/>
      <c r="DP904" s="5"/>
      <c r="DQ904" s="5"/>
      <c r="DR904" s="5"/>
      <c r="DS904" s="5"/>
      <c r="DT904" s="5"/>
      <c r="DU904" s="5"/>
      <c r="DV904" s="5"/>
      <c r="DW904" s="5"/>
      <c r="DX904" s="5"/>
      <c r="DY904" s="5"/>
      <c r="DZ904" s="5"/>
      <c r="EA904" s="5"/>
      <c r="EB904" s="5"/>
      <c r="EC904" s="5"/>
      <c r="ED904" s="5"/>
      <c r="EE904" s="5"/>
      <c r="EF904" s="5"/>
      <c r="EG904" s="5"/>
      <c r="EH904" s="5"/>
      <c r="EI904" s="5"/>
      <c r="EJ904" s="5"/>
      <c r="EK904" s="5"/>
      <c r="EL904" s="5"/>
      <c r="EM904" s="5"/>
      <c r="EN904" s="5"/>
      <c r="EO904" s="5"/>
      <c r="EP904" s="5"/>
      <c r="EQ904" s="5"/>
      <c r="ER904" s="5"/>
      <c r="ES904" s="5"/>
      <c r="ET904" s="5"/>
      <c r="EU904" s="5"/>
      <c r="EV904" s="5"/>
      <c r="EW904" s="5"/>
      <c r="EX904" s="5"/>
      <c r="EY904" s="5"/>
      <c r="EZ904" s="5"/>
      <c r="FA904" s="5"/>
      <c r="FB904" s="5"/>
      <c r="FC904" s="5"/>
      <c r="FD904" s="5"/>
      <c r="FE904" s="5"/>
      <c r="FF904" s="5"/>
      <c r="FG904" s="5"/>
      <c r="FH904" s="5"/>
      <c r="FI904" s="5"/>
      <c r="FJ904" s="5"/>
      <c r="FK904" s="5"/>
      <c r="FL904" s="5"/>
      <c r="FM904" s="5"/>
      <c r="FN904" s="5"/>
      <c r="FO904" s="5"/>
      <c r="FP904" s="5"/>
      <c r="FQ904" s="5"/>
      <c r="FR904" s="5"/>
      <c r="FS904" s="5"/>
      <c r="FT904" s="5"/>
      <c r="FU904" s="5"/>
      <c r="FV904" s="5"/>
      <c r="FW904" s="5"/>
      <c r="FX904" s="5"/>
      <c r="FY904" s="5"/>
      <c r="FZ904" s="5"/>
      <c r="GA904" s="5"/>
      <c r="GB904" s="5"/>
      <c r="GC904" s="5"/>
      <c r="GD904" s="5"/>
      <c r="GE904" s="5"/>
      <c r="GF904" s="5"/>
      <c r="GG904" s="5"/>
      <c r="GH904" s="4"/>
      <c r="GI904" s="4"/>
      <c r="GJ904" s="5"/>
      <c r="GK904" s="5"/>
      <c r="GL904" s="5"/>
      <c r="GM904" s="5"/>
      <c r="GN904" s="5"/>
      <c r="GO904" s="5"/>
      <c r="GP904" s="5"/>
      <c r="GQ904" s="5"/>
      <c r="GR904" s="5"/>
      <c r="GS904" s="5"/>
    </row>
    <row r="905" spans="1:201"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4"/>
      <c r="AR905" s="4"/>
      <c r="AS905" s="5"/>
      <c r="AT905" s="4"/>
      <c r="AU905" s="5"/>
      <c r="AV905" s="5"/>
      <c r="AW905" s="5"/>
      <c r="AX905" s="5"/>
      <c r="AY905" s="5"/>
      <c r="AZ905" s="5"/>
      <c r="BA905" s="5"/>
      <c r="BB905" s="5"/>
      <c r="BC905" s="4"/>
      <c r="BD905" s="4"/>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c r="CE905" s="5"/>
      <c r="CF905" s="5"/>
      <c r="CG905" s="5"/>
      <c r="CH905" s="5"/>
      <c r="CI905" s="5"/>
      <c r="CJ905" s="5"/>
      <c r="CK905" s="5"/>
      <c r="CL905" s="5"/>
      <c r="CM905" s="5"/>
      <c r="CN905" s="5"/>
      <c r="CO905" s="5"/>
      <c r="CP905" s="5"/>
      <c r="CQ905" s="5"/>
      <c r="CR905" s="5"/>
      <c r="CS905" s="5"/>
      <c r="CT905" s="5"/>
      <c r="CU905" s="5"/>
      <c r="CV905" s="5"/>
      <c r="CW905" s="5"/>
      <c r="CX905" s="5"/>
      <c r="CY905" s="5"/>
      <c r="CZ905" s="5"/>
      <c r="DA905" s="5"/>
      <c r="DB905" s="5"/>
      <c r="DC905" s="5"/>
      <c r="DD905" s="5"/>
      <c r="DE905" s="5"/>
      <c r="DF905" s="5"/>
      <c r="DG905" s="5"/>
      <c r="DH905" s="5"/>
      <c r="DI905" s="5"/>
      <c r="DJ905" s="5"/>
      <c r="DK905" s="5"/>
      <c r="DL905" s="5"/>
      <c r="DM905" s="5"/>
      <c r="DN905" s="5"/>
      <c r="DO905" s="5"/>
      <c r="DP905" s="5"/>
      <c r="DQ905" s="5"/>
      <c r="DR905" s="5"/>
      <c r="DS905" s="5"/>
      <c r="DT905" s="5"/>
      <c r="DU905" s="5"/>
      <c r="DV905" s="5"/>
      <c r="DW905" s="5"/>
      <c r="DX905" s="5"/>
      <c r="DY905" s="5"/>
      <c r="DZ905" s="5"/>
      <c r="EA905" s="5"/>
      <c r="EB905" s="5"/>
      <c r="EC905" s="5"/>
      <c r="ED905" s="5"/>
      <c r="EE905" s="5"/>
      <c r="EF905" s="5"/>
      <c r="EG905" s="5"/>
      <c r="EH905" s="5"/>
      <c r="EI905" s="5"/>
      <c r="EJ905" s="5"/>
      <c r="EK905" s="5"/>
      <c r="EL905" s="5"/>
      <c r="EM905" s="5"/>
      <c r="EN905" s="5"/>
      <c r="EO905" s="5"/>
      <c r="EP905" s="5"/>
      <c r="EQ905" s="5"/>
      <c r="ER905" s="5"/>
      <c r="ES905" s="5"/>
      <c r="ET905" s="5"/>
      <c r="EU905" s="5"/>
      <c r="EV905" s="5"/>
      <c r="EW905" s="5"/>
      <c r="EX905" s="5"/>
      <c r="EY905" s="5"/>
      <c r="EZ905" s="5"/>
      <c r="FA905" s="5"/>
      <c r="FB905" s="5"/>
      <c r="FC905" s="5"/>
      <c r="FD905" s="5"/>
      <c r="FE905" s="5"/>
      <c r="FF905" s="5"/>
      <c r="FG905" s="5"/>
      <c r="FH905" s="5"/>
      <c r="FI905" s="5"/>
      <c r="FJ905" s="5"/>
      <c r="FK905" s="5"/>
      <c r="FL905" s="5"/>
      <c r="FM905" s="5"/>
      <c r="FN905" s="5"/>
      <c r="FO905" s="5"/>
      <c r="FP905" s="5"/>
      <c r="FQ905" s="5"/>
      <c r="FR905" s="5"/>
      <c r="FS905" s="5"/>
      <c r="FT905" s="5"/>
      <c r="FU905" s="5"/>
      <c r="FV905" s="5"/>
      <c r="FW905" s="5"/>
      <c r="FX905" s="5"/>
      <c r="FY905" s="5"/>
      <c r="FZ905" s="5"/>
      <c r="GA905" s="5"/>
      <c r="GB905" s="5"/>
      <c r="GC905" s="5"/>
      <c r="GD905" s="5"/>
      <c r="GE905" s="5"/>
      <c r="GF905" s="5"/>
      <c r="GG905" s="5"/>
      <c r="GH905" s="4"/>
      <c r="GI905" s="4"/>
      <c r="GJ905" s="5"/>
      <c r="GK905" s="5"/>
      <c r="GL905" s="5"/>
      <c r="GM905" s="5"/>
      <c r="GN905" s="5"/>
      <c r="GO905" s="5"/>
      <c r="GP905" s="5"/>
      <c r="GQ905" s="5"/>
      <c r="GR905" s="5"/>
      <c r="GS905" s="5"/>
    </row>
    <row r="906" spans="1:201"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4"/>
      <c r="AR906" s="4"/>
      <c r="AS906" s="5"/>
      <c r="AT906" s="4"/>
      <c r="AU906" s="5"/>
      <c r="AV906" s="5"/>
      <c r="AW906" s="5"/>
      <c r="AX906" s="5"/>
      <c r="AY906" s="5"/>
      <c r="AZ906" s="5"/>
      <c r="BA906" s="5"/>
      <c r="BB906" s="5"/>
      <c r="BC906" s="4"/>
      <c r="BD906" s="4"/>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c r="CM906" s="5"/>
      <c r="CN906" s="5"/>
      <c r="CO906" s="5"/>
      <c r="CP906" s="5"/>
      <c r="CQ906" s="5"/>
      <c r="CR906" s="5"/>
      <c r="CS906" s="5"/>
      <c r="CT906" s="5"/>
      <c r="CU906" s="5"/>
      <c r="CV906" s="5"/>
      <c r="CW906" s="5"/>
      <c r="CX906" s="5"/>
      <c r="CY906" s="5"/>
      <c r="CZ906" s="5"/>
      <c r="DA906" s="5"/>
      <c r="DB906" s="5"/>
      <c r="DC906" s="5"/>
      <c r="DD906" s="5"/>
      <c r="DE906" s="5"/>
      <c r="DF906" s="5"/>
      <c r="DG906" s="5"/>
      <c r="DH906" s="5"/>
      <c r="DI906" s="5"/>
      <c r="DJ906" s="5"/>
      <c r="DK906" s="5"/>
      <c r="DL906" s="5"/>
      <c r="DM906" s="5"/>
      <c r="DN906" s="5"/>
      <c r="DO906" s="5"/>
      <c r="DP906" s="5"/>
      <c r="DQ906" s="5"/>
      <c r="DR906" s="5"/>
      <c r="DS906" s="5"/>
      <c r="DT906" s="5"/>
      <c r="DU906" s="5"/>
      <c r="DV906" s="5"/>
      <c r="DW906" s="5"/>
      <c r="DX906" s="5"/>
      <c r="DY906" s="5"/>
      <c r="DZ906" s="5"/>
      <c r="EA906" s="5"/>
      <c r="EB906" s="5"/>
      <c r="EC906" s="5"/>
      <c r="ED906" s="5"/>
      <c r="EE906" s="5"/>
      <c r="EF906" s="5"/>
      <c r="EG906" s="5"/>
      <c r="EH906" s="5"/>
      <c r="EI906" s="5"/>
      <c r="EJ906" s="5"/>
      <c r="EK906" s="5"/>
      <c r="EL906" s="5"/>
      <c r="EM906" s="5"/>
      <c r="EN906" s="5"/>
      <c r="EO906" s="5"/>
      <c r="EP906" s="5"/>
      <c r="EQ906" s="5"/>
      <c r="ER906" s="5"/>
      <c r="ES906" s="5"/>
      <c r="ET906" s="5"/>
      <c r="EU906" s="5"/>
      <c r="EV906" s="5"/>
      <c r="EW906" s="5"/>
      <c r="EX906" s="5"/>
      <c r="EY906" s="5"/>
      <c r="EZ906" s="5"/>
      <c r="FA906" s="5"/>
      <c r="FB906" s="5"/>
      <c r="FC906" s="5"/>
      <c r="FD906" s="5"/>
      <c r="FE906" s="5"/>
      <c r="FF906" s="5"/>
      <c r="FG906" s="5"/>
      <c r="FH906" s="5"/>
      <c r="FI906" s="5"/>
      <c r="FJ906" s="5"/>
      <c r="FK906" s="5"/>
      <c r="FL906" s="5"/>
      <c r="FM906" s="5"/>
      <c r="FN906" s="5"/>
      <c r="FO906" s="5"/>
      <c r="FP906" s="5"/>
      <c r="FQ906" s="5"/>
      <c r="FR906" s="5"/>
      <c r="FS906" s="5"/>
      <c r="FT906" s="5"/>
      <c r="FU906" s="5"/>
      <c r="FV906" s="5"/>
      <c r="FW906" s="5"/>
      <c r="FX906" s="5"/>
      <c r="FY906" s="5"/>
      <c r="FZ906" s="5"/>
      <c r="GA906" s="5"/>
      <c r="GB906" s="5"/>
      <c r="GC906" s="5"/>
      <c r="GD906" s="5"/>
      <c r="GE906" s="5"/>
      <c r="GF906" s="5"/>
      <c r="GG906" s="5"/>
      <c r="GH906" s="4"/>
      <c r="GI906" s="4"/>
      <c r="GJ906" s="5"/>
      <c r="GK906" s="5"/>
      <c r="GL906" s="5"/>
      <c r="GM906" s="5"/>
      <c r="GN906" s="5"/>
      <c r="GO906" s="5"/>
      <c r="GP906" s="5"/>
      <c r="GQ906" s="5"/>
      <c r="GR906" s="5"/>
      <c r="GS906" s="5"/>
    </row>
    <row r="907" spans="1:201"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4"/>
      <c r="AR907" s="4"/>
      <c r="AS907" s="5"/>
      <c r="AT907" s="4"/>
      <c r="AU907" s="5"/>
      <c r="AV907" s="5"/>
      <c r="AW907" s="5"/>
      <c r="AX907" s="5"/>
      <c r="AY907" s="5"/>
      <c r="AZ907" s="5"/>
      <c r="BA907" s="5"/>
      <c r="BB907" s="5"/>
      <c r="BC907" s="4"/>
      <c r="BD907" s="4"/>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c r="CM907" s="5"/>
      <c r="CN907" s="5"/>
      <c r="CO907" s="5"/>
      <c r="CP907" s="5"/>
      <c r="CQ907" s="5"/>
      <c r="CR907" s="5"/>
      <c r="CS907" s="5"/>
      <c r="CT907" s="5"/>
      <c r="CU907" s="5"/>
      <c r="CV907" s="5"/>
      <c r="CW907" s="5"/>
      <c r="CX907" s="5"/>
      <c r="CY907" s="5"/>
      <c r="CZ907" s="5"/>
      <c r="DA907" s="5"/>
      <c r="DB907" s="5"/>
      <c r="DC907" s="5"/>
      <c r="DD907" s="5"/>
      <c r="DE907" s="5"/>
      <c r="DF907" s="5"/>
      <c r="DG907" s="5"/>
      <c r="DH907" s="5"/>
      <c r="DI907" s="5"/>
      <c r="DJ907" s="5"/>
      <c r="DK907" s="5"/>
      <c r="DL907" s="5"/>
      <c r="DM907" s="5"/>
      <c r="DN907" s="5"/>
      <c r="DO907" s="5"/>
      <c r="DP907" s="5"/>
      <c r="DQ907" s="5"/>
      <c r="DR907" s="5"/>
      <c r="DS907" s="5"/>
      <c r="DT907" s="5"/>
      <c r="DU907" s="5"/>
      <c r="DV907" s="5"/>
      <c r="DW907" s="5"/>
      <c r="DX907" s="5"/>
      <c r="DY907" s="5"/>
      <c r="DZ907" s="5"/>
      <c r="EA907" s="5"/>
      <c r="EB907" s="5"/>
      <c r="EC907" s="5"/>
      <c r="ED907" s="5"/>
      <c r="EE907" s="5"/>
      <c r="EF907" s="5"/>
      <c r="EG907" s="5"/>
      <c r="EH907" s="5"/>
      <c r="EI907" s="5"/>
      <c r="EJ907" s="5"/>
      <c r="EK907" s="5"/>
      <c r="EL907" s="5"/>
      <c r="EM907" s="5"/>
      <c r="EN907" s="5"/>
      <c r="EO907" s="5"/>
      <c r="EP907" s="5"/>
      <c r="EQ907" s="5"/>
      <c r="ER907" s="5"/>
      <c r="ES907" s="5"/>
      <c r="ET907" s="5"/>
      <c r="EU907" s="5"/>
      <c r="EV907" s="5"/>
      <c r="EW907" s="5"/>
      <c r="EX907" s="5"/>
      <c r="EY907" s="5"/>
      <c r="EZ907" s="5"/>
      <c r="FA907" s="5"/>
      <c r="FB907" s="5"/>
      <c r="FC907" s="5"/>
      <c r="FD907" s="5"/>
      <c r="FE907" s="5"/>
      <c r="FF907" s="5"/>
      <c r="FG907" s="5"/>
      <c r="FH907" s="5"/>
      <c r="FI907" s="5"/>
      <c r="FJ907" s="5"/>
      <c r="FK907" s="5"/>
      <c r="FL907" s="5"/>
      <c r="FM907" s="5"/>
      <c r="FN907" s="5"/>
      <c r="FO907" s="5"/>
      <c r="FP907" s="5"/>
      <c r="FQ907" s="5"/>
      <c r="FR907" s="5"/>
      <c r="FS907" s="5"/>
      <c r="FT907" s="5"/>
      <c r="FU907" s="5"/>
      <c r="FV907" s="5"/>
      <c r="FW907" s="5"/>
      <c r="FX907" s="5"/>
      <c r="FY907" s="5"/>
      <c r="FZ907" s="5"/>
      <c r="GA907" s="5"/>
      <c r="GB907" s="5"/>
      <c r="GC907" s="5"/>
      <c r="GD907" s="5"/>
      <c r="GE907" s="5"/>
      <c r="GF907" s="5"/>
      <c r="GG907" s="5"/>
      <c r="GH907" s="4"/>
      <c r="GI907" s="4"/>
      <c r="GJ907" s="5"/>
      <c r="GK907" s="5"/>
      <c r="GL907" s="5"/>
      <c r="GM907" s="5"/>
      <c r="GN907" s="5"/>
      <c r="GO907" s="5"/>
      <c r="GP907" s="5"/>
      <c r="GQ907" s="5"/>
      <c r="GR907" s="5"/>
      <c r="GS907" s="5"/>
    </row>
    <row r="908" spans="1:201"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4"/>
      <c r="AR908" s="4"/>
      <c r="AS908" s="5"/>
      <c r="AT908" s="4"/>
      <c r="AU908" s="5"/>
      <c r="AV908" s="5"/>
      <c r="AW908" s="5"/>
      <c r="AX908" s="5"/>
      <c r="AY908" s="5"/>
      <c r="AZ908" s="5"/>
      <c r="BA908" s="5"/>
      <c r="BB908" s="5"/>
      <c r="BC908" s="4"/>
      <c r="BD908" s="4"/>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c r="CM908" s="5"/>
      <c r="CN908" s="5"/>
      <c r="CO908" s="5"/>
      <c r="CP908" s="5"/>
      <c r="CQ908" s="5"/>
      <c r="CR908" s="5"/>
      <c r="CS908" s="5"/>
      <c r="CT908" s="5"/>
      <c r="CU908" s="5"/>
      <c r="CV908" s="5"/>
      <c r="CW908" s="5"/>
      <c r="CX908" s="5"/>
      <c r="CY908" s="5"/>
      <c r="CZ908" s="5"/>
      <c r="DA908" s="5"/>
      <c r="DB908" s="5"/>
      <c r="DC908" s="5"/>
      <c r="DD908" s="5"/>
      <c r="DE908" s="5"/>
      <c r="DF908" s="5"/>
      <c r="DG908" s="5"/>
      <c r="DH908" s="5"/>
      <c r="DI908" s="5"/>
      <c r="DJ908" s="5"/>
      <c r="DK908" s="5"/>
      <c r="DL908" s="5"/>
      <c r="DM908" s="5"/>
      <c r="DN908" s="5"/>
      <c r="DO908" s="5"/>
      <c r="DP908" s="5"/>
      <c r="DQ908" s="5"/>
      <c r="DR908" s="5"/>
      <c r="DS908" s="5"/>
      <c r="DT908" s="5"/>
      <c r="DU908" s="5"/>
      <c r="DV908" s="5"/>
      <c r="DW908" s="5"/>
      <c r="DX908" s="5"/>
      <c r="DY908" s="5"/>
      <c r="DZ908" s="5"/>
      <c r="EA908" s="5"/>
      <c r="EB908" s="5"/>
      <c r="EC908" s="5"/>
      <c r="ED908" s="5"/>
      <c r="EE908" s="5"/>
      <c r="EF908" s="5"/>
      <c r="EG908" s="5"/>
      <c r="EH908" s="5"/>
      <c r="EI908" s="5"/>
      <c r="EJ908" s="5"/>
      <c r="EK908" s="5"/>
      <c r="EL908" s="5"/>
      <c r="EM908" s="5"/>
      <c r="EN908" s="5"/>
      <c r="EO908" s="5"/>
      <c r="EP908" s="5"/>
      <c r="EQ908" s="5"/>
      <c r="ER908" s="5"/>
      <c r="ES908" s="5"/>
      <c r="ET908" s="5"/>
      <c r="EU908" s="5"/>
      <c r="EV908" s="5"/>
      <c r="EW908" s="5"/>
      <c r="EX908" s="5"/>
      <c r="EY908" s="5"/>
      <c r="EZ908" s="5"/>
      <c r="FA908" s="5"/>
      <c r="FB908" s="5"/>
      <c r="FC908" s="5"/>
      <c r="FD908" s="5"/>
      <c r="FE908" s="5"/>
      <c r="FF908" s="5"/>
      <c r="FG908" s="5"/>
      <c r="FH908" s="5"/>
      <c r="FI908" s="5"/>
      <c r="FJ908" s="5"/>
      <c r="FK908" s="5"/>
      <c r="FL908" s="5"/>
      <c r="FM908" s="5"/>
      <c r="FN908" s="5"/>
      <c r="FO908" s="5"/>
      <c r="FP908" s="5"/>
      <c r="FQ908" s="5"/>
      <c r="FR908" s="5"/>
      <c r="FS908" s="5"/>
      <c r="FT908" s="5"/>
      <c r="FU908" s="5"/>
      <c r="FV908" s="5"/>
      <c r="FW908" s="5"/>
      <c r="FX908" s="5"/>
      <c r="FY908" s="5"/>
      <c r="FZ908" s="5"/>
      <c r="GA908" s="5"/>
      <c r="GB908" s="5"/>
      <c r="GC908" s="5"/>
      <c r="GD908" s="5"/>
      <c r="GE908" s="5"/>
      <c r="GF908" s="5"/>
      <c r="GG908" s="5"/>
      <c r="GH908" s="4"/>
      <c r="GI908" s="4"/>
      <c r="GJ908" s="5"/>
      <c r="GK908" s="5"/>
      <c r="GL908" s="5"/>
      <c r="GM908" s="5"/>
      <c r="GN908" s="5"/>
      <c r="GO908" s="5"/>
      <c r="GP908" s="5"/>
      <c r="GQ908" s="5"/>
      <c r="GR908" s="5"/>
      <c r="GS908" s="5"/>
    </row>
    <row r="909" spans="1:201"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4"/>
      <c r="AR909" s="4"/>
      <c r="AS909" s="5"/>
      <c r="AT909" s="4"/>
      <c r="AU909" s="5"/>
      <c r="AV909" s="5"/>
      <c r="AW909" s="5"/>
      <c r="AX909" s="5"/>
      <c r="AY909" s="5"/>
      <c r="AZ909" s="5"/>
      <c r="BA909" s="5"/>
      <c r="BB909" s="5"/>
      <c r="BC909" s="4"/>
      <c r="BD909" s="4"/>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c r="CR909" s="5"/>
      <c r="CS909" s="5"/>
      <c r="CT909" s="5"/>
      <c r="CU909" s="5"/>
      <c r="CV909" s="5"/>
      <c r="CW909" s="5"/>
      <c r="CX909" s="5"/>
      <c r="CY909" s="5"/>
      <c r="CZ909" s="5"/>
      <c r="DA909" s="5"/>
      <c r="DB909" s="5"/>
      <c r="DC909" s="5"/>
      <c r="DD909" s="5"/>
      <c r="DE909" s="5"/>
      <c r="DF909" s="5"/>
      <c r="DG909" s="5"/>
      <c r="DH909" s="5"/>
      <c r="DI909" s="5"/>
      <c r="DJ909" s="5"/>
      <c r="DK909" s="5"/>
      <c r="DL909" s="5"/>
      <c r="DM909" s="5"/>
      <c r="DN909" s="5"/>
      <c r="DO909" s="5"/>
      <c r="DP909" s="5"/>
      <c r="DQ909" s="5"/>
      <c r="DR909" s="5"/>
      <c r="DS909" s="5"/>
      <c r="DT909" s="5"/>
      <c r="DU909" s="5"/>
      <c r="DV909" s="5"/>
      <c r="DW909" s="5"/>
      <c r="DX909" s="5"/>
      <c r="DY909" s="5"/>
      <c r="DZ909" s="5"/>
      <c r="EA909" s="5"/>
      <c r="EB909" s="5"/>
      <c r="EC909" s="5"/>
      <c r="ED909" s="5"/>
      <c r="EE909" s="5"/>
      <c r="EF909" s="5"/>
      <c r="EG909" s="5"/>
      <c r="EH909" s="5"/>
      <c r="EI909" s="5"/>
      <c r="EJ909" s="5"/>
      <c r="EK909" s="5"/>
      <c r="EL909" s="5"/>
      <c r="EM909" s="5"/>
      <c r="EN909" s="5"/>
      <c r="EO909" s="5"/>
      <c r="EP909" s="5"/>
      <c r="EQ909" s="5"/>
      <c r="ER909" s="5"/>
      <c r="ES909" s="5"/>
      <c r="ET909" s="5"/>
      <c r="EU909" s="5"/>
      <c r="EV909" s="5"/>
      <c r="EW909" s="5"/>
      <c r="EX909" s="5"/>
      <c r="EY909" s="5"/>
      <c r="EZ909" s="5"/>
      <c r="FA909" s="5"/>
      <c r="FB909" s="5"/>
      <c r="FC909" s="5"/>
      <c r="FD909" s="5"/>
      <c r="FE909" s="5"/>
      <c r="FF909" s="5"/>
      <c r="FG909" s="5"/>
      <c r="FH909" s="5"/>
      <c r="FI909" s="5"/>
      <c r="FJ909" s="5"/>
      <c r="FK909" s="5"/>
      <c r="FL909" s="5"/>
      <c r="FM909" s="5"/>
      <c r="FN909" s="5"/>
      <c r="FO909" s="5"/>
      <c r="FP909" s="5"/>
      <c r="FQ909" s="5"/>
      <c r="FR909" s="5"/>
      <c r="FS909" s="5"/>
      <c r="FT909" s="5"/>
      <c r="FU909" s="5"/>
      <c r="FV909" s="5"/>
      <c r="FW909" s="5"/>
      <c r="FX909" s="5"/>
      <c r="FY909" s="5"/>
      <c r="FZ909" s="5"/>
      <c r="GA909" s="5"/>
      <c r="GB909" s="5"/>
      <c r="GC909" s="5"/>
      <c r="GD909" s="5"/>
      <c r="GE909" s="5"/>
      <c r="GF909" s="5"/>
      <c r="GG909" s="5"/>
      <c r="GH909" s="4"/>
      <c r="GI909" s="4"/>
      <c r="GJ909" s="5"/>
      <c r="GK909" s="5"/>
      <c r="GL909" s="5"/>
      <c r="GM909" s="5"/>
      <c r="GN909" s="5"/>
      <c r="GO909" s="5"/>
      <c r="GP909" s="5"/>
      <c r="GQ909" s="5"/>
      <c r="GR909" s="5"/>
      <c r="GS909" s="5"/>
    </row>
    <row r="910" spans="1:201"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4"/>
      <c r="AR910" s="4"/>
      <c r="AS910" s="5"/>
      <c r="AT910" s="4"/>
      <c r="AU910" s="5"/>
      <c r="AV910" s="5"/>
      <c r="AW910" s="5"/>
      <c r="AX910" s="5"/>
      <c r="AY910" s="5"/>
      <c r="AZ910" s="5"/>
      <c r="BA910" s="5"/>
      <c r="BB910" s="5"/>
      <c r="BC910" s="4"/>
      <c r="BD910" s="4"/>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c r="CM910" s="5"/>
      <c r="CN910" s="5"/>
      <c r="CO910" s="5"/>
      <c r="CP910" s="5"/>
      <c r="CQ910" s="5"/>
      <c r="CR910" s="5"/>
      <c r="CS910" s="5"/>
      <c r="CT910" s="5"/>
      <c r="CU910" s="5"/>
      <c r="CV910" s="5"/>
      <c r="CW910" s="5"/>
      <c r="CX910" s="5"/>
      <c r="CY910" s="5"/>
      <c r="CZ910" s="5"/>
      <c r="DA910" s="5"/>
      <c r="DB910" s="5"/>
      <c r="DC910" s="5"/>
      <c r="DD910" s="5"/>
      <c r="DE910" s="5"/>
      <c r="DF910" s="5"/>
      <c r="DG910" s="5"/>
      <c r="DH910" s="5"/>
      <c r="DI910" s="5"/>
      <c r="DJ910" s="5"/>
      <c r="DK910" s="5"/>
      <c r="DL910" s="5"/>
      <c r="DM910" s="5"/>
      <c r="DN910" s="5"/>
      <c r="DO910" s="5"/>
      <c r="DP910" s="5"/>
      <c r="DQ910" s="5"/>
      <c r="DR910" s="5"/>
      <c r="DS910" s="5"/>
      <c r="DT910" s="5"/>
      <c r="DU910" s="5"/>
      <c r="DV910" s="5"/>
      <c r="DW910" s="5"/>
      <c r="DX910" s="5"/>
      <c r="DY910" s="5"/>
      <c r="DZ910" s="5"/>
      <c r="EA910" s="5"/>
      <c r="EB910" s="5"/>
      <c r="EC910" s="5"/>
      <c r="ED910" s="5"/>
      <c r="EE910" s="5"/>
      <c r="EF910" s="5"/>
      <c r="EG910" s="5"/>
      <c r="EH910" s="5"/>
      <c r="EI910" s="5"/>
      <c r="EJ910" s="5"/>
      <c r="EK910" s="5"/>
      <c r="EL910" s="5"/>
      <c r="EM910" s="5"/>
      <c r="EN910" s="5"/>
      <c r="EO910" s="5"/>
      <c r="EP910" s="5"/>
      <c r="EQ910" s="5"/>
      <c r="ER910" s="5"/>
      <c r="ES910" s="5"/>
      <c r="ET910" s="5"/>
      <c r="EU910" s="5"/>
      <c r="EV910" s="5"/>
      <c r="EW910" s="5"/>
      <c r="EX910" s="5"/>
      <c r="EY910" s="5"/>
      <c r="EZ910" s="5"/>
      <c r="FA910" s="5"/>
      <c r="FB910" s="5"/>
      <c r="FC910" s="5"/>
      <c r="FD910" s="5"/>
      <c r="FE910" s="5"/>
      <c r="FF910" s="5"/>
      <c r="FG910" s="5"/>
      <c r="FH910" s="5"/>
      <c r="FI910" s="5"/>
      <c r="FJ910" s="5"/>
      <c r="FK910" s="5"/>
      <c r="FL910" s="5"/>
      <c r="FM910" s="5"/>
      <c r="FN910" s="5"/>
      <c r="FO910" s="5"/>
      <c r="FP910" s="5"/>
      <c r="FQ910" s="5"/>
      <c r="FR910" s="5"/>
      <c r="FS910" s="5"/>
      <c r="FT910" s="5"/>
      <c r="FU910" s="5"/>
      <c r="FV910" s="5"/>
      <c r="FW910" s="5"/>
      <c r="FX910" s="5"/>
      <c r="FY910" s="5"/>
      <c r="FZ910" s="5"/>
      <c r="GA910" s="5"/>
      <c r="GB910" s="5"/>
      <c r="GC910" s="5"/>
      <c r="GD910" s="5"/>
      <c r="GE910" s="5"/>
      <c r="GF910" s="5"/>
      <c r="GG910" s="5"/>
      <c r="GH910" s="4"/>
      <c r="GI910" s="4"/>
      <c r="GJ910" s="5"/>
      <c r="GK910" s="5"/>
      <c r="GL910" s="5"/>
      <c r="GM910" s="5"/>
      <c r="GN910" s="5"/>
      <c r="GO910" s="5"/>
      <c r="GP910" s="5"/>
      <c r="GQ910" s="5"/>
      <c r="GR910" s="5"/>
      <c r="GS910" s="5"/>
    </row>
    <row r="911" spans="1:201"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4"/>
      <c r="AR911" s="4"/>
      <c r="AS911" s="5"/>
      <c r="AT911" s="4"/>
      <c r="AU911" s="5"/>
      <c r="AV911" s="5"/>
      <c r="AW911" s="5"/>
      <c r="AX911" s="5"/>
      <c r="AY911" s="5"/>
      <c r="AZ911" s="5"/>
      <c r="BA911" s="5"/>
      <c r="BB911" s="5"/>
      <c r="BC911" s="4"/>
      <c r="BD911" s="4"/>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c r="CR911" s="5"/>
      <c r="CS911" s="5"/>
      <c r="CT911" s="5"/>
      <c r="CU911" s="5"/>
      <c r="CV911" s="5"/>
      <c r="CW911" s="5"/>
      <c r="CX911" s="5"/>
      <c r="CY911" s="5"/>
      <c r="CZ911" s="5"/>
      <c r="DA911" s="5"/>
      <c r="DB911" s="5"/>
      <c r="DC911" s="5"/>
      <c r="DD911" s="5"/>
      <c r="DE911" s="5"/>
      <c r="DF911" s="5"/>
      <c r="DG911" s="5"/>
      <c r="DH911" s="5"/>
      <c r="DI911" s="5"/>
      <c r="DJ911" s="5"/>
      <c r="DK911" s="5"/>
      <c r="DL911" s="5"/>
      <c r="DM911" s="5"/>
      <c r="DN911" s="5"/>
      <c r="DO911" s="5"/>
      <c r="DP911" s="5"/>
      <c r="DQ911" s="5"/>
      <c r="DR911" s="5"/>
      <c r="DS911" s="5"/>
      <c r="DT911" s="5"/>
      <c r="DU911" s="5"/>
      <c r="DV911" s="5"/>
      <c r="DW911" s="5"/>
      <c r="DX911" s="5"/>
      <c r="DY911" s="5"/>
      <c r="DZ911" s="5"/>
      <c r="EA911" s="5"/>
      <c r="EB911" s="5"/>
      <c r="EC911" s="5"/>
      <c r="ED911" s="5"/>
      <c r="EE911" s="5"/>
      <c r="EF911" s="5"/>
      <c r="EG911" s="5"/>
      <c r="EH911" s="5"/>
      <c r="EI911" s="5"/>
      <c r="EJ911" s="5"/>
      <c r="EK911" s="5"/>
      <c r="EL911" s="5"/>
      <c r="EM911" s="5"/>
      <c r="EN911" s="5"/>
      <c r="EO911" s="5"/>
      <c r="EP911" s="5"/>
      <c r="EQ911" s="5"/>
      <c r="ER911" s="5"/>
      <c r="ES911" s="5"/>
      <c r="ET911" s="5"/>
      <c r="EU911" s="5"/>
      <c r="EV911" s="5"/>
      <c r="EW911" s="5"/>
      <c r="EX911" s="5"/>
      <c r="EY911" s="5"/>
      <c r="EZ911" s="5"/>
      <c r="FA911" s="5"/>
      <c r="FB911" s="5"/>
      <c r="FC911" s="5"/>
      <c r="FD911" s="5"/>
      <c r="FE911" s="5"/>
      <c r="FF911" s="5"/>
      <c r="FG911" s="5"/>
      <c r="FH911" s="5"/>
      <c r="FI911" s="5"/>
      <c r="FJ911" s="5"/>
      <c r="FK911" s="5"/>
      <c r="FL911" s="5"/>
      <c r="FM911" s="5"/>
      <c r="FN911" s="5"/>
      <c r="FO911" s="5"/>
      <c r="FP911" s="5"/>
      <c r="FQ911" s="5"/>
      <c r="FR911" s="5"/>
      <c r="FS911" s="5"/>
      <c r="FT911" s="5"/>
      <c r="FU911" s="5"/>
      <c r="FV911" s="5"/>
      <c r="FW911" s="5"/>
      <c r="FX911" s="5"/>
      <c r="FY911" s="5"/>
      <c r="FZ911" s="5"/>
      <c r="GA911" s="5"/>
      <c r="GB911" s="5"/>
      <c r="GC911" s="5"/>
      <c r="GD911" s="5"/>
      <c r="GE911" s="5"/>
      <c r="GF911" s="5"/>
      <c r="GG911" s="5"/>
      <c r="GH911" s="4"/>
      <c r="GI911" s="4"/>
      <c r="GJ911" s="5"/>
      <c r="GK911" s="5"/>
      <c r="GL911" s="5"/>
      <c r="GM911" s="5"/>
      <c r="GN911" s="5"/>
      <c r="GO911" s="5"/>
      <c r="GP911" s="5"/>
      <c r="GQ911" s="5"/>
      <c r="GR911" s="5"/>
      <c r="GS911" s="5"/>
    </row>
    <row r="912" spans="1:201"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4"/>
      <c r="AR912" s="4"/>
      <c r="AS912" s="5"/>
      <c r="AT912" s="4"/>
      <c r="AU912" s="5"/>
      <c r="AV912" s="5"/>
      <c r="AW912" s="5"/>
      <c r="AX912" s="5"/>
      <c r="AY912" s="5"/>
      <c r="AZ912" s="5"/>
      <c r="BA912" s="5"/>
      <c r="BB912" s="5"/>
      <c r="BC912" s="4"/>
      <c r="BD912" s="4"/>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c r="CM912" s="5"/>
      <c r="CN912" s="5"/>
      <c r="CO912" s="5"/>
      <c r="CP912" s="5"/>
      <c r="CQ912" s="5"/>
      <c r="CR912" s="5"/>
      <c r="CS912" s="5"/>
      <c r="CT912" s="5"/>
      <c r="CU912" s="5"/>
      <c r="CV912" s="5"/>
      <c r="CW912" s="5"/>
      <c r="CX912" s="5"/>
      <c r="CY912" s="5"/>
      <c r="CZ912" s="5"/>
      <c r="DA912" s="5"/>
      <c r="DB912" s="5"/>
      <c r="DC912" s="5"/>
      <c r="DD912" s="5"/>
      <c r="DE912" s="5"/>
      <c r="DF912" s="5"/>
      <c r="DG912" s="5"/>
      <c r="DH912" s="5"/>
      <c r="DI912" s="5"/>
      <c r="DJ912" s="5"/>
      <c r="DK912" s="5"/>
      <c r="DL912" s="5"/>
      <c r="DM912" s="5"/>
      <c r="DN912" s="5"/>
      <c r="DO912" s="5"/>
      <c r="DP912" s="5"/>
      <c r="DQ912" s="5"/>
      <c r="DR912" s="5"/>
      <c r="DS912" s="5"/>
      <c r="DT912" s="5"/>
      <c r="DU912" s="5"/>
      <c r="DV912" s="5"/>
      <c r="DW912" s="5"/>
      <c r="DX912" s="5"/>
      <c r="DY912" s="5"/>
      <c r="DZ912" s="5"/>
      <c r="EA912" s="5"/>
      <c r="EB912" s="5"/>
      <c r="EC912" s="5"/>
      <c r="ED912" s="5"/>
      <c r="EE912" s="5"/>
      <c r="EF912" s="5"/>
      <c r="EG912" s="5"/>
      <c r="EH912" s="5"/>
      <c r="EI912" s="5"/>
      <c r="EJ912" s="5"/>
      <c r="EK912" s="5"/>
      <c r="EL912" s="5"/>
      <c r="EM912" s="5"/>
      <c r="EN912" s="5"/>
      <c r="EO912" s="5"/>
      <c r="EP912" s="5"/>
      <c r="EQ912" s="5"/>
      <c r="ER912" s="5"/>
      <c r="ES912" s="5"/>
      <c r="ET912" s="5"/>
      <c r="EU912" s="5"/>
      <c r="EV912" s="5"/>
      <c r="EW912" s="5"/>
      <c r="EX912" s="5"/>
      <c r="EY912" s="5"/>
      <c r="EZ912" s="5"/>
      <c r="FA912" s="5"/>
      <c r="FB912" s="5"/>
      <c r="FC912" s="5"/>
      <c r="FD912" s="5"/>
      <c r="FE912" s="5"/>
      <c r="FF912" s="5"/>
      <c r="FG912" s="5"/>
      <c r="FH912" s="5"/>
      <c r="FI912" s="5"/>
      <c r="FJ912" s="5"/>
      <c r="FK912" s="5"/>
      <c r="FL912" s="5"/>
      <c r="FM912" s="5"/>
      <c r="FN912" s="5"/>
      <c r="FO912" s="5"/>
      <c r="FP912" s="5"/>
      <c r="FQ912" s="5"/>
      <c r="FR912" s="5"/>
      <c r="FS912" s="5"/>
      <c r="FT912" s="5"/>
      <c r="FU912" s="5"/>
      <c r="FV912" s="5"/>
      <c r="FW912" s="5"/>
      <c r="FX912" s="5"/>
      <c r="FY912" s="5"/>
      <c r="FZ912" s="5"/>
      <c r="GA912" s="5"/>
      <c r="GB912" s="5"/>
      <c r="GC912" s="5"/>
      <c r="GD912" s="5"/>
      <c r="GE912" s="5"/>
      <c r="GF912" s="5"/>
      <c r="GG912" s="5"/>
      <c r="GH912" s="4"/>
      <c r="GI912" s="4"/>
      <c r="GJ912" s="5"/>
      <c r="GK912" s="5"/>
      <c r="GL912" s="5"/>
      <c r="GM912" s="5"/>
      <c r="GN912" s="5"/>
      <c r="GO912" s="5"/>
      <c r="GP912" s="5"/>
      <c r="GQ912" s="5"/>
      <c r="GR912" s="5"/>
      <c r="GS912" s="5"/>
    </row>
    <row r="913" spans="1:201"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4"/>
      <c r="AR913" s="4"/>
      <c r="AS913" s="5"/>
      <c r="AT913" s="4"/>
      <c r="AU913" s="5"/>
      <c r="AV913" s="5"/>
      <c r="AW913" s="5"/>
      <c r="AX913" s="5"/>
      <c r="AY913" s="5"/>
      <c r="AZ913" s="5"/>
      <c r="BA913" s="5"/>
      <c r="BB913" s="5"/>
      <c r="BC913" s="4"/>
      <c r="BD913" s="4"/>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c r="CR913" s="5"/>
      <c r="CS913" s="5"/>
      <c r="CT913" s="5"/>
      <c r="CU913" s="5"/>
      <c r="CV913" s="5"/>
      <c r="CW913" s="5"/>
      <c r="CX913" s="5"/>
      <c r="CY913" s="5"/>
      <c r="CZ913" s="5"/>
      <c r="DA913" s="5"/>
      <c r="DB913" s="5"/>
      <c r="DC913" s="5"/>
      <c r="DD913" s="5"/>
      <c r="DE913" s="5"/>
      <c r="DF913" s="5"/>
      <c r="DG913" s="5"/>
      <c r="DH913" s="5"/>
      <c r="DI913" s="5"/>
      <c r="DJ913" s="5"/>
      <c r="DK913" s="5"/>
      <c r="DL913" s="5"/>
      <c r="DM913" s="5"/>
      <c r="DN913" s="5"/>
      <c r="DO913" s="5"/>
      <c r="DP913" s="5"/>
      <c r="DQ913" s="5"/>
      <c r="DR913" s="5"/>
      <c r="DS913" s="5"/>
      <c r="DT913" s="5"/>
      <c r="DU913" s="5"/>
      <c r="DV913" s="5"/>
      <c r="DW913" s="5"/>
      <c r="DX913" s="5"/>
      <c r="DY913" s="5"/>
      <c r="DZ913" s="5"/>
      <c r="EA913" s="5"/>
      <c r="EB913" s="5"/>
      <c r="EC913" s="5"/>
      <c r="ED913" s="5"/>
      <c r="EE913" s="5"/>
      <c r="EF913" s="5"/>
      <c r="EG913" s="5"/>
      <c r="EH913" s="5"/>
      <c r="EI913" s="5"/>
      <c r="EJ913" s="5"/>
      <c r="EK913" s="5"/>
      <c r="EL913" s="5"/>
      <c r="EM913" s="5"/>
      <c r="EN913" s="5"/>
      <c r="EO913" s="5"/>
      <c r="EP913" s="5"/>
      <c r="EQ913" s="5"/>
      <c r="ER913" s="5"/>
      <c r="ES913" s="5"/>
      <c r="ET913" s="5"/>
      <c r="EU913" s="5"/>
      <c r="EV913" s="5"/>
      <c r="EW913" s="5"/>
      <c r="EX913" s="5"/>
      <c r="EY913" s="5"/>
      <c r="EZ913" s="5"/>
      <c r="FA913" s="5"/>
      <c r="FB913" s="5"/>
      <c r="FC913" s="5"/>
      <c r="FD913" s="5"/>
      <c r="FE913" s="5"/>
      <c r="FF913" s="5"/>
      <c r="FG913" s="5"/>
      <c r="FH913" s="5"/>
      <c r="FI913" s="5"/>
      <c r="FJ913" s="5"/>
      <c r="FK913" s="5"/>
      <c r="FL913" s="5"/>
      <c r="FM913" s="5"/>
      <c r="FN913" s="5"/>
      <c r="FO913" s="5"/>
      <c r="FP913" s="5"/>
      <c r="FQ913" s="5"/>
      <c r="FR913" s="5"/>
      <c r="FS913" s="5"/>
      <c r="FT913" s="5"/>
      <c r="FU913" s="5"/>
      <c r="FV913" s="5"/>
      <c r="FW913" s="5"/>
      <c r="FX913" s="5"/>
      <c r="FY913" s="5"/>
      <c r="FZ913" s="5"/>
      <c r="GA913" s="5"/>
      <c r="GB913" s="5"/>
      <c r="GC913" s="5"/>
      <c r="GD913" s="5"/>
      <c r="GE913" s="5"/>
      <c r="GF913" s="5"/>
      <c r="GG913" s="5"/>
      <c r="GH913" s="4"/>
      <c r="GI913" s="4"/>
      <c r="GJ913" s="5"/>
      <c r="GK913" s="5"/>
      <c r="GL913" s="5"/>
      <c r="GM913" s="5"/>
      <c r="GN913" s="5"/>
      <c r="GO913" s="5"/>
      <c r="GP913" s="5"/>
      <c r="GQ913" s="5"/>
      <c r="GR913" s="5"/>
      <c r="GS913" s="5"/>
    </row>
    <row r="914" spans="1:201"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4"/>
      <c r="AR914" s="4"/>
      <c r="AS914" s="5"/>
      <c r="AT914" s="4"/>
      <c r="AU914" s="5"/>
      <c r="AV914" s="5"/>
      <c r="AW914" s="5"/>
      <c r="AX914" s="5"/>
      <c r="AY914" s="5"/>
      <c r="AZ914" s="5"/>
      <c r="BA914" s="5"/>
      <c r="BB914" s="5"/>
      <c r="BC914" s="4"/>
      <c r="BD914" s="4"/>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c r="CM914" s="5"/>
      <c r="CN914" s="5"/>
      <c r="CO914" s="5"/>
      <c r="CP914" s="5"/>
      <c r="CQ914" s="5"/>
      <c r="CR914" s="5"/>
      <c r="CS914" s="5"/>
      <c r="CT914" s="5"/>
      <c r="CU914" s="5"/>
      <c r="CV914" s="5"/>
      <c r="CW914" s="5"/>
      <c r="CX914" s="5"/>
      <c r="CY914" s="5"/>
      <c r="CZ914" s="5"/>
      <c r="DA914" s="5"/>
      <c r="DB914" s="5"/>
      <c r="DC914" s="5"/>
      <c r="DD914" s="5"/>
      <c r="DE914" s="5"/>
      <c r="DF914" s="5"/>
      <c r="DG914" s="5"/>
      <c r="DH914" s="5"/>
      <c r="DI914" s="5"/>
      <c r="DJ914" s="5"/>
      <c r="DK914" s="5"/>
      <c r="DL914" s="5"/>
      <c r="DM914" s="5"/>
      <c r="DN914" s="5"/>
      <c r="DO914" s="5"/>
      <c r="DP914" s="5"/>
      <c r="DQ914" s="5"/>
      <c r="DR914" s="5"/>
      <c r="DS914" s="5"/>
      <c r="DT914" s="5"/>
      <c r="DU914" s="5"/>
      <c r="DV914" s="5"/>
      <c r="DW914" s="5"/>
      <c r="DX914" s="5"/>
      <c r="DY914" s="5"/>
      <c r="DZ914" s="5"/>
      <c r="EA914" s="5"/>
      <c r="EB914" s="5"/>
      <c r="EC914" s="5"/>
      <c r="ED914" s="5"/>
      <c r="EE914" s="5"/>
      <c r="EF914" s="5"/>
      <c r="EG914" s="5"/>
      <c r="EH914" s="5"/>
      <c r="EI914" s="5"/>
      <c r="EJ914" s="5"/>
      <c r="EK914" s="5"/>
      <c r="EL914" s="5"/>
      <c r="EM914" s="5"/>
      <c r="EN914" s="5"/>
      <c r="EO914" s="5"/>
      <c r="EP914" s="5"/>
      <c r="EQ914" s="5"/>
      <c r="ER914" s="5"/>
      <c r="ES914" s="5"/>
      <c r="ET914" s="5"/>
      <c r="EU914" s="5"/>
      <c r="EV914" s="5"/>
      <c r="EW914" s="5"/>
      <c r="EX914" s="5"/>
      <c r="EY914" s="5"/>
      <c r="EZ914" s="5"/>
      <c r="FA914" s="5"/>
      <c r="FB914" s="5"/>
      <c r="FC914" s="5"/>
      <c r="FD914" s="5"/>
      <c r="FE914" s="5"/>
      <c r="FF914" s="5"/>
      <c r="FG914" s="5"/>
      <c r="FH914" s="5"/>
      <c r="FI914" s="5"/>
      <c r="FJ914" s="5"/>
      <c r="FK914" s="5"/>
      <c r="FL914" s="5"/>
      <c r="FM914" s="5"/>
      <c r="FN914" s="5"/>
      <c r="FO914" s="5"/>
      <c r="FP914" s="5"/>
      <c r="FQ914" s="5"/>
      <c r="FR914" s="5"/>
      <c r="FS914" s="5"/>
      <c r="FT914" s="5"/>
      <c r="FU914" s="5"/>
      <c r="FV914" s="5"/>
      <c r="FW914" s="5"/>
      <c r="FX914" s="5"/>
      <c r="FY914" s="5"/>
      <c r="FZ914" s="5"/>
      <c r="GA914" s="5"/>
      <c r="GB914" s="5"/>
      <c r="GC914" s="5"/>
      <c r="GD914" s="5"/>
      <c r="GE914" s="5"/>
      <c r="GF914" s="5"/>
      <c r="GG914" s="5"/>
      <c r="GH914" s="4"/>
      <c r="GI914" s="4"/>
      <c r="GJ914" s="5"/>
      <c r="GK914" s="5"/>
      <c r="GL914" s="5"/>
      <c r="GM914" s="5"/>
      <c r="GN914" s="5"/>
      <c r="GO914" s="5"/>
      <c r="GP914" s="5"/>
      <c r="GQ914" s="5"/>
      <c r="GR914" s="5"/>
      <c r="GS914" s="5"/>
    </row>
    <row r="915" spans="1:201"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4"/>
      <c r="AR915" s="4"/>
      <c r="AS915" s="5"/>
      <c r="AT915" s="4"/>
      <c r="AU915" s="5"/>
      <c r="AV915" s="5"/>
      <c r="AW915" s="5"/>
      <c r="AX915" s="5"/>
      <c r="AY915" s="5"/>
      <c r="AZ915" s="5"/>
      <c r="BA915" s="5"/>
      <c r="BB915" s="5"/>
      <c r="BC915" s="4"/>
      <c r="BD915" s="4"/>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c r="CM915" s="5"/>
      <c r="CN915" s="5"/>
      <c r="CO915" s="5"/>
      <c r="CP915" s="5"/>
      <c r="CQ915" s="5"/>
      <c r="CR915" s="5"/>
      <c r="CS915" s="5"/>
      <c r="CT915" s="5"/>
      <c r="CU915" s="5"/>
      <c r="CV915" s="5"/>
      <c r="CW915" s="5"/>
      <c r="CX915" s="5"/>
      <c r="CY915" s="5"/>
      <c r="CZ915" s="5"/>
      <c r="DA915" s="5"/>
      <c r="DB915" s="5"/>
      <c r="DC915" s="5"/>
      <c r="DD915" s="5"/>
      <c r="DE915" s="5"/>
      <c r="DF915" s="5"/>
      <c r="DG915" s="5"/>
      <c r="DH915" s="5"/>
      <c r="DI915" s="5"/>
      <c r="DJ915" s="5"/>
      <c r="DK915" s="5"/>
      <c r="DL915" s="5"/>
      <c r="DM915" s="5"/>
      <c r="DN915" s="5"/>
      <c r="DO915" s="5"/>
      <c r="DP915" s="5"/>
      <c r="DQ915" s="5"/>
      <c r="DR915" s="5"/>
      <c r="DS915" s="5"/>
      <c r="DT915" s="5"/>
      <c r="DU915" s="5"/>
      <c r="DV915" s="5"/>
      <c r="DW915" s="5"/>
      <c r="DX915" s="5"/>
      <c r="DY915" s="5"/>
      <c r="DZ915" s="5"/>
      <c r="EA915" s="5"/>
      <c r="EB915" s="5"/>
      <c r="EC915" s="5"/>
      <c r="ED915" s="5"/>
      <c r="EE915" s="5"/>
      <c r="EF915" s="5"/>
      <c r="EG915" s="5"/>
      <c r="EH915" s="5"/>
      <c r="EI915" s="5"/>
      <c r="EJ915" s="5"/>
      <c r="EK915" s="5"/>
      <c r="EL915" s="5"/>
      <c r="EM915" s="5"/>
      <c r="EN915" s="5"/>
      <c r="EO915" s="5"/>
      <c r="EP915" s="5"/>
      <c r="EQ915" s="5"/>
      <c r="ER915" s="5"/>
      <c r="ES915" s="5"/>
      <c r="ET915" s="5"/>
      <c r="EU915" s="5"/>
      <c r="EV915" s="5"/>
      <c r="EW915" s="5"/>
      <c r="EX915" s="5"/>
      <c r="EY915" s="5"/>
      <c r="EZ915" s="5"/>
      <c r="FA915" s="5"/>
      <c r="FB915" s="5"/>
      <c r="FC915" s="5"/>
      <c r="FD915" s="5"/>
      <c r="FE915" s="5"/>
      <c r="FF915" s="5"/>
      <c r="FG915" s="5"/>
      <c r="FH915" s="5"/>
      <c r="FI915" s="5"/>
      <c r="FJ915" s="5"/>
      <c r="FK915" s="5"/>
      <c r="FL915" s="5"/>
      <c r="FM915" s="5"/>
      <c r="FN915" s="5"/>
      <c r="FO915" s="5"/>
      <c r="FP915" s="5"/>
      <c r="FQ915" s="5"/>
      <c r="FR915" s="5"/>
      <c r="FS915" s="5"/>
      <c r="FT915" s="5"/>
      <c r="FU915" s="5"/>
      <c r="FV915" s="5"/>
      <c r="FW915" s="5"/>
      <c r="FX915" s="5"/>
      <c r="FY915" s="5"/>
      <c r="FZ915" s="5"/>
      <c r="GA915" s="5"/>
      <c r="GB915" s="5"/>
      <c r="GC915" s="5"/>
      <c r="GD915" s="5"/>
      <c r="GE915" s="5"/>
      <c r="GF915" s="5"/>
      <c r="GG915" s="5"/>
      <c r="GH915" s="4"/>
      <c r="GI915" s="4"/>
      <c r="GJ915" s="5"/>
      <c r="GK915" s="5"/>
      <c r="GL915" s="5"/>
      <c r="GM915" s="5"/>
      <c r="GN915" s="5"/>
      <c r="GO915" s="5"/>
      <c r="GP915" s="5"/>
      <c r="GQ915" s="5"/>
      <c r="GR915" s="5"/>
      <c r="GS915" s="5"/>
    </row>
    <row r="916" spans="1:201"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4"/>
      <c r="AR916" s="4"/>
      <c r="AS916" s="5"/>
      <c r="AT916" s="4"/>
      <c r="AU916" s="5"/>
      <c r="AV916" s="5"/>
      <c r="AW916" s="5"/>
      <c r="AX916" s="5"/>
      <c r="AY916" s="5"/>
      <c r="AZ916" s="5"/>
      <c r="BA916" s="5"/>
      <c r="BB916" s="5"/>
      <c r="BC916" s="4"/>
      <c r="BD916" s="4"/>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c r="CM916" s="5"/>
      <c r="CN916" s="5"/>
      <c r="CO916" s="5"/>
      <c r="CP916" s="5"/>
      <c r="CQ916" s="5"/>
      <c r="CR916" s="5"/>
      <c r="CS916" s="5"/>
      <c r="CT916" s="5"/>
      <c r="CU916" s="5"/>
      <c r="CV916" s="5"/>
      <c r="CW916" s="5"/>
      <c r="CX916" s="5"/>
      <c r="CY916" s="5"/>
      <c r="CZ916" s="5"/>
      <c r="DA916" s="5"/>
      <c r="DB916" s="5"/>
      <c r="DC916" s="5"/>
      <c r="DD916" s="5"/>
      <c r="DE916" s="5"/>
      <c r="DF916" s="5"/>
      <c r="DG916" s="5"/>
      <c r="DH916" s="5"/>
      <c r="DI916" s="5"/>
      <c r="DJ916" s="5"/>
      <c r="DK916" s="5"/>
      <c r="DL916" s="5"/>
      <c r="DM916" s="5"/>
      <c r="DN916" s="5"/>
      <c r="DO916" s="5"/>
      <c r="DP916" s="5"/>
      <c r="DQ916" s="5"/>
      <c r="DR916" s="5"/>
      <c r="DS916" s="5"/>
      <c r="DT916" s="5"/>
      <c r="DU916" s="5"/>
      <c r="DV916" s="5"/>
      <c r="DW916" s="5"/>
      <c r="DX916" s="5"/>
      <c r="DY916" s="5"/>
      <c r="DZ916" s="5"/>
      <c r="EA916" s="5"/>
      <c r="EB916" s="5"/>
      <c r="EC916" s="5"/>
      <c r="ED916" s="5"/>
      <c r="EE916" s="5"/>
      <c r="EF916" s="5"/>
      <c r="EG916" s="5"/>
      <c r="EH916" s="5"/>
      <c r="EI916" s="5"/>
      <c r="EJ916" s="5"/>
      <c r="EK916" s="5"/>
      <c r="EL916" s="5"/>
      <c r="EM916" s="5"/>
      <c r="EN916" s="5"/>
      <c r="EO916" s="5"/>
      <c r="EP916" s="5"/>
      <c r="EQ916" s="5"/>
      <c r="ER916" s="5"/>
      <c r="ES916" s="5"/>
      <c r="ET916" s="5"/>
      <c r="EU916" s="5"/>
      <c r="EV916" s="5"/>
      <c r="EW916" s="5"/>
      <c r="EX916" s="5"/>
      <c r="EY916" s="5"/>
      <c r="EZ916" s="5"/>
      <c r="FA916" s="5"/>
      <c r="FB916" s="5"/>
      <c r="FC916" s="5"/>
      <c r="FD916" s="5"/>
      <c r="FE916" s="5"/>
      <c r="FF916" s="5"/>
      <c r="FG916" s="5"/>
      <c r="FH916" s="5"/>
      <c r="FI916" s="5"/>
      <c r="FJ916" s="5"/>
      <c r="FK916" s="5"/>
      <c r="FL916" s="5"/>
      <c r="FM916" s="5"/>
      <c r="FN916" s="5"/>
      <c r="FO916" s="5"/>
      <c r="FP916" s="5"/>
      <c r="FQ916" s="5"/>
      <c r="FR916" s="5"/>
      <c r="FS916" s="5"/>
      <c r="FT916" s="5"/>
      <c r="FU916" s="5"/>
      <c r="FV916" s="5"/>
      <c r="FW916" s="5"/>
      <c r="FX916" s="5"/>
      <c r="FY916" s="5"/>
      <c r="FZ916" s="5"/>
      <c r="GA916" s="5"/>
      <c r="GB916" s="5"/>
      <c r="GC916" s="5"/>
      <c r="GD916" s="5"/>
      <c r="GE916" s="5"/>
      <c r="GF916" s="5"/>
      <c r="GG916" s="5"/>
      <c r="GH916" s="4"/>
      <c r="GI916" s="4"/>
      <c r="GJ916" s="5"/>
      <c r="GK916" s="5"/>
      <c r="GL916" s="5"/>
      <c r="GM916" s="5"/>
      <c r="GN916" s="5"/>
      <c r="GO916" s="5"/>
      <c r="GP916" s="5"/>
      <c r="GQ916" s="5"/>
      <c r="GR916" s="5"/>
      <c r="GS916" s="5"/>
    </row>
    <row r="917" spans="1:201"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4"/>
      <c r="AR917" s="4"/>
      <c r="AS917" s="5"/>
      <c r="AT917" s="4"/>
      <c r="AU917" s="5"/>
      <c r="AV917" s="5"/>
      <c r="AW917" s="5"/>
      <c r="AX917" s="5"/>
      <c r="AY917" s="5"/>
      <c r="AZ917" s="5"/>
      <c r="BA917" s="5"/>
      <c r="BB917" s="5"/>
      <c r="BC917" s="4"/>
      <c r="BD917" s="4"/>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c r="CM917" s="5"/>
      <c r="CN917" s="5"/>
      <c r="CO917" s="5"/>
      <c r="CP917" s="5"/>
      <c r="CQ917" s="5"/>
      <c r="CR917" s="5"/>
      <c r="CS917" s="5"/>
      <c r="CT917" s="5"/>
      <c r="CU917" s="5"/>
      <c r="CV917" s="5"/>
      <c r="CW917" s="5"/>
      <c r="CX917" s="5"/>
      <c r="CY917" s="5"/>
      <c r="CZ917" s="5"/>
      <c r="DA917" s="5"/>
      <c r="DB917" s="5"/>
      <c r="DC917" s="5"/>
      <c r="DD917" s="5"/>
      <c r="DE917" s="5"/>
      <c r="DF917" s="5"/>
      <c r="DG917" s="5"/>
      <c r="DH917" s="5"/>
      <c r="DI917" s="5"/>
      <c r="DJ917" s="5"/>
      <c r="DK917" s="5"/>
      <c r="DL917" s="5"/>
      <c r="DM917" s="5"/>
      <c r="DN917" s="5"/>
      <c r="DO917" s="5"/>
      <c r="DP917" s="5"/>
      <c r="DQ917" s="5"/>
      <c r="DR917" s="5"/>
      <c r="DS917" s="5"/>
      <c r="DT917" s="5"/>
      <c r="DU917" s="5"/>
      <c r="DV917" s="5"/>
      <c r="DW917" s="5"/>
      <c r="DX917" s="5"/>
      <c r="DY917" s="5"/>
      <c r="DZ917" s="5"/>
      <c r="EA917" s="5"/>
      <c r="EB917" s="5"/>
      <c r="EC917" s="5"/>
      <c r="ED917" s="5"/>
      <c r="EE917" s="5"/>
      <c r="EF917" s="5"/>
      <c r="EG917" s="5"/>
      <c r="EH917" s="5"/>
      <c r="EI917" s="5"/>
      <c r="EJ917" s="5"/>
      <c r="EK917" s="5"/>
      <c r="EL917" s="5"/>
      <c r="EM917" s="5"/>
      <c r="EN917" s="5"/>
      <c r="EO917" s="5"/>
      <c r="EP917" s="5"/>
      <c r="EQ917" s="5"/>
      <c r="ER917" s="5"/>
      <c r="ES917" s="5"/>
      <c r="ET917" s="5"/>
      <c r="EU917" s="5"/>
      <c r="EV917" s="5"/>
      <c r="EW917" s="5"/>
      <c r="EX917" s="5"/>
      <c r="EY917" s="5"/>
      <c r="EZ917" s="5"/>
      <c r="FA917" s="5"/>
      <c r="FB917" s="5"/>
      <c r="FC917" s="5"/>
      <c r="FD917" s="5"/>
      <c r="FE917" s="5"/>
      <c r="FF917" s="5"/>
      <c r="FG917" s="5"/>
      <c r="FH917" s="5"/>
      <c r="FI917" s="5"/>
      <c r="FJ917" s="5"/>
      <c r="FK917" s="5"/>
      <c r="FL917" s="5"/>
      <c r="FM917" s="5"/>
      <c r="FN917" s="5"/>
      <c r="FO917" s="5"/>
      <c r="FP917" s="5"/>
      <c r="FQ917" s="5"/>
      <c r="FR917" s="5"/>
      <c r="FS917" s="5"/>
      <c r="FT917" s="5"/>
      <c r="FU917" s="5"/>
      <c r="FV917" s="5"/>
      <c r="FW917" s="5"/>
      <c r="FX917" s="5"/>
      <c r="FY917" s="5"/>
      <c r="FZ917" s="5"/>
      <c r="GA917" s="5"/>
      <c r="GB917" s="5"/>
      <c r="GC917" s="5"/>
      <c r="GD917" s="5"/>
      <c r="GE917" s="5"/>
      <c r="GF917" s="5"/>
      <c r="GG917" s="5"/>
      <c r="GH917" s="4"/>
      <c r="GI917" s="4"/>
      <c r="GJ917" s="5"/>
      <c r="GK917" s="5"/>
      <c r="GL917" s="5"/>
      <c r="GM917" s="5"/>
      <c r="GN917" s="5"/>
      <c r="GO917" s="5"/>
      <c r="GP917" s="5"/>
      <c r="GQ917" s="5"/>
      <c r="GR917" s="5"/>
      <c r="GS917" s="5"/>
    </row>
    <row r="918" spans="1:201"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4"/>
      <c r="AR918" s="4"/>
      <c r="AS918" s="5"/>
      <c r="AT918" s="4"/>
      <c r="AU918" s="5"/>
      <c r="AV918" s="5"/>
      <c r="AW918" s="5"/>
      <c r="AX918" s="5"/>
      <c r="AY918" s="5"/>
      <c r="AZ918" s="5"/>
      <c r="BA918" s="5"/>
      <c r="BB918" s="5"/>
      <c r="BC918" s="4"/>
      <c r="BD918" s="4"/>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c r="CM918" s="5"/>
      <c r="CN918" s="5"/>
      <c r="CO918" s="5"/>
      <c r="CP918" s="5"/>
      <c r="CQ918" s="5"/>
      <c r="CR918" s="5"/>
      <c r="CS918" s="5"/>
      <c r="CT918" s="5"/>
      <c r="CU918" s="5"/>
      <c r="CV918" s="5"/>
      <c r="CW918" s="5"/>
      <c r="CX918" s="5"/>
      <c r="CY918" s="5"/>
      <c r="CZ918" s="5"/>
      <c r="DA918" s="5"/>
      <c r="DB918" s="5"/>
      <c r="DC918" s="5"/>
      <c r="DD918" s="5"/>
      <c r="DE918" s="5"/>
      <c r="DF918" s="5"/>
      <c r="DG918" s="5"/>
      <c r="DH918" s="5"/>
      <c r="DI918" s="5"/>
      <c r="DJ918" s="5"/>
      <c r="DK918" s="5"/>
      <c r="DL918" s="5"/>
      <c r="DM918" s="5"/>
      <c r="DN918" s="5"/>
      <c r="DO918" s="5"/>
      <c r="DP918" s="5"/>
      <c r="DQ918" s="5"/>
      <c r="DR918" s="5"/>
      <c r="DS918" s="5"/>
      <c r="DT918" s="5"/>
      <c r="DU918" s="5"/>
      <c r="DV918" s="5"/>
      <c r="DW918" s="5"/>
      <c r="DX918" s="5"/>
      <c r="DY918" s="5"/>
      <c r="DZ918" s="5"/>
      <c r="EA918" s="5"/>
      <c r="EB918" s="5"/>
      <c r="EC918" s="5"/>
      <c r="ED918" s="5"/>
      <c r="EE918" s="5"/>
      <c r="EF918" s="5"/>
      <c r="EG918" s="5"/>
      <c r="EH918" s="5"/>
      <c r="EI918" s="5"/>
      <c r="EJ918" s="5"/>
      <c r="EK918" s="5"/>
      <c r="EL918" s="5"/>
      <c r="EM918" s="5"/>
      <c r="EN918" s="5"/>
      <c r="EO918" s="5"/>
      <c r="EP918" s="5"/>
      <c r="EQ918" s="5"/>
      <c r="ER918" s="5"/>
      <c r="ES918" s="5"/>
      <c r="ET918" s="5"/>
      <c r="EU918" s="5"/>
      <c r="EV918" s="5"/>
      <c r="EW918" s="5"/>
      <c r="EX918" s="5"/>
      <c r="EY918" s="5"/>
      <c r="EZ918" s="5"/>
      <c r="FA918" s="5"/>
      <c r="FB918" s="5"/>
      <c r="FC918" s="5"/>
      <c r="FD918" s="5"/>
      <c r="FE918" s="5"/>
      <c r="FF918" s="5"/>
      <c r="FG918" s="5"/>
      <c r="FH918" s="5"/>
      <c r="FI918" s="5"/>
      <c r="FJ918" s="5"/>
      <c r="FK918" s="5"/>
      <c r="FL918" s="5"/>
      <c r="FM918" s="5"/>
      <c r="FN918" s="5"/>
      <c r="FO918" s="5"/>
      <c r="FP918" s="5"/>
      <c r="FQ918" s="5"/>
      <c r="FR918" s="5"/>
      <c r="FS918" s="5"/>
      <c r="FT918" s="5"/>
      <c r="FU918" s="5"/>
      <c r="FV918" s="5"/>
      <c r="FW918" s="5"/>
      <c r="FX918" s="5"/>
      <c r="FY918" s="5"/>
      <c r="FZ918" s="5"/>
      <c r="GA918" s="5"/>
      <c r="GB918" s="5"/>
      <c r="GC918" s="5"/>
      <c r="GD918" s="5"/>
      <c r="GE918" s="5"/>
      <c r="GF918" s="5"/>
      <c r="GG918" s="5"/>
      <c r="GH918" s="4"/>
      <c r="GI918" s="4"/>
      <c r="GJ918" s="5"/>
      <c r="GK918" s="5"/>
      <c r="GL918" s="5"/>
      <c r="GM918" s="5"/>
      <c r="GN918" s="5"/>
      <c r="GO918" s="5"/>
      <c r="GP918" s="5"/>
      <c r="GQ918" s="5"/>
      <c r="GR918" s="5"/>
      <c r="GS918" s="5"/>
    </row>
    <row r="919" spans="1:201"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4"/>
      <c r="AR919" s="4"/>
      <c r="AS919" s="5"/>
      <c r="AT919" s="4"/>
      <c r="AU919" s="5"/>
      <c r="AV919" s="5"/>
      <c r="AW919" s="5"/>
      <c r="AX919" s="5"/>
      <c r="AY919" s="5"/>
      <c r="AZ919" s="5"/>
      <c r="BA919" s="5"/>
      <c r="BB919" s="5"/>
      <c r="BC919" s="4"/>
      <c r="BD919" s="4"/>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c r="CE919" s="5"/>
      <c r="CF919" s="5"/>
      <c r="CG919" s="5"/>
      <c r="CH919" s="5"/>
      <c r="CI919" s="5"/>
      <c r="CJ919" s="5"/>
      <c r="CK919" s="5"/>
      <c r="CL919" s="5"/>
      <c r="CM919" s="5"/>
      <c r="CN919" s="5"/>
      <c r="CO919" s="5"/>
      <c r="CP919" s="5"/>
      <c r="CQ919" s="5"/>
      <c r="CR919" s="5"/>
      <c r="CS919" s="5"/>
      <c r="CT919" s="5"/>
      <c r="CU919" s="5"/>
      <c r="CV919" s="5"/>
      <c r="CW919" s="5"/>
      <c r="CX919" s="5"/>
      <c r="CY919" s="5"/>
      <c r="CZ919" s="5"/>
      <c r="DA919" s="5"/>
      <c r="DB919" s="5"/>
      <c r="DC919" s="5"/>
      <c r="DD919" s="5"/>
      <c r="DE919" s="5"/>
      <c r="DF919" s="5"/>
      <c r="DG919" s="5"/>
      <c r="DH919" s="5"/>
      <c r="DI919" s="5"/>
      <c r="DJ919" s="5"/>
      <c r="DK919" s="5"/>
      <c r="DL919" s="5"/>
      <c r="DM919" s="5"/>
      <c r="DN919" s="5"/>
      <c r="DO919" s="5"/>
      <c r="DP919" s="5"/>
      <c r="DQ919" s="5"/>
      <c r="DR919" s="5"/>
      <c r="DS919" s="5"/>
      <c r="DT919" s="5"/>
      <c r="DU919" s="5"/>
      <c r="DV919" s="5"/>
      <c r="DW919" s="5"/>
      <c r="DX919" s="5"/>
      <c r="DY919" s="5"/>
      <c r="DZ919" s="5"/>
      <c r="EA919" s="5"/>
      <c r="EB919" s="5"/>
      <c r="EC919" s="5"/>
      <c r="ED919" s="5"/>
      <c r="EE919" s="5"/>
      <c r="EF919" s="5"/>
      <c r="EG919" s="5"/>
      <c r="EH919" s="5"/>
      <c r="EI919" s="5"/>
      <c r="EJ919" s="5"/>
      <c r="EK919" s="5"/>
      <c r="EL919" s="5"/>
      <c r="EM919" s="5"/>
      <c r="EN919" s="5"/>
      <c r="EO919" s="5"/>
      <c r="EP919" s="5"/>
      <c r="EQ919" s="5"/>
      <c r="ER919" s="5"/>
      <c r="ES919" s="5"/>
      <c r="ET919" s="5"/>
      <c r="EU919" s="5"/>
      <c r="EV919" s="5"/>
      <c r="EW919" s="5"/>
      <c r="EX919" s="5"/>
      <c r="EY919" s="5"/>
      <c r="EZ919" s="5"/>
      <c r="FA919" s="5"/>
      <c r="FB919" s="5"/>
      <c r="FC919" s="5"/>
      <c r="FD919" s="5"/>
      <c r="FE919" s="5"/>
      <c r="FF919" s="5"/>
      <c r="FG919" s="5"/>
      <c r="FH919" s="5"/>
      <c r="FI919" s="5"/>
      <c r="FJ919" s="5"/>
      <c r="FK919" s="5"/>
      <c r="FL919" s="5"/>
      <c r="FM919" s="5"/>
      <c r="FN919" s="5"/>
      <c r="FO919" s="5"/>
      <c r="FP919" s="5"/>
      <c r="FQ919" s="5"/>
      <c r="FR919" s="5"/>
      <c r="FS919" s="5"/>
      <c r="FT919" s="5"/>
      <c r="FU919" s="5"/>
      <c r="FV919" s="5"/>
      <c r="FW919" s="5"/>
      <c r="FX919" s="5"/>
      <c r="FY919" s="5"/>
      <c r="FZ919" s="5"/>
      <c r="GA919" s="5"/>
      <c r="GB919" s="5"/>
      <c r="GC919" s="5"/>
      <c r="GD919" s="5"/>
      <c r="GE919" s="5"/>
      <c r="GF919" s="5"/>
      <c r="GG919" s="5"/>
      <c r="GH919" s="4"/>
      <c r="GI919" s="4"/>
      <c r="GJ919" s="5"/>
      <c r="GK919" s="5"/>
      <c r="GL919" s="5"/>
      <c r="GM919" s="5"/>
      <c r="GN919" s="5"/>
      <c r="GO919" s="5"/>
      <c r="GP919" s="5"/>
      <c r="GQ919" s="5"/>
      <c r="GR919" s="5"/>
      <c r="GS919" s="5"/>
    </row>
    <row r="920" spans="1:201"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4"/>
      <c r="AR920" s="4"/>
      <c r="AS920" s="5"/>
      <c r="AT920" s="4"/>
      <c r="AU920" s="5"/>
      <c r="AV920" s="5"/>
      <c r="AW920" s="5"/>
      <c r="AX920" s="5"/>
      <c r="AY920" s="5"/>
      <c r="AZ920" s="5"/>
      <c r="BA920" s="5"/>
      <c r="BB920" s="5"/>
      <c r="BC920" s="4"/>
      <c r="BD920" s="4"/>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c r="CR920" s="5"/>
      <c r="CS920" s="5"/>
      <c r="CT920" s="5"/>
      <c r="CU920" s="5"/>
      <c r="CV920" s="5"/>
      <c r="CW920" s="5"/>
      <c r="CX920" s="5"/>
      <c r="CY920" s="5"/>
      <c r="CZ920" s="5"/>
      <c r="DA920" s="5"/>
      <c r="DB920" s="5"/>
      <c r="DC920" s="5"/>
      <c r="DD920" s="5"/>
      <c r="DE920" s="5"/>
      <c r="DF920" s="5"/>
      <c r="DG920" s="5"/>
      <c r="DH920" s="5"/>
      <c r="DI920" s="5"/>
      <c r="DJ920" s="5"/>
      <c r="DK920" s="5"/>
      <c r="DL920" s="5"/>
      <c r="DM920" s="5"/>
      <c r="DN920" s="5"/>
      <c r="DO920" s="5"/>
      <c r="DP920" s="5"/>
      <c r="DQ920" s="5"/>
      <c r="DR920" s="5"/>
      <c r="DS920" s="5"/>
      <c r="DT920" s="5"/>
      <c r="DU920" s="5"/>
      <c r="DV920" s="5"/>
      <c r="DW920" s="5"/>
      <c r="DX920" s="5"/>
      <c r="DY920" s="5"/>
      <c r="DZ920" s="5"/>
      <c r="EA920" s="5"/>
      <c r="EB920" s="5"/>
      <c r="EC920" s="5"/>
      <c r="ED920" s="5"/>
      <c r="EE920" s="5"/>
      <c r="EF920" s="5"/>
      <c r="EG920" s="5"/>
      <c r="EH920" s="5"/>
      <c r="EI920" s="5"/>
      <c r="EJ920" s="5"/>
      <c r="EK920" s="5"/>
      <c r="EL920" s="5"/>
      <c r="EM920" s="5"/>
      <c r="EN920" s="5"/>
      <c r="EO920" s="5"/>
      <c r="EP920" s="5"/>
      <c r="EQ920" s="5"/>
      <c r="ER920" s="5"/>
      <c r="ES920" s="5"/>
      <c r="ET920" s="5"/>
      <c r="EU920" s="5"/>
      <c r="EV920" s="5"/>
      <c r="EW920" s="5"/>
      <c r="EX920" s="5"/>
      <c r="EY920" s="5"/>
      <c r="EZ920" s="5"/>
      <c r="FA920" s="5"/>
      <c r="FB920" s="5"/>
      <c r="FC920" s="5"/>
      <c r="FD920" s="5"/>
      <c r="FE920" s="5"/>
      <c r="FF920" s="5"/>
      <c r="FG920" s="5"/>
      <c r="FH920" s="5"/>
      <c r="FI920" s="5"/>
      <c r="FJ920" s="5"/>
      <c r="FK920" s="5"/>
      <c r="FL920" s="5"/>
      <c r="FM920" s="5"/>
      <c r="FN920" s="5"/>
      <c r="FO920" s="5"/>
      <c r="FP920" s="5"/>
      <c r="FQ920" s="5"/>
      <c r="FR920" s="5"/>
      <c r="FS920" s="5"/>
      <c r="FT920" s="5"/>
      <c r="FU920" s="5"/>
      <c r="FV920" s="5"/>
      <c r="FW920" s="5"/>
      <c r="FX920" s="5"/>
      <c r="FY920" s="5"/>
      <c r="FZ920" s="5"/>
      <c r="GA920" s="5"/>
      <c r="GB920" s="5"/>
      <c r="GC920" s="5"/>
      <c r="GD920" s="5"/>
      <c r="GE920" s="5"/>
      <c r="GF920" s="5"/>
      <c r="GG920" s="5"/>
      <c r="GH920" s="4"/>
      <c r="GI920" s="4"/>
      <c r="GJ920" s="5"/>
      <c r="GK920" s="5"/>
      <c r="GL920" s="5"/>
      <c r="GM920" s="5"/>
      <c r="GN920" s="5"/>
      <c r="GO920" s="5"/>
      <c r="GP920" s="5"/>
      <c r="GQ920" s="5"/>
      <c r="GR920" s="5"/>
      <c r="GS920" s="5"/>
    </row>
    <row r="921" spans="1:201"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4"/>
      <c r="AR921" s="4"/>
      <c r="AS921" s="5"/>
      <c r="AT921" s="4"/>
      <c r="AU921" s="5"/>
      <c r="AV921" s="5"/>
      <c r="AW921" s="5"/>
      <c r="AX921" s="5"/>
      <c r="AY921" s="5"/>
      <c r="AZ921" s="5"/>
      <c r="BA921" s="5"/>
      <c r="BB921" s="5"/>
      <c r="BC921" s="4"/>
      <c r="BD921" s="4"/>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c r="CM921" s="5"/>
      <c r="CN921" s="5"/>
      <c r="CO921" s="5"/>
      <c r="CP921" s="5"/>
      <c r="CQ921" s="5"/>
      <c r="CR921" s="5"/>
      <c r="CS921" s="5"/>
      <c r="CT921" s="5"/>
      <c r="CU921" s="5"/>
      <c r="CV921" s="5"/>
      <c r="CW921" s="5"/>
      <c r="CX921" s="5"/>
      <c r="CY921" s="5"/>
      <c r="CZ921" s="5"/>
      <c r="DA921" s="5"/>
      <c r="DB921" s="5"/>
      <c r="DC921" s="5"/>
      <c r="DD921" s="5"/>
      <c r="DE921" s="5"/>
      <c r="DF921" s="5"/>
      <c r="DG921" s="5"/>
      <c r="DH921" s="5"/>
      <c r="DI921" s="5"/>
      <c r="DJ921" s="5"/>
      <c r="DK921" s="5"/>
      <c r="DL921" s="5"/>
      <c r="DM921" s="5"/>
      <c r="DN921" s="5"/>
      <c r="DO921" s="5"/>
      <c r="DP921" s="5"/>
      <c r="DQ921" s="5"/>
      <c r="DR921" s="5"/>
      <c r="DS921" s="5"/>
      <c r="DT921" s="5"/>
      <c r="DU921" s="5"/>
      <c r="DV921" s="5"/>
      <c r="DW921" s="5"/>
      <c r="DX921" s="5"/>
      <c r="DY921" s="5"/>
      <c r="DZ921" s="5"/>
      <c r="EA921" s="5"/>
      <c r="EB921" s="5"/>
      <c r="EC921" s="5"/>
      <c r="ED921" s="5"/>
      <c r="EE921" s="5"/>
      <c r="EF921" s="5"/>
      <c r="EG921" s="5"/>
      <c r="EH921" s="5"/>
      <c r="EI921" s="5"/>
      <c r="EJ921" s="5"/>
      <c r="EK921" s="5"/>
      <c r="EL921" s="5"/>
      <c r="EM921" s="5"/>
      <c r="EN921" s="5"/>
      <c r="EO921" s="5"/>
      <c r="EP921" s="5"/>
      <c r="EQ921" s="5"/>
      <c r="ER921" s="5"/>
      <c r="ES921" s="5"/>
      <c r="ET921" s="5"/>
      <c r="EU921" s="5"/>
      <c r="EV921" s="5"/>
      <c r="EW921" s="5"/>
      <c r="EX921" s="5"/>
      <c r="EY921" s="5"/>
      <c r="EZ921" s="5"/>
      <c r="FA921" s="5"/>
      <c r="FB921" s="5"/>
      <c r="FC921" s="5"/>
      <c r="FD921" s="5"/>
      <c r="FE921" s="5"/>
      <c r="FF921" s="5"/>
      <c r="FG921" s="5"/>
      <c r="FH921" s="5"/>
      <c r="FI921" s="5"/>
      <c r="FJ921" s="5"/>
      <c r="FK921" s="5"/>
      <c r="FL921" s="5"/>
      <c r="FM921" s="5"/>
      <c r="FN921" s="5"/>
      <c r="FO921" s="5"/>
      <c r="FP921" s="5"/>
      <c r="FQ921" s="5"/>
      <c r="FR921" s="5"/>
      <c r="FS921" s="5"/>
      <c r="FT921" s="5"/>
      <c r="FU921" s="5"/>
      <c r="FV921" s="5"/>
      <c r="FW921" s="5"/>
      <c r="FX921" s="5"/>
      <c r="FY921" s="5"/>
      <c r="FZ921" s="5"/>
      <c r="GA921" s="5"/>
      <c r="GB921" s="5"/>
      <c r="GC921" s="5"/>
      <c r="GD921" s="5"/>
      <c r="GE921" s="5"/>
      <c r="GF921" s="5"/>
      <c r="GG921" s="5"/>
      <c r="GH921" s="4"/>
      <c r="GI921" s="4"/>
      <c r="GJ921" s="5"/>
      <c r="GK921" s="5"/>
      <c r="GL921" s="5"/>
      <c r="GM921" s="5"/>
      <c r="GN921" s="5"/>
      <c r="GO921" s="5"/>
      <c r="GP921" s="5"/>
      <c r="GQ921" s="5"/>
      <c r="GR921" s="5"/>
      <c r="GS921" s="5"/>
    </row>
    <row r="922" spans="1:201"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4"/>
      <c r="AR922" s="4"/>
      <c r="AS922" s="5"/>
      <c r="AT922" s="4"/>
      <c r="AU922" s="5"/>
      <c r="AV922" s="5"/>
      <c r="AW922" s="5"/>
      <c r="AX922" s="5"/>
      <c r="AY922" s="5"/>
      <c r="AZ922" s="5"/>
      <c r="BA922" s="5"/>
      <c r="BB922" s="5"/>
      <c r="BC922" s="4"/>
      <c r="BD922" s="4"/>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c r="CR922" s="5"/>
      <c r="CS922" s="5"/>
      <c r="CT922" s="5"/>
      <c r="CU922" s="5"/>
      <c r="CV922" s="5"/>
      <c r="CW922" s="5"/>
      <c r="CX922" s="5"/>
      <c r="CY922" s="5"/>
      <c r="CZ922" s="5"/>
      <c r="DA922" s="5"/>
      <c r="DB922" s="5"/>
      <c r="DC922" s="5"/>
      <c r="DD922" s="5"/>
      <c r="DE922" s="5"/>
      <c r="DF922" s="5"/>
      <c r="DG922" s="5"/>
      <c r="DH922" s="5"/>
      <c r="DI922" s="5"/>
      <c r="DJ922" s="5"/>
      <c r="DK922" s="5"/>
      <c r="DL922" s="5"/>
      <c r="DM922" s="5"/>
      <c r="DN922" s="5"/>
      <c r="DO922" s="5"/>
      <c r="DP922" s="5"/>
      <c r="DQ922" s="5"/>
      <c r="DR922" s="5"/>
      <c r="DS922" s="5"/>
      <c r="DT922" s="5"/>
      <c r="DU922" s="5"/>
      <c r="DV922" s="5"/>
      <c r="DW922" s="5"/>
      <c r="DX922" s="5"/>
      <c r="DY922" s="5"/>
      <c r="DZ922" s="5"/>
      <c r="EA922" s="5"/>
      <c r="EB922" s="5"/>
      <c r="EC922" s="5"/>
      <c r="ED922" s="5"/>
      <c r="EE922" s="5"/>
      <c r="EF922" s="5"/>
      <c r="EG922" s="5"/>
      <c r="EH922" s="5"/>
      <c r="EI922" s="5"/>
      <c r="EJ922" s="5"/>
      <c r="EK922" s="5"/>
      <c r="EL922" s="5"/>
      <c r="EM922" s="5"/>
      <c r="EN922" s="5"/>
      <c r="EO922" s="5"/>
      <c r="EP922" s="5"/>
      <c r="EQ922" s="5"/>
      <c r="ER922" s="5"/>
      <c r="ES922" s="5"/>
      <c r="ET922" s="5"/>
      <c r="EU922" s="5"/>
      <c r="EV922" s="5"/>
      <c r="EW922" s="5"/>
      <c r="EX922" s="5"/>
      <c r="EY922" s="5"/>
      <c r="EZ922" s="5"/>
      <c r="FA922" s="5"/>
      <c r="FB922" s="5"/>
      <c r="FC922" s="5"/>
      <c r="FD922" s="5"/>
      <c r="FE922" s="5"/>
      <c r="FF922" s="5"/>
      <c r="FG922" s="5"/>
      <c r="FH922" s="5"/>
      <c r="FI922" s="5"/>
      <c r="FJ922" s="5"/>
      <c r="FK922" s="5"/>
      <c r="FL922" s="5"/>
      <c r="FM922" s="5"/>
      <c r="FN922" s="5"/>
      <c r="FO922" s="5"/>
      <c r="FP922" s="5"/>
      <c r="FQ922" s="5"/>
      <c r="FR922" s="5"/>
      <c r="FS922" s="5"/>
      <c r="FT922" s="5"/>
      <c r="FU922" s="5"/>
      <c r="FV922" s="5"/>
      <c r="FW922" s="5"/>
      <c r="FX922" s="5"/>
      <c r="FY922" s="5"/>
      <c r="FZ922" s="5"/>
      <c r="GA922" s="5"/>
      <c r="GB922" s="5"/>
      <c r="GC922" s="5"/>
      <c r="GD922" s="5"/>
      <c r="GE922" s="5"/>
      <c r="GF922" s="5"/>
      <c r="GG922" s="5"/>
      <c r="GH922" s="4"/>
      <c r="GI922" s="4"/>
      <c r="GJ922" s="5"/>
      <c r="GK922" s="5"/>
      <c r="GL922" s="5"/>
      <c r="GM922" s="5"/>
      <c r="GN922" s="5"/>
      <c r="GO922" s="5"/>
      <c r="GP922" s="5"/>
      <c r="GQ922" s="5"/>
      <c r="GR922" s="5"/>
      <c r="GS922" s="5"/>
    </row>
    <row r="923" spans="1:201"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4"/>
      <c r="AR923" s="4"/>
      <c r="AS923" s="5"/>
      <c r="AT923" s="4"/>
      <c r="AU923" s="5"/>
      <c r="AV923" s="5"/>
      <c r="AW923" s="5"/>
      <c r="AX923" s="5"/>
      <c r="AY923" s="5"/>
      <c r="AZ923" s="5"/>
      <c r="BA923" s="5"/>
      <c r="BB923" s="5"/>
      <c r="BC923" s="4"/>
      <c r="BD923" s="4"/>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c r="CM923" s="5"/>
      <c r="CN923" s="5"/>
      <c r="CO923" s="5"/>
      <c r="CP923" s="5"/>
      <c r="CQ923" s="5"/>
      <c r="CR923" s="5"/>
      <c r="CS923" s="5"/>
      <c r="CT923" s="5"/>
      <c r="CU923" s="5"/>
      <c r="CV923" s="5"/>
      <c r="CW923" s="5"/>
      <c r="CX923" s="5"/>
      <c r="CY923" s="5"/>
      <c r="CZ923" s="5"/>
      <c r="DA923" s="5"/>
      <c r="DB923" s="5"/>
      <c r="DC923" s="5"/>
      <c r="DD923" s="5"/>
      <c r="DE923" s="5"/>
      <c r="DF923" s="5"/>
      <c r="DG923" s="5"/>
      <c r="DH923" s="5"/>
      <c r="DI923" s="5"/>
      <c r="DJ923" s="5"/>
      <c r="DK923" s="5"/>
      <c r="DL923" s="5"/>
      <c r="DM923" s="5"/>
      <c r="DN923" s="5"/>
      <c r="DO923" s="5"/>
      <c r="DP923" s="5"/>
      <c r="DQ923" s="5"/>
      <c r="DR923" s="5"/>
      <c r="DS923" s="5"/>
      <c r="DT923" s="5"/>
      <c r="DU923" s="5"/>
      <c r="DV923" s="5"/>
      <c r="DW923" s="5"/>
      <c r="DX923" s="5"/>
      <c r="DY923" s="5"/>
      <c r="DZ923" s="5"/>
      <c r="EA923" s="5"/>
      <c r="EB923" s="5"/>
      <c r="EC923" s="5"/>
      <c r="ED923" s="5"/>
      <c r="EE923" s="5"/>
      <c r="EF923" s="5"/>
      <c r="EG923" s="5"/>
      <c r="EH923" s="5"/>
      <c r="EI923" s="5"/>
      <c r="EJ923" s="5"/>
      <c r="EK923" s="5"/>
      <c r="EL923" s="5"/>
      <c r="EM923" s="5"/>
      <c r="EN923" s="5"/>
      <c r="EO923" s="5"/>
      <c r="EP923" s="5"/>
      <c r="EQ923" s="5"/>
      <c r="ER923" s="5"/>
      <c r="ES923" s="5"/>
      <c r="ET923" s="5"/>
      <c r="EU923" s="5"/>
      <c r="EV923" s="5"/>
      <c r="EW923" s="5"/>
      <c r="EX923" s="5"/>
      <c r="EY923" s="5"/>
      <c r="EZ923" s="5"/>
      <c r="FA923" s="5"/>
      <c r="FB923" s="5"/>
      <c r="FC923" s="5"/>
      <c r="FD923" s="5"/>
      <c r="FE923" s="5"/>
      <c r="FF923" s="5"/>
      <c r="FG923" s="5"/>
      <c r="FH923" s="5"/>
      <c r="FI923" s="5"/>
      <c r="FJ923" s="5"/>
      <c r="FK923" s="5"/>
      <c r="FL923" s="5"/>
      <c r="FM923" s="5"/>
      <c r="FN923" s="5"/>
      <c r="FO923" s="5"/>
      <c r="FP923" s="5"/>
      <c r="FQ923" s="5"/>
      <c r="FR923" s="5"/>
      <c r="FS923" s="5"/>
      <c r="FT923" s="5"/>
      <c r="FU923" s="5"/>
      <c r="FV923" s="5"/>
      <c r="FW923" s="5"/>
      <c r="FX923" s="5"/>
      <c r="FY923" s="5"/>
      <c r="FZ923" s="5"/>
      <c r="GA923" s="5"/>
      <c r="GB923" s="5"/>
      <c r="GC923" s="5"/>
      <c r="GD923" s="5"/>
      <c r="GE923" s="5"/>
      <c r="GF923" s="5"/>
      <c r="GG923" s="5"/>
      <c r="GH923" s="4"/>
      <c r="GI923" s="4"/>
      <c r="GJ923" s="5"/>
      <c r="GK923" s="5"/>
      <c r="GL923" s="5"/>
      <c r="GM923" s="5"/>
      <c r="GN923" s="5"/>
      <c r="GO923" s="5"/>
      <c r="GP923" s="5"/>
      <c r="GQ923" s="5"/>
      <c r="GR923" s="5"/>
      <c r="GS923" s="5"/>
    </row>
    <row r="924" spans="1:201"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4"/>
      <c r="AR924" s="4"/>
      <c r="AS924" s="5"/>
      <c r="AT924" s="4"/>
      <c r="AU924" s="5"/>
      <c r="AV924" s="5"/>
      <c r="AW924" s="5"/>
      <c r="AX924" s="5"/>
      <c r="AY924" s="5"/>
      <c r="AZ924" s="5"/>
      <c r="BA924" s="5"/>
      <c r="BB924" s="5"/>
      <c r="BC924" s="4"/>
      <c r="BD924" s="4"/>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c r="CM924" s="5"/>
      <c r="CN924" s="5"/>
      <c r="CO924" s="5"/>
      <c r="CP924" s="5"/>
      <c r="CQ924" s="5"/>
      <c r="CR924" s="5"/>
      <c r="CS924" s="5"/>
      <c r="CT924" s="5"/>
      <c r="CU924" s="5"/>
      <c r="CV924" s="5"/>
      <c r="CW924" s="5"/>
      <c r="CX924" s="5"/>
      <c r="CY924" s="5"/>
      <c r="CZ924" s="5"/>
      <c r="DA924" s="5"/>
      <c r="DB924" s="5"/>
      <c r="DC924" s="5"/>
      <c r="DD924" s="5"/>
      <c r="DE924" s="5"/>
      <c r="DF924" s="5"/>
      <c r="DG924" s="5"/>
      <c r="DH924" s="5"/>
      <c r="DI924" s="5"/>
      <c r="DJ924" s="5"/>
      <c r="DK924" s="5"/>
      <c r="DL924" s="5"/>
      <c r="DM924" s="5"/>
      <c r="DN924" s="5"/>
      <c r="DO924" s="5"/>
      <c r="DP924" s="5"/>
      <c r="DQ924" s="5"/>
      <c r="DR924" s="5"/>
      <c r="DS924" s="5"/>
      <c r="DT924" s="5"/>
      <c r="DU924" s="5"/>
      <c r="DV924" s="5"/>
      <c r="DW924" s="5"/>
      <c r="DX924" s="5"/>
      <c r="DY924" s="5"/>
      <c r="DZ924" s="5"/>
      <c r="EA924" s="5"/>
      <c r="EB924" s="5"/>
      <c r="EC924" s="5"/>
      <c r="ED924" s="5"/>
      <c r="EE924" s="5"/>
      <c r="EF924" s="5"/>
      <c r="EG924" s="5"/>
      <c r="EH924" s="5"/>
      <c r="EI924" s="5"/>
      <c r="EJ924" s="5"/>
      <c r="EK924" s="5"/>
      <c r="EL924" s="5"/>
      <c r="EM924" s="5"/>
      <c r="EN924" s="5"/>
      <c r="EO924" s="5"/>
      <c r="EP924" s="5"/>
      <c r="EQ924" s="5"/>
      <c r="ER924" s="5"/>
      <c r="ES924" s="5"/>
      <c r="ET924" s="5"/>
      <c r="EU924" s="5"/>
      <c r="EV924" s="5"/>
      <c r="EW924" s="5"/>
      <c r="EX924" s="5"/>
      <c r="EY924" s="5"/>
      <c r="EZ924" s="5"/>
      <c r="FA924" s="5"/>
      <c r="FB924" s="5"/>
      <c r="FC924" s="5"/>
      <c r="FD924" s="5"/>
      <c r="FE924" s="5"/>
      <c r="FF924" s="5"/>
      <c r="FG924" s="5"/>
      <c r="FH924" s="5"/>
      <c r="FI924" s="5"/>
      <c r="FJ924" s="5"/>
      <c r="FK924" s="5"/>
      <c r="FL924" s="5"/>
      <c r="FM924" s="5"/>
      <c r="FN924" s="5"/>
      <c r="FO924" s="5"/>
      <c r="FP924" s="5"/>
      <c r="FQ924" s="5"/>
      <c r="FR924" s="5"/>
      <c r="FS924" s="5"/>
      <c r="FT924" s="5"/>
      <c r="FU924" s="5"/>
      <c r="FV924" s="5"/>
      <c r="FW924" s="5"/>
      <c r="FX924" s="5"/>
      <c r="FY924" s="5"/>
      <c r="FZ924" s="5"/>
      <c r="GA924" s="5"/>
      <c r="GB924" s="5"/>
      <c r="GC924" s="5"/>
      <c r="GD924" s="5"/>
      <c r="GE924" s="5"/>
      <c r="GF924" s="5"/>
      <c r="GG924" s="5"/>
      <c r="GH924" s="4"/>
      <c r="GI924" s="4"/>
      <c r="GJ924" s="5"/>
      <c r="GK924" s="5"/>
      <c r="GL924" s="5"/>
      <c r="GM924" s="5"/>
      <c r="GN924" s="5"/>
      <c r="GO924" s="5"/>
      <c r="GP924" s="5"/>
      <c r="GQ924" s="5"/>
      <c r="GR924" s="5"/>
      <c r="GS924" s="5"/>
    </row>
    <row r="925" spans="1:201"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4"/>
      <c r="AR925" s="4"/>
      <c r="AS925" s="5"/>
      <c r="AT925" s="4"/>
      <c r="AU925" s="5"/>
      <c r="AV925" s="5"/>
      <c r="AW925" s="5"/>
      <c r="AX925" s="5"/>
      <c r="AY925" s="5"/>
      <c r="AZ925" s="5"/>
      <c r="BA925" s="5"/>
      <c r="BB925" s="5"/>
      <c r="BC925" s="4"/>
      <c r="BD925" s="4"/>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c r="CR925" s="5"/>
      <c r="CS925" s="5"/>
      <c r="CT925" s="5"/>
      <c r="CU925" s="5"/>
      <c r="CV925" s="5"/>
      <c r="CW925" s="5"/>
      <c r="CX925" s="5"/>
      <c r="CY925" s="5"/>
      <c r="CZ925" s="5"/>
      <c r="DA925" s="5"/>
      <c r="DB925" s="5"/>
      <c r="DC925" s="5"/>
      <c r="DD925" s="5"/>
      <c r="DE925" s="5"/>
      <c r="DF925" s="5"/>
      <c r="DG925" s="5"/>
      <c r="DH925" s="5"/>
      <c r="DI925" s="5"/>
      <c r="DJ925" s="5"/>
      <c r="DK925" s="5"/>
      <c r="DL925" s="5"/>
      <c r="DM925" s="5"/>
      <c r="DN925" s="5"/>
      <c r="DO925" s="5"/>
      <c r="DP925" s="5"/>
      <c r="DQ925" s="5"/>
      <c r="DR925" s="5"/>
      <c r="DS925" s="5"/>
      <c r="DT925" s="5"/>
      <c r="DU925" s="5"/>
      <c r="DV925" s="5"/>
      <c r="DW925" s="5"/>
      <c r="DX925" s="5"/>
      <c r="DY925" s="5"/>
      <c r="DZ925" s="5"/>
      <c r="EA925" s="5"/>
      <c r="EB925" s="5"/>
      <c r="EC925" s="5"/>
      <c r="ED925" s="5"/>
      <c r="EE925" s="5"/>
      <c r="EF925" s="5"/>
      <c r="EG925" s="5"/>
      <c r="EH925" s="5"/>
      <c r="EI925" s="5"/>
      <c r="EJ925" s="5"/>
      <c r="EK925" s="5"/>
      <c r="EL925" s="5"/>
      <c r="EM925" s="5"/>
      <c r="EN925" s="5"/>
      <c r="EO925" s="5"/>
      <c r="EP925" s="5"/>
      <c r="EQ925" s="5"/>
      <c r="ER925" s="5"/>
      <c r="ES925" s="5"/>
      <c r="ET925" s="5"/>
      <c r="EU925" s="5"/>
      <c r="EV925" s="5"/>
      <c r="EW925" s="5"/>
      <c r="EX925" s="5"/>
      <c r="EY925" s="5"/>
      <c r="EZ925" s="5"/>
      <c r="FA925" s="5"/>
      <c r="FB925" s="5"/>
      <c r="FC925" s="5"/>
      <c r="FD925" s="5"/>
      <c r="FE925" s="5"/>
      <c r="FF925" s="5"/>
      <c r="FG925" s="5"/>
      <c r="FH925" s="5"/>
      <c r="FI925" s="5"/>
      <c r="FJ925" s="5"/>
      <c r="FK925" s="5"/>
      <c r="FL925" s="5"/>
      <c r="FM925" s="5"/>
      <c r="FN925" s="5"/>
      <c r="FO925" s="5"/>
      <c r="FP925" s="5"/>
      <c r="FQ925" s="5"/>
      <c r="FR925" s="5"/>
      <c r="FS925" s="5"/>
      <c r="FT925" s="5"/>
      <c r="FU925" s="5"/>
      <c r="FV925" s="5"/>
      <c r="FW925" s="5"/>
      <c r="FX925" s="5"/>
      <c r="FY925" s="5"/>
      <c r="FZ925" s="5"/>
      <c r="GA925" s="5"/>
      <c r="GB925" s="5"/>
      <c r="GC925" s="5"/>
      <c r="GD925" s="5"/>
      <c r="GE925" s="5"/>
      <c r="GF925" s="5"/>
      <c r="GG925" s="5"/>
      <c r="GH925" s="4"/>
      <c r="GI925" s="4"/>
      <c r="GJ925" s="5"/>
      <c r="GK925" s="5"/>
      <c r="GL925" s="5"/>
      <c r="GM925" s="5"/>
      <c r="GN925" s="5"/>
      <c r="GO925" s="5"/>
      <c r="GP925" s="5"/>
      <c r="GQ925" s="5"/>
      <c r="GR925" s="5"/>
      <c r="GS925" s="5"/>
    </row>
    <row r="926" spans="1:201"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4"/>
      <c r="AR926" s="4"/>
      <c r="AS926" s="5"/>
      <c r="AT926" s="4"/>
      <c r="AU926" s="5"/>
      <c r="AV926" s="5"/>
      <c r="AW926" s="5"/>
      <c r="AX926" s="5"/>
      <c r="AY926" s="5"/>
      <c r="AZ926" s="5"/>
      <c r="BA926" s="5"/>
      <c r="BB926" s="5"/>
      <c r="BC926" s="4"/>
      <c r="BD926" s="4"/>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c r="CR926" s="5"/>
      <c r="CS926" s="5"/>
      <c r="CT926" s="5"/>
      <c r="CU926" s="5"/>
      <c r="CV926" s="5"/>
      <c r="CW926" s="5"/>
      <c r="CX926" s="5"/>
      <c r="CY926" s="5"/>
      <c r="CZ926" s="5"/>
      <c r="DA926" s="5"/>
      <c r="DB926" s="5"/>
      <c r="DC926" s="5"/>
      <c r="DD926" s="5"/>
      <c r="DE926" s="5"/>
      <c r="DF926" s="5"/>
      <c r="DG926" s="5"/>
      <c r="DH926" s="5"/>
      <c r="DI926" s="5"/>
      <c r="DJ926" s="5"/>
      <c r="DK926" s="5"/>
      <c r="DL926" s="5"/>
      <c r="DM926" s="5"/>
      <c r="DN926" s="5"/>
      <c r="DO926" s="5"/>
      <c r="DP926" s="5"/>
      <c r="DQ926" s="5"/>
      <c r="DR926" s="5"/>
      <c r="DS926" s="5"/>
      <c r="DT926" s="5"/>
      <c r="DU926" s="5"/>
      <c r="DV926" s="5"/>
      <c r="DW926" s="5"/>
      <c r="DX926" s="5"/>
      <c r="DY926" s="5"/>
      <c r="DZ926" s="5"/>
      <c r="EA926" s="5"/>
      <c r="EB926" s="5"/>
      <c r="EC926" s="5"/>
      <c r="ED926" s="5"/>
      <c r="EE926" s="5"/>
      <c r="EF926" s="5"/>
      <c r="EG926" s="5"/>
      <c r="EH926" s="5"/>
      <c r="EI926" s="5"/>
      <c r="EJ926" s="5"/>
      <c r="EK926" s="5"/>
      <c r="EL926" s="5"/>
      <c r="EM926" s="5"/>
      <c r="EN926" s="5"/>
      <c r="EO926" s="5"/>
      <c r="EP926" s="5"/>
      <c r="EQ926" s="5"/>
      <c r="ER926" s="5"/>
      <c r="ES926" s="5"/>
      <c r="ET926" s="5"/>
      <c r="EU926" s="5"/>
      <c r="EV926" s="5"/>
      <c r="EW926" s="5"/>
      <c r="EX926" s="5"/>
      <c r="EY926" s="5"/>
      <c r="EZ926" s="5"/>
      <c r="FA926" s="5"/>
      <c r="FB926" s="5"/>
      <c r="FC926" s="5"/>
      <c r="FD926" s="5"/>
      <c r="FE926" s="5"/>
      <c r="FF926" s="5"/>
      <c r="FG926" s="5"/>
      <c r="FH926" s="5"/>
      <c r="FI926" s="5"/>
      <c r="FJ926" s="5"/>
      <c r="FK926" s="5"/>
      <c r="FL926" s="5"/>
      <c r="FM926" s="5"/>
      <c r="FN926" s="5"/>
      <c r="FO926" s="5"/>
      <c r="FP926" s="5"/>
      <c r="FQ926" s="5"/>
      <c r="FR926" s="5"/>
      <c r="FS926" s="5"/>
      <c r="FT926" s="5"/>
      <c r="FU926" s="5"/>
      <c r="FV926" s="5"/>
      <c r="FW926" s="5"/>
      <c r="FX926" s="5"/>
      <c r="FY926" s="5"/>
      <c r="FZ926" s="5"/>
      <c r="GA926" s="5"/>
      <c r="GB926" s="5"/>
      <c r="GC926" s="5"/>
      <c r="GD926" s="5"/>
      <c r="GE926" s="5"/>
      <c r="GF926" s="5"/>
      <c r="GG926" s="5"/>
      <c r="GH926" s="4"/>
      <c r="GI926" s="4"/>
      <c r="GJ926" s="5"/>
      <c r="GK926" s="5"/>
      <c r="GL926" s="5"/>
      <c r="GM926" s="5"/>
      <c r="GN926" s="5"/>
      <c r="GO926" s="5"/>
      <c r="GP926" s="5"/>
      <c r="GQ926" s="5"/>
      <c r="GR926" s="5"/>
      <c r="GS926" s="5"/>
    </row>
    <row r="927" spans="1:201"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4"/>
      <c r="AR927" s="4"/>
      <c r="AS927" s="5"/>
      <c r="AT927" s="4"/>
      <c r="AU927" s="5"/>
      <c r="AV927" s="5"/>
      <c r="AW927" s="5"/>
      <c r="AX927" s="5"/>
      <c r="AY927" s="5"/>
      <c r="AZ927" s="5"/>
      <c r="BA927" s="5"/>
      <c r="BB927" s="5"/>
      <c r="BC927" s="4"/>
      <c r="BD927" s="4"/>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c r="CR927" s="5"/>
      <c r="CS927" s="5"/>
      <c r="CT927" s="5"/>
      <c r="CU927" s="5"/>
      <c r="CV927" s="5"/>
      <c r="CW927" s="5"/>
      <c r="CX927" s="5"/>
      <c r="CY927" s="5"/>
      <c r="CZ927" s="5"/>
      <c r="DA927" s="5"/>
      <c r="DB927" s="5"/>
      <c r="DC927" s="5"/>
      <c r="DD927" s="5"/>
      <c r="DE927" s="5"/>
      <c r="DF927" s="5"/>
      <c r="DG927" s="5"/>
      <c r="DH927" s="5"/>
      <c r="DI927" s="5"/>
      <c r="DJ927" s="5"/>
      <c r="DK927" s="5"/>
      <c r="DL927" s="5"/>
      <c r="DM927" s="5"/>
      <c r="DN927" s="5"/>
      <c r="DO927" s="5"/>
      <c r="DP927" s="5"/>
      <c r="DQ927" s="5"/>
      <c r="DR927" s="5"/>
      <c r="DS927" s="5"/>
      <c r="DT927" s="5"/>
      <c r="DU927" s="5"/>
      <c r="DV927" s="5"/>
      <c r="DW927" s="5"/>
      <c r="DX927" s="5"/>
      <c r="DY927" s="5"/>
      <c r="DZ927" s="5"/>
      <c r="EA927" s="5"/>
      <c r="EB927" s="5"/>
      <c r="EC927" s="5"/>
      <c r="ED927" s="5"/>
      <c r="EE927" s="5"/>
      <c r="EF927" s="5"/>
      <c r="EG927" s="5"/>
      <c r="EH927" s="5"/>
      <c r="EI927" s="5"/>
      <c r="EJ927" s="5"/>
      <c r="EK927" s="5"/>
      <c r="EL927" s="5"/>
      <c r="EM927" s="5"/>
      <c r="EN927" s="5"/>
      <c r="EO927" s="5"/>
      <c r="EP927" s="5"/>
      <c r="EQ927" s="5"/>
      <c r="ER927" s="5"/>
      <c r="ES927" s="5"/>
      <c r="ET927" s="5"/>
      <c r="EU927" s="5"/>
      <c r="EV927" s="5"/>
      <c r="EW927" s="5"/>
      <c r="EX927" s="5"/>
      <c r="EY927" s="5"/>
      <c r="EZ927" s="5"/>
      <c r="FA927" s="5"/>
      <c r="FB927" s="5"/>
      <c r="FC927" s="5"/>
      <c r="FD927" s="5"/>
      <c r="FE927" s="5"/>
      <c r="FF927" s="5"/>
      <c r="FG927" s="5"/>
      <c r="FH927" s="5"/>
      <c r="FI927" s="5"/>
      <c r="FJ927" s="5"/>
      <c r="FK927" s="5"/>
      <c r="FL927" s="5"/>
      <c r="FM927" s="5"/>
      <c r="FN927" s="5"/>
      <c r="FO927" s="5"/>
      <c r="FP927" s="5"/>
      <c r="FQ927" s="5"/>
      <c r="FR927" s="5"/>
      <c r="FS927" s="5"/>
      <c r="FT927" s="5"/>
      <c r="FU927" s="5"/>
      <c r="FV927" s="5"/>
      <c r="FW927" s="5"/>
      <c r="FX927" s="5"/>
      <c r="FY927" s="5"/>
      <c r="FZ927" s="5"/>
      <c r="GA927" s="5"/>
      <c r="GB927" s="5"/>
      <c r="GC927" s="5"/>
      <c r="GD927" s="5"/>
      <c r="GE927" s="5"/>
      <c r="GF927" s="5"/>
      <c r="GG927" s="5"/>
      <c r="GH927" s="4"/>
      <c r="GI927" s="4"/>
      <c r="GJ927" s="5"/>
      <c r="GK927" s="5"/>
      <c r="GL927" s="5"/>
      <c r="GM927" s="5"/>
      <c r="GN927" s="5"/>
      <c r="GO927" s="5"/>
      <c r="GP927" s="5"/>
      <c r="GQ927" s="5"/>
      <c r="GR927" s="5"/>
      <c r="GS927" s="5"/>
    </row>
    <row r="928" spans="1:201"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4"/>
      <c r="AR928" s="4"/>
      <c r="AS928" s="5"/>
      <c r="AT928" s="4"/>
      <c r="AU928" s="5"/>
      <c r="AV928" s="5"/>
      <c r="AW928" s="5"/>
      <c r="AX928" s="5"/>
      <c r="AY928" s="5"/>
      <c r="AZ928" s="5"/>
      <c r="BA928" s="5"/>
      <c r="BB928" s="5"/>
      <c r="BC928" s="4"/>
      <c r="BD928" s="4"/>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c r="CR928" s="5"/>
      <c r="CS928" s="5"/>
      <c r="CT928" s="5"/>
      <c r="CU928" s="5"/>
      <c r="CV928" s="5"/>
      <c r="CW928" s="5"/>
      <c r="CX928" s="5"/>
      <c r="CY928" s="5"/>
      <c r="CZ928" s="5"/>
      <c r="DA928" s="5"/>
      <c r="DB928" s="5"/>
      <c r="DC928" s="5"/>
      <c r="DD928" s="5"/>
      <c r="DE928" s="5"/>
      <c r="DF928" s="5"/>
      <c r="DG928" s="5"/>
      <c r="DH928" s="5"/>
      <c r="DI928" s="5"/>
      <c r="DJ928" s="5"/>
      <c r="DK928" s="5"/>
      <c r="DL928" s="5"/>
      <c r="DM928" s="5"/>
      <c r="DN928" s="5"/>
      <c r="DO928" s="5"/>
      <c r="DP928" s="5"/>
      <c r="DQ928" s="5"/>
      <c r="DR928" s="5"/>
      <c r="DS928" s="5"/>
      <c r="DT928" s="5"/>
      <c r="DU928" s="5"/>
      <c r="DV928" s="5"/>
      <c r="DW928" s="5"/>
      <c r="DX928" s="5"/>
      <c r="DY928" s="5"/>
      <c r="DZ928" s="5"/>
      <c r="EA928" s="5"/>
      <c r="EB928" s="5"/>
      <c r="EC928" s="5"/>
      <c r="ED928" s="5"/>
      <c r="EE928" s="5"/>
      <c r="EF928" s="5"/>
      <c r="EG928" s="5"/>
      <c r="EH928" s="5"/>
      <c r="EI928" s="5"/>
      <c r="EJ928" s="5"/>
      <c r="EK928" s="5"/>
      <c r="EL928" s="5"/>
      <c r="EM928" s="5"/>
      <c r="EN928" s="5"/>
      <c r="EO928" s="5"/>
      <c r="EP928" s="5"/>
      <c r="EQ928" s="5"/>
      <c r="ER928" s="5"/>
      <c r="ES928" s="5"/>
      <c r="ET928" s="5"/>
      <c r="EU928" s="5"/>
      <c r="EV928" s="5"/>
      <c r="EW928" s="5"/>
      <c r="EX928" s="5"/>
      <c r="EY928" s="5"/>
      <c r="EZ928" s="5"/>
      <c r="FA928" s="5"/>
      <c r="FB928" s="5"/>
      <c r="FC928" s="5"/>
      <c r="FD928" s="5"/>
      <c r="FE928" s="5"/>
      <c r="FF928" s="5"/>
      <c r="FG928" s="5"/>
      <c r="FH928" s="5"/>
      <c r="FI928" s="5"/>
      <c r="FJ928" s="5"/>
      <c r="FK928" s="5"/>
      <c r="FL928" s="5"/>
      <c r="FM928" s="5"/>
      <c r="FN928" s="5"/>
      <c r="FO928" s="5"/>
      <c r="FP928" s="5"/>
      <c r="FQ928" s="5"/>
      <c r="FR928" s="5"/>
      <c r="FS928" s="5"/>
      <c r="FT928" s="5"/>
      <c r="FU928" s="5"/>
      <c r="FV928" s="5"/>
      <c r="FW928" s="5"/>
      <c r="FX928" s="5"/>
      <c r="FY928" s="5"/>
      <c r="FZ928" s="5"/>
      <c r="GA928" s="5"/>
      <c r="GB928" s="5"/>
      <c r="GC928" s="5"/>
      <c r="GD928" s="5"/>
      <c r="GE928" s="5"/>
      <c r="GF928" s="5"/>
      <c r="GG928" s="5"/>
      <c r="GH928" s="4"/>
      <c r="GI928" s="4"/>
      <c r="GJ928" s="5"/>
      <c r="GK928" s="5"/>
      <c r="GL928" s="5"/>
      <c r="GM928" s="5"/>
      <c r="GN928" s="5"/>
      <c r="GO928" s="5"/>
      <c r="GP928" s="5"/>
      <c r="GQ928" s="5"/>
      <c r="GR928" s="5"/>
      <c r="GS928" s="5"/>
    </row>
    <row r="929" spans="1:201"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4"/>
      <c r="AR929" s="4"/>
      <c r="AS929" s="5"/>
      <c r="AT929" s="4"/>
      <c r="AU929" s="5"/>
      <c r="AV929" s="5"/>
      <c r="AW929" s="5"/>
      <c r="AX929" s="5"/>
      <c r="AY929" s="5"/>
      <c r="AZ929" s="5"/>
      <c r="BA929" s="5"/>
      <c r="BB929" s="5"/>
      <c r="BC929" s="4"/>
      <c r="BD929" s="4"/>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c r="CR929" s="5"/>
      <c r="CS929" s="5"/>
      <c r="CT929" s="5"/>
      <c r="CU929" s="5"/>
      <c r="CV929" s="5"/>
      <c r="CW929" s="5"/>
      <c r="CX929" s="5"/>
      <c r="CY929" s="5"/>
      <c r="CZ929" s="5"/>
      <c r="DA929" s="5"/>
      <c r="DB929" s="5"/>
      <c r="DC929" s="5"/>
      <c r="DD929" s="5"/>
      <c r="DE929" s="5"/>
      <c r="DF929" s="5"/>
      <c r="DG929" s="5"/>
      <c r="DH929" s="5"/>
      <c r="DI929" s="5"/>
      <c r="DJ929" s="5"/>
      <c r="DK929" s="5"/>
      <c r="DL929" s="5"/>
      <c r="DM929" s="5"/>
      <c r="DN929" s="5"/>
      <c r="DO929" s="5"/>
      <c r="DP929" s="5"/>
      <c r="DQ929" s="5"/>
      <c r="DR929" s="5"/>
      <c r="DS929" s="5"/>
      <c r="DT929" s="5"/>
      <c r="DU929" s="5"/>
      <c r="DV929" s="5"/>
      <c r="DW929" s="5"/>
      <c r="DX929" s="5"/>
      <c r="DY929" s="5"/>
      <c r="DZ929" s="5"/>
      <c r="EA929" s="5"/>
      <c r="EB929" s="5"/>
      <c r="EC929" s="5"/>
      <c r="ED929" s="5"/>
      <c r="EE929" s="5"/>
      <c r="EF929" s="5"/>
      <c r="EG929" s="5"/>
      <c r="EH929" s="5"/>
      <c r="EI929" s="5"/>
      <c r="EJ929" s="5"/>
      <c r="EK929" s="5"/>
      <c r="EL929" s="5"/>
      <c r="EM929" s="5"/>
      <c r="EN929" s="5"/>
      <c r="EO929" s="5"/>
      <c r="EP929" s="5"/>
      <c r="EQ929" s="5"/>
      <c r="ER929" s="5"/>
      <c r="ES929" s="5"/>
      <c r="ET929" s="5"/>
      <c r="EU929" s="5"/>
      <c r="EV929" s="5"/>
      <c r="EW929" s="5"/>
      <c r="EX929" s="5"/>
      <c r="EY929" s="5"/>
      <c r="EZ929" s="5"/>
      <c r="FA929" s="5"/>
      <c r="FB929" s="5"/>
      <c r="FC929" s="5"/>
      <c r="FD929" s="5"/>
      <c r="FE929" s="5"/>
      <c r="FF929" s="5"/>
      <c r="FG929" s="5"/>
      <c r="FH929" s="5"/>
      <c r="FI929" s="5"/>
      <c r="FJ929" s="5"/>
      <c r="FK929" s="5"/>
      <c r="FL929" s="5"/>
      <c r="FM929" s="5"/>
      <c r="FN929" s="5"/>
      <c r="FO929" s="5"/>
      <c r="FP929" s="5"/>
      <c r="FQ929" s="5"/>
      <c r="FR929" s="5"/>
      <c r="FS929" s="5"/>
      <c r="FT929" s="5"/>
      <c r="FU929" s="5"/>
      <c r="FV929" s="5"/>
      <c r="FW929" s="5"/>
      <c r="FX929" s="5"/>
      <c r="FY929" s="5"/>
      <c r="FZ929" s="5"/>
      <c r="GA929" s="5"/>
      <c r="GB929" s="5"/>
      <c r="GC929" s="5"/>
      <c r="GD929" s="5"/>
      <c r="GE929" s="5"/>
      <c r="GF929" s="5"/>
      <c r="GG929" s="5"/>
      <c r="GH929" s="4"/>
      <c r="GI929" s="4"/>
      <c r="GJ929" s="5"/>
      <c r="GK929" s="5"/>
      <c r="GL929" s="5"/>
      <c r="GM929" s="5"/>
      <c r="GN929" s="5"/>
      <c r="GO929" s="5"/>
      <c r="GP929" s="5"/>
      <c r="GQ929" s="5"/>
      <c r="GR929" s="5"/>
      <c r="GS929" s="5"/>
    </row>
    <row r="930" spans="1:201"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4"/>
      <c r="AR930" s="4"/>
      <c r="AS930" s="5"/>
      <c r="AT930" s="4"/>
      <c r="AU930" s="5"/>
      <c r="AV930" s="5"/>
      <c r="AW930" s="5"/>
      <c r="AX930" s="5"/>
      <c r="AY930" s="5"/>
      <c r="AZ930" s="5"/>
      <c r="BA930" s="5"/>
      <c r="BB930" s="5"/>
      <c r="BC930" s="4"/>
      <c r="BD930" s="4"/>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c r="CR930" s="5"/>
      <c r="CS930" s="5"/>
      <c r="CT930" s="5"/>
      <c r="CU930" s="5"/>
      <c r="CV930" s="5"/>
      <c r="CW930" s="5"/>
      <c r="CX930" s="5"/>
      <c r="CY930" s="5"/>
      <c r="CZ930" s="5"/>
      <c r="DA930" s="5"/>
      <c r="DB930" s="5"/>
      <c r="DC930" s="5"/>
      <c r="DD930" s="5"/>
      <c r="DE930" s="5"/>
      <c r="DF930" s="5"/>
      <c r="DG930" s="5"/>
      <c r="DH930" s="5"/>
      <c r="DI930" s="5"/>
      <c r="DJ930" s="5"/>
      <c r="DK930" s="5"/>
      <c r="DL930" s="5"/>
      <c r="DM930" s="5"/>
      <c r="DN930" s="5"/>
      <c r="DO930" s="5"/>
      <c r="DP930" s="5"/>
      <c r="DQ930" s="5"/>
      <c r="DR930" s="5"/>
      <c r="DS930" s="5"/>
      <c r="DT930" s="5"/>
      <c r="DU930" s="5"/>
      <c r="DV930" s="5"/>
      <c r="DW930" s="5"/>
      <c r="DX930" s="5"/>
      <c r="DY930" s="5"/>
      <c r="DZ930" s="5"/>
      <c r="EA930" s="5"/>
      <c r="EB930" s="5"/>
      <c r="EC930" s="5"/>
      <c r="ED930" s="5"/>
      <c r="EE930" s="5"/>
      <c r="EF930" s="5"/>
      <c r="EG930" s="5"/>
      <c r="EH930" s="5"/>
      <c r="EI930" s="5"/>
      <c r="EJ930" s="5"/>
      <c r="EK930" s="5"/>
      <c r="EL930" s="5"/>
      <c r="EM930" s="5"/>
      <c r="EN930" s="5"/>
      <c r="EO930" s="5"/>
      <c r="EP930" s="5"/>
      <c r="EQ930" s="5"/>
      <c r="ER930" s="5"/>
      <c r="ES930" s="5"/>
      <c r="ET930" s="5"/>
      <c r="EU930" s="5"/>
      <c r="EV930" s="5"/>
      <c r="EW930" s="5"/>
      <c r="EX930" s="5"/>
      <c r="EY930" s="5"/>
      <c r="EZ930" s="5"/>
      <c r="FA930" s="5"/>
      <c r="FB930" s="5"/>
      <c r="FC930" s="5"/>
      <c r="FD930" s="5"/>
      <c r="FE930" s="5"/>
      <c r="FF930" s="5"/>
      <c r="FG930" s="5"/>
      <c r="FH930" s="5"/>
      <c r="FI930" s="5"/>
      <c r="FJ930" s="5"/>
      <c r="FK930" s="5"/>
      <c r="FL930" s="5"/>
      <c r="FM930" s="5"/>
      <c r="FN930" s="5"/>
      <c r="FO930" s="5"/>
      <c r="FP930" s="5"/>
      <c r="FQ930" s="5"/>
      <c r="FR930" s="5"/>
      <c r="FS930" s="5"/>
      <c r="FT930" s="5"/>
      <c r="FU930" s="5"/>
      <c r="FV930" s="5"/>
      <c r="FW930" s="5"/>
      <c r="FX930" s="5"/>
      <c r="FY930" s="5"/>
      <c r="FZ930" s="5"/>
      <c r="GA930" s="5"/>
      <c r="GB930" s="5"/>
      <c r="GC930" s="5"/>
      <c r="GD930" s="5"/>
      <c r="GE930" s="5"/>
      <c r="GF930" s="5"/>
      <c r="GG930" s="5"/>
      <c r="GH930" s="4"/>
      <c r="GI930" s="4"/>
      <c r="GJ930" s="5"/>
      <c r="GK930" s="5"/>
      <c r="GL930" s="5"/>
      <c r="GM930" s="5"/>
      <c r="GN930" s="5"/>
      <c r="GO930" s="5"/>
      <c r="GP930" s="5"/>
      <c r="GQ930" s="5"/>
      <c r="GR930" s="5"/>
      <c r="GS930" s="5"/>
    </row>
    <row r="931" spans="1:201"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4"/>
      <c r="AR931" s="4"/>
      <c r="AS931" s="5"/>
      <c r="AT931" s="4"/>
      <c r="AU931" s="5"/>
      <c r="AV931" s="5"/>
      <c r="AW931" s="5"/>
      <c r="AX931" s="5"/>
      <c r="AY931" s="5"/>
      <c r="AZ931" s="5"/>
      <c r="BA931" s="5"/>
      <c r="BB931" s="5"/>
      <c r="BC931" s="4"/>
      <c r="BD931" s="4"/>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c r="CR931" s="5"/>
      <c r="CS931" s="5"/>
      <c r="CT931" s="5"/>
      <c r="CU931" s="5"/>
      <c r="CV931" s="5"/>
      <c r="CW931" s="5"/>
      <c r="CX931" s="5"/>
      <c r="CY931" s="5"/>
      <c r="CZ931" s="5"/>
      <c r="DA931" s="5"/>
      <c r="DB931" s="5"/>
      <c r="DC931" s="5"/>
      <c r="DD931" s="5"/>
      <c r="DE931" s="5"/>
      <c r="DF931" s="5"/>
      <c r="DG931" s="5"/>
      <c r="DH931" s="5"/>
      <c r="DI931" s="5"/>
      <c r="DJ931" s="5"/>
      <c r="DK931" s="5"/>
      <c r="DL931" s="5"/>
      <c r="DM931" s="5"/>
      <c r="DN931" s="5"/>
      <c r="DO931" s="5"/>
      <c r="DP931" s="5"/>
      <c r="DQ931" s="5"/>
      <c r="DR931" s="5"/>
      <c r="DS931" s="5"/>
      <c r="DT931" s="5"/>
      <c r="DU931" s="5"/>
      <c r="DV931" s="5"/>
      <c r="DW931" s="5"/>
      <c r="DX931" s="5"/>
      <c r="DY931" s="5"/>
      <c r="DZ931" s="5"/>
      <c r="EA931" s="5"/>
      <c r="EB931" s="5"/>
      <c r="EC931" s="5"/>
      <c r="ED931" s="5"/>
      <c r="EE931" s="5"/>
      <c r="EF931" s="5"/>
      <c r="EG931" s="5"/>
      <c r="EH931" s="5"/>
      <c r="EI931" s="5"/>
      <c r="EJ931" s="5"/>
      <c r="EK931" s="5"/>
      <c r="EL931" s="5"/>
      <c r="EM931" s="5"/>
      <c r="EN931" s="5"/>
      <c r="EO931" s="5"/>
      <c r="EP931" s="5"/>
      <c r="EQ931" s="5"/>
      <c r="ER931" s="5"/>
      <c r="ES931" s="5"/>
      <c r="ET931" s="5"/>
      <c r="EU931" s="5"/>
      <c r="EV931" s="5"/>
      <c r="EW931" s="5"/>
      <c r="EX931" s="5"/>
      <c r="EY931" s="5"/>
      <c r="EZ931" s="5"/>
      <c r="FA931" s="5"/>
      <c r="FB931" s="5"/>
      <c r="FC931" s="5"/>
      <c r="FD931" s="5"/>
      <c r="FE931" s="5"/>
      <c r="FF931" s="5"/>
      <c r="FG931" s="5"/>
      <c r="FH931" s="5"/>
      <c r="FI931" s="5"/>
      <c r="FJ931" s="5"/>
      <c r="FK931" s="5"/>
      <c r="FL931" s="5"/>
      <c r="FM931" s="5"/>
      <c r="FN931" s="5"/>
      <c r="FO931" s="5"/>
      <c r="FP931" s="5"/>
      <c r="FQ931" s="5"/>
      <c r="FR931" s="5"/>
      <c r="FS931" s="5"/>
      <c r="FT931" s="5"/>
      <c r="FU931" s="5"/>
      <c r="FV931" s="5"/>
      <c r="FW931" s="5"/>
      <c r="FX931" s="5"/>
      <c r="FY931" s="5"/>
      <c r="FZ931" s="5"/>
      <c r="GA931" s="5"/>
      <c r="GB931" s="5"/>
      <c r="GC931" s="5"/>
      <c r="GD931" s="5"/>
      <c r="GE931" s="5"/>
      <c r="GF931" s="5"/>
      <c r="GG931" s="5"/>
      <c r="GH931" s="4"/>
      <c r="GI931" s="4"/>
      <c r="GJ931" s="5"/>
      <c r="GK931" s="5"/>
      <c r="GL931" s="5"/>
      <c r="GM931" s="5"/>
      <c r="GN931" s="5"/>
      <c r="GO931" s="5"/>
      <c r="GP931" s="5"/>
      <c r="GQ931" s="5"/>
      <c r="GR931" s="5"/>
      <c r="GS931" s="5"/>
    </row>
    <row r="932" spans="1:201"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4"/>
      <c r="AR932" s="4"/>
      <c r="AS932" s="5"/>
      <c r="AT932" s="4"/>
      <c r="AU932" s="5"/>
      <c r="AV932" s="5"/>
      <c r="AW932" s="5"/>
      <c r="AX932" s="5"/>
      <c r="AY932" s="5"/>
      <c r="AZ932" s="5"/>
      <c r="BA932" s="5"/>
      <c r="BB932" s="5"/>
      <c r="BC932" s="4"/>
      <c r="BD932" s="4"/>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c r="CM932" s="5"/>
      <c r="CN932" s="5"/>
      <c r="CO932" s="5"/>
      <c r="CP932" s="5"/>
      <c r="CQ932" s="5"/>
      <c r="CR932" s="5"/>
      <c r="CS932" s="5"/>
      <c r="CT932" s="5"/>
      <c r="CU932" s="5"/>
      <c r="CV932" s="5"/>
      <c r="CW932" s="5"/>
      <c r="CX932" s="5"/>
      <c r="CY932" s="5"/>
      <c r="CZ932" s="5"/>
      <c r="DA932" s="5"/>
      <c r="DB932" s="5"/>
      <c r="DC932" s="5"/>
      <c r="DD932" s="5"/>
      <c r="DE932" s="5"/>
      <c r="DF932" s="5"/>
      <c r="DG932" s="5"/>
      <c r="DH932" s="5"/>
      <c r="DI932" s="5"/>
      <c r="DJ932" s="5"/>
      <c r="DK932" s="5"/>
      <c r="DL932" s="5"/>
      <c r="DM932" s="5"/>
      <c r="DN932" s="5"/>
      <c r="DO932" s="5"/>
      <c r="DP932" s="5"/>
      <c r="DQ932" s="5"/>
      <c r="DR932" s="5"/>
      <c r="DS932" s="5"/>
      <c r="DT932" s="5"/>
      <c r="DU932" s="5"/>
      <c r="DV932" s="5"/>
      <c r="DW932" s="5"/>
      <c r="DX932" s="5"/>
      <c r="DY932" s="5"/>
      <c r="DZ932" s="5"/>
      <c r="EA932" s="5"/>
      <c r="EB932" s="5"/>
      <c r="EC932" s="5"/>
      <c r="ED932" s="5"/>
      <c r="EE932" s="5"/>
      <c r="EF932" s="5"/>
      <c r="EG932" s="5"/>
      <c r="EH932" s="5"/>
      <c r="EI932" s="5"/>
      <c r="EJ932" s="5"/>
      <c r="EK932" s="5"/>
      <c r="EL932" s="5"/>
      <c r="EM932" s="5"/>
      <c r="EN932" s="5"/>
      <c r="EO932" s="5"/>
      <c r="EP932" s="5"/>
      <c r="EQ932" s="5"/>
      <c r="ER932" s="5"/>
      <c r="ES932" s="5"/>
      <c r="ET932" s="5"/>
      <c r="EU932" s="5"/>
      <c r="EV932" s="5"/>
      <c r="EW932" s="5"/>
      <c r="EX932" s="5"/>
      <c r="EY932" s="5"/>
      <c r="EZ932" s="5"/>
      <c r="FA932" s="5"/>
      <c r="FB932" s="5"/>
      <c r="FC932" s="5"/>
      <c r="FD932" s="5"/>
      <c r="FE932" s="5"/>
      <c r="FF932" s="5"/>
      <c r="FG932" s="5"/>
      <c r="FH932" s="5"/>
      <c r="FI932" s="5"/>
      <c r="FJ932" s="5"/>
      <c r="FK932" s="5"/>
      <c r="FL932" s="5"/>
      <c r="FM932" s="5"/>
      <c r="FN932" s="5"/>
      <c r="FO932" s="5"/>
      <c r="FP932" s="5"/>
      <c r="FQ932" s="5"/>
      <c r="FR932" s="5"/>
      <c r="FS932" s="5"/>
      <c r="FT932" s="5"/>
      <c r="FU932" s="5"/>
      <c r="FV932" s="5"/>
      <c r="FW932" s="5"/>
      <c r="FX932" s="5"/>
      <c r="FY932" s="5"/>
      <c r="FZ932" s="5"/>
      <c r="GA932" s="5"/>
      <c r="GB932" s="5"/>
      <c r="GC932" s="5"/>
      <c r="GD932" s="5"/>
      <c r="GE932" s="5"/>
      <c r="GF932" s="5"/>
      <c r="GG932" s="5"/>
      <c r="GH932" s="4"/>
      <c r="GI932" s="4"/>
      <c r="GJ932" s="5"/>
      <c r="GK932" s="5"/>
      <c r="GL932" s="5"/>
      <c r="GM932" s="5"/>
      <c r="GN932" s="5"/>
      <c r="GO932" s="5"/>
      <c r="GP932" s="5"/>
      <c r="GQ932" s="5"/>
      <c r="GR932" s="5"/>
      <c r="GS932" s="5"/>
    </row>
    <row r="933" spans="1:201"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4"/>
      <c r="AR933" s="4"/>
      <c r="AS933" s="5"/>
      <c r="AT933" s="4"/>
      <c r="AU933" s="5"/>
      <c r="AV933" s="5"/>
      <c r="AW933" s="5"/>
      <c r="AX933" s="5"/>
      <c r="AY933" s="5"/>
      <c r="AZ933" s="5"/>
      <c r="BA933" s="5"/>
      <c r="BB933" s="5"/>
      <c r="BC933" s="4"/>
      <c r="BD933" s="4"/>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c r="CM933" s="5"/>
      <c r="CN933" s="5"/>
      <c r="CO933" s="5"/>
      <c r="CP933" s="5"/>
      <c r="CQ933" s="5"/>
      <c r="CR933" s="5"/>
      <c r="CS933" s="5"/>
      <c r="CT933" s="5"/>
      <c r="CU933" s="5"/>
      <c r="CV933" s="5"/>
      <c r="CW933" s="5"/>
      <c r="CX933" s="5"/>
      <c r="CY933" s="5"/>
      <c r="CZ933" s="5"/>
      <c r="DA933" s="5"/>
      <c r="DB933" s="5"/>
      <c r="DC933" s="5"/>
      <c r="DD933" s="5"/>
      <c r="DE933" s="5"/>
      <c r="DF933" s="5"/>
      <c r="DG933" s="5"/>
      <c r="DH933" s="5"/>
      <c r="DI933" s="5"/>
      <c r="DJ933" s="5"/>
      <c r="DK933" s="5"/>
      <c r="DL933" s="5"/>
      <c r="DM933" s="5"/>
      <c r="DN933" s="5"/>
      <c r="DO933" s="5"/>
      <c r="DP933" s="5"/>
      <c r="DQ933" s="5"/>
      <c r="DR933" s="5"/>
      <c r="DS933" s="5"/>
      <c r="DT933" s="5"/>
      <c r="DU933" s="5"/>
      <c r="DV933" s="5"/>
      <c r="DW933" s="5"/>
      <c r="DX933" s="5"/>
      <c r="DY933" s="5"/>
      <c r="DZ933" s="5"/>
      <c r="EA933" s="5"/>
      <c r="EB933" s="5"/>
      <c r="EC933" s="5"/>
      <c r="ED933" s="5"/>
      <c r="EE933" s="5"/>
      <c r="EF933" s="5"/>
      <c r="EG933" s="5"/>
      <c r="EH933" s="5"/>
      <c r="EI933" s="5"/>
      <c r="EJ933" s="5"/>
      <c r="EK933" s="5"/>
      <c r="EL933" s="5"/>
      <c r="EM933" s="5"/>
      <c r="EN933" s="5"/>
      <c r="EO933" s="5"/>
      <c r="EP933" s="5"/>
      <c r="EQ933" s="5"/>
      <c r="ER933" s="5"/>
      <c r="ES933" s="5"/>
      <c r="ET933" s="5"/>
      <c r="EU933" s="5"/>
      <c r="EV933" s="5"/>
      <c r="EW933" s="5"/>
      <c r="EX933" s="5"/>
      <c r="EY933" s="5"/>
      <c r="EZ933" s="5"/>
      <c r="FA933" s="5"/>
      <c r="FB933" s="5"/>
      <c r="FC933" s="5"/>
      <c r="FD933" s="5"/>
      <c r="FE933" s="5"/>
      <c r="FF933" s="5"/>
      <c r="FG933" s="5"/>
      <c r="FH933" s="5"/>
      <c r="FI933" s="5"/>
      <c r="FJ933" s="5"/>
      <c r="FK933" s="5"/>
      <c r="FL933" s="5"/>
      <c r="FM933" s="5"/>
      <c r="FN933" s="5"/>
      <c r="FO933" s="5"/>
      <c r="FP933" s="5"/>
      <c r="FQ933" s="5"/>
      <c r="FR933" s="5"/>
      <c r="FS933" s="5"/>
      <c r="FT933" s="5"/>
      <c r="FU933" s="5"/>
      <c r="FV933" s="5"/>
      <c r="FW933" s="5"/>
      <c r="FX933" s="5"/>
      <c r="FY933" s="5"/>
      <c r="FZ933" s="5"/>
      <c r="GA933" s="5"/>
      <c r="GB933" s="5"/>
      <c r="GC933" s="5"/>
      <c r="GD933" s="5"/>
      <c r="GE933" s="5"/>
      <c r="GF933" s="5"/>
      <c r="GG933" s="5"/>
      <c r="GH933" s="4"/>
      <c r="GI933" s="4"/>
      <c r="GJ933" s="5"/>
      <c r="GK933" s="5"/>
      <c r="GL933" s="5"/>
      <c r="GM933" s="5"/>
      <c r="GN933" s="5"/>
      <c r="GO933" s="5"/>
      <c r="GP933" s="5"/>
      <c r="GQ933" s="5"/>
      <c r="GR933" s="5"/>
      <c r="GS933" s="5"/>
    </row>
    <row r="934" spans="1:201"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4"/>
      <c r="AR934" s="4"/>
      <c r="AS934" s="5"/>
      <c r="AT934" s="4"/>
      <c r="AU934" s="5"/>
      <c r="AV934" s="5"/>
      <c r="AW934" s="5"/>
      <c r="AX934" s="5"/>
      <c r="AY934" s="5"/>
      <c r="AZ934" s="5"/>
      <c r="BA934" s="5"/>
      <c r="BB934" s="5"/>
      <c r="BC934" s="4"/>
      <c r="BD934" s="4"/>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c r="CR934" s="5"/>
      <c r="CS934" s="5"/>
      <c r="CT934" s="5"/>
      <c r="CU934" s="5"/>
      <c r="CV934" s="5"/>
      <c r="CW934" s="5"/>
      <c r="CX934" s="5"/>
      <c r="CY934" s="5"/>
      <c r="CZ934" s="5"/>
      <c r="DA934" s="5"/>
      <c r="DB934" s="5"/>
      <c r="DC934" s="5"/>
      <c r="DD934" s="5"/>
      <c r="DE934" s="5"/>
      <c r="DF934" s="5"/>
      <c r="DG934" s="5"/>
      <c r="DH934" s="5"/>
      <c r="DI934" s="5"/>
      <c r="DJ934" s="5"/>
      <c r="DK934" s="5"/>
      <c r="DL934" s="5"/>
      <c r="DM934" s="5"/>
      <c r="DN934" s="5"/>
      <c r="DO934" s="5"/>
      <c r="DP934" s="5"/>
      <c r="DQ934" s="5"/>
      <c r="DR934" s="5"/>
      <c r="DS934" s="5"/>
      <c r="DT934" s="5"/>
      <c r="DU934" s="5"/>
      <c r="DV934" s="5"/>
      <c r="DW934" s="5"/>
      <c r="DX934" s="5"/>
      <c r="DY934" s="5"/>
      <c r="DZ934" s="5"/>
      <c r="EA934" s="5"/>
      <c r="EB934" s="5"/>
      <c r="EC934" s="5"/>
      <c r="ED934" s="5"/>
      <c r="EE934" s="5"/>
      <c r="EF934" s="5"/>
      <c r="EG934" s="5"/>
      <c r="EH934" s="5"/>
      <c r="EI934" s="5"/>
      <c r="EJ934" s="5"/>
      <c r="EK934" s="5"/>
      <c r="EL934" s="5"/>
      <c r="EM934" s="5"/>
      <c r="EN934" s="5"/>
      <c r="EO934" s="5"/>
      <c r="EP934" s="5"/>
      <c r="EQ934" s="5"/>
      <c r="ER934" s="5"/>
      <c r="ES934" s="5"/>
      <c r="ET934" s="5"/>
      <c r="EU934" s="5"/>
      <c r="EV934" s="5"/>
      <c r="EW934" s="5"/>
      <c r="EX934" s="5"/>
      <c r="EY934" s="5"/>
      <c r="EZ934" s="5"/>
      <c r="FA934" s="5"/>
      <c r="FB934" s="5"/>
      <c r="FC934" s="5"/>
      <c r="FD934" s="5"/>
      <c r="FE934" s="5"/>
      <c r="FF934" s="5"/>
      <c r="FG934" s="5"/>
      <c r="FH934" s="5"/>
      <c r="FI934" s="5"/>
      <c r="FJ934" s="5"/>
      <c r="FK934" s="5"/>
      <c r="FL934" s="5"/>
      <c r="FM934" s="5"/>
      <c r="FN934" s="5"/>
      <c r="FO934" s="5"/>
      <c r="FP934" s="5"/>
      <c r="FQ934" s="5"/>
      <c r="FR934" s="5"/>
      <c r="FS934" s="5"/>
      <c r="FT934" s="5"/>
      <c r="FU934" s="5"/>
      <c r="FV934" s="5"/>
      <c r="FW934" s="5"/>
      <c r="FX934" s="5"/>
      <c r="FY934" s="5"/>
      <c r="FZ934" s="5"/>
      <c r="GA934" s="5"/>
      <c r="GB934" s="5"/>
      <c r="GC934" s="5"/>
      <c r="GD934" s="5"/>
      <c r="GE934" s="5"/>
      <c r="GF934" s="5"/>
      <c r="GG934" s="5"/>
      <c r="GH934" s="4"/>
      <c r="GI934" s="4"/>
      <c r="GJ934" s="5"/>
      <c r="GK934" s="5"/>
      <c r="GL934" s="5"/>
      <c r="GM934" s="5"/>
      <c r="GN934" s="5"/>
      <c r="GO934" s="5"/>
      <c r="GP934" s="5"/>
      <c r="GQ934" s="5"/>
      <c r="GR934" s="5"/>
      <c r="GS934" s="5"/>
    </row>
    <row r="935" spans="1:201"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4"/>
      <c r="AR935" s="4"/>
      <c r="AS935" s="5"/>
      <c r="AT935" s="4"/>
      <c r="AU935" s="5"/>
      <c r="AV935" s="5"/>
      <c r="AW935" s="5"/>
      <c r="AX935" s="5"/>
      <c r="AY935" s="5"/>
      <c r="AZ935" s="5"/>
      <c r="BA935" s="5"/>
      <c r="BB935" s="5"/>
      <c r="BC935" s="4"/>
      <c r="BD935" s="4"/>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c r="CM935" s="5"/>
      <c r="CN935" s="5"/>
      <c r="CO935" s="5"/>
      <c r="CP935" s="5"/>
      <c r="CQ935" s="5"/>
      <c r="CR935" s="5"/>
      <c r="CS935" s="5"/>
      <c r="CT935" s="5"/>
      <c r="CU935" s="5"/>
      <c r="CV935" s="5"/>
      <c r="CW935" s="5"/>
      <c r="CX935" s="5"/>
      <c r="CY935" s="5"/>
      <c r="CZ935" s="5"/>
      <c r="DA935" s="5"/>
      <c r="DB935" s="5"/>
      <c r="DC935" s="5"/>
      <c r="DD935" s="5"/>
      <c r="DE935" s="5"/>
      <c r="DF935" s="5"/>
      <c r="DG935" s="5"/>
      <c r="DH935" s="5"/>
      <c r="DI935" s="5"/>
      <c r="DJ935" s="5"/>
      <c r="DK935" s="5"/>
      <c r="DL935" s="5"/>
      <c r="DM935" s="5"/>
      <c r="DN935" s="5"/>
      <c r="DO935" s="5"/>
      <c r="DP935" s="5"/>
      <c r="DQ935" s="5"/>
      <c r="DR935" s="5"/>
      <c r="DS935" s="5"/>
      <c r="DT935" s="5"/>
      <c r="DU935" s="5"/>
      <c r="DV935" s="5"/>
      <c r="DW935" s="5"/>
      <c r="DX935" s="5"/>
      <c r="DY935" s="5"/>
      <c r="DZ935" s="5"/>
      <c r="EA935" s="5"/>
      <c r="EB935" s="5"/>
      <c r="EC935" s="5"/>
      <c r="ED935" s="5"/>
      <c r="EE935" s="5"/>
      <c r="EF935" s="5"/>
      <c r="EG935" s="5"/>
      <c r="EH935" s="5"/>
      <c r="EI935" s="5"/>
      <c r="EJ935" s="5"/>
      <c r="EK935" s="5"/>
      <c r="EL935" s="5"/>
      <c r="EM935" s="5"/>
      <c r="EN935" s="5"/>
      <c r="EO935" s="5"/>
      <c r="EP935" s="5"/>
      <c r="EQ935" s="5"/>
      <c r="ER935" s="5"/>
      <c r="ES935" s="5"/>
      <c r="ET935" s="5"/>
      <c r="EU935" s="5"/>
      <c r="EV935" s="5"/>
      <c r="EW935" s="5"/>
      <c r="EX935" s="5"/>
      <c r="EY935" s="5"/>
      <c r="EZ935" s="5"/>
      <c r="FA935" s="5"/>
      <c r="FB935" s="5"/>
      <c r="FC935" s="5"/>
      <c r="FD935" s="5"/>
      <c r="FE935" s="5"/>
      <c r="FF935" s="5"/>
      <c r="FG935" s="5"/>
      <c r="FH935" s="5"/>
      <c r="FI935" s="5"/>
      <c r="FJ935" s="5"/>
      <c r="FK935" s="5"/>
      <c r="FL935" s="5"/>
      <c r="FM935" s="5"/>
      <c r="FN935" s="5"/>
      <c r="FO935" s="5"/>
      <c r="FP935" s="5"/>
      <c r="FQ935" s="5"/>
      <c r="FR935" s="5"/>
      <c r="FS935" s="5"/>
      <c r="FT935" s="5"/>
      <c r="FU935" s="5"/>
      <c r="FV935" s="5"/>
      <c r="FW935" s="5"/>
      <c r="FX935" s="5"/>
      <c r="FY935" s="5"/>
      <c r="FZ935" s="5"/>
      <c r="GA935" s="5"/>
      <c r="GB935" s="5"/>
      <c r="GC935" s="5"/>
      <c r="GD935" s="5"/>
      <c r="GE935" s="5"/>
      <c r="GF935" s="5"/>
      <c r="GG935" s="5"/>
      <c r="GH935" s="4"/>
      <c r="GI935" s="4"/>
      <c r="GJ935" s="5"/>
      <c r="GK935" s="5"/>
      <c r="GL935" s="5"/>
      <c r="GM935" s="5"/>
      <c r="GN935" s="5"/>
      <c r="GO935" s="5"/>
      <c r="GP935" s="5"/>
      <c r="GQ935" s="5"/>
      <c r="GR935" s="5"/>
      <c r="GS935" s="5"/>
    </row>
    <row r="936" spans="1:201"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4"/>
      <c r="AR936" s="4"/>
      <c r="AS936" s="5"/>
      <c r="AT936" s="4"/>
      <c r="AU936" s="5"/>
      <c r="AV936" s="5"/>
      <c r="AW936" s="5"/>
      <c r="AX936" s="5"/>
      <c r="AY936" s="5"/>
      <c r="AZ936" s="5"/>
      <c r="BA936" s="5"/>
      <c r="BB936" s="5"/>
      <c r="BC936" s="4"/>
      <c r="BD936" s="4"/>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c r="CM936" s="5"/>
      <c r="CN936" s="5"/>
      <c r="CO936" s="5"/>
      <c r="CP936" s="5"/>
      <c r="CQ936" s="5"/>
      <c r="CR936" s="5"/>
      <c r="CS936" s="5"/>
      <c r="CT936" s="5"/>
      <c r="CU936" s="5"/>
      <c r="CV936" s="5"/>
      <c r="CW936" s="5"/>
      <c r="CX936" s="5"/>
      <c r="CY936" s="5"/>
      <c r="CZ936" s="5"/>
      <c r="DA936" s="5"/>
      <c r="DB936" s="5"/>
      <c r="DC936" s="5"/>
      <c r="DD936" s="5"/>
      <c r="DE936" s="5"/>
      <c r="DF936" s="5"/>
      <c r="DG936" s="5"/>
      <c r="DH936" s="5"/>
      <c r="DI936" s="5"/>
      <c r="DJ936" s="5"/>
      <c r="DK936" s="5"/>
      <c r="DL936" s="5"/>
      <c r="DM936" s="5"/>
      <c r="DN936" s="5"/>
      <c r="DO936" s="5"/>
      <c r="DP936" s="5"/>
      <c r="DQ936" s="5"/>
      <c r="DR936" s="5"/>
      <c r="DS936" s="5"/>
      <c r="DT936" s="5"/>
      <c r="DU936" s="5"/>
      <c r="DV936" s="5"/>
      <c r="DW936" s="5"/>
      <c r="DX936" s="5"/>
      <c r="DY936" s="5"/>
      <c r="DZ936" s="5"/>
      <c r="EA936" s="5"/>
      <c r="EB936" s="5"/>
      <c r="EC936" s="5"/>
      <c r="ED936" s="5"/>
      <c r="EE936" s="5"/>
      <c r="EF936" s="5"/>
      <c r="EG936" s="5"/>
      <c r="EH936" s="5"/>
      <c r="EI936" s="5"/>
      <c r="EJ936" s="5"/>
      <c r="EK936" s="5"/>
      <c r="EL936" s="5"/>
      <c r="EM936" s="5"/>
      <c r="EN936" s="5"/>
      <c r="EO936" s="5"/>
      <c r="EP936" s="5"/>
      <c r="EQ936" s="5"/>
      <c r="ER936" s="5"/>
      <c r="ES936" s="5"/>
      <c r="ET936" s="5"/>
      <c r="EU936" s="5"/>
      <c r="EV936" s="5"/>
      <c r="EW936" s="5"/>
      <c r="EX936" s="5"/>
      <c r="EY936" s="5"/>
      <c r="EZ936" s="5"/>
      <c r="FA936" s="5"/>
      <c r="FB936" s="5"/>
      <c r="FC936" s="5"/>
      <c r="FD936" s="5"/>
      <c r="FE936" s="5"/>
      <c r="FF936" s="5"/>
      <c r="FG936" s="5"/>
      <c r="FH936" s="5"/>
      <c r="FI936" s="5"/>
      <c r="FJ936" s="5"/>
      <c r="FK936" s="5"/>
      <c r="FL936" s="5"/>
      <c r="FM936" s="5"/>
      <c r="FN936" s="5"/>
      <c r="FO936" s="5"/>
      <c r="FP936" s="5"/>
      <c r="FQ936" s="5"/>
      <c r="FR936" s="5"/>
      <c r="FS936" s="5"/>
      <c r="FT936" s="5"/>
      <c r="FU936" s="5"/>
      <c r="FV936" s="5"/>
      <c r="FW936" s="5"/>
      <c r="FX936" s="5"/>
      <c r="FY936" s="5"/>
      <c r="FZ936" s="5"/>
      <c r="GA936" s="5"/>
      <c r="GB936" s="5"/>
      <c r="GC936" s="5"/>
      <c r="GD936" s="5"/>
      <c r="GE936" s="5"/>
      <c r="GF936" s="5"/>
      <c r="GG936" s="5"/>
      <c r="GH936" s="4"/>
      <c r="GI936" s="4"/>
      <c r="GJ936" s="5"/>
      <c r="GK936" s="5"/>
      <c r="GL936" s="5"/>
      <c r="GM936" s="5"/>
      <c r="GN936" s="5"/>
      <c r="GO936" s="5"/>
      <c r="GP936" s="5"/>
      <c r="GQ936" s="5"/>
      <c r="GR936" s="5"/>
      <c r="GS936" s="5"/>
    </row>
  </sheetData>
  <autoFilter ref="A2:GS117" xr:uid="{00000000-0009-0000-0000-000006000000}"/>
  <mergeCells count="47">
    <mergeCell ref="GA1:GD1"/>
    <mergeCell ref="FG1:FJ1"/>
    <mergeCell ref="W1:Z1"/>
    <mergeCell ref="FK1:FN1"/>
    <mergeCell ref="FO1:FR1"/>
    <mergeCell ref="EI1:EL1"/>
    <mergeCell ref="BC1:BF1"/>
    <mergeCell ref="BO1:BR1"/>
    <mergeCell ref="BS1:BV1"/>
    <mergeCell ref="BW1:BZ1"/>
    <mergeCell ref="CI1:CL1"/>
    <mergeCell ref="EM1:EP1"/>
    <mergeCell ref="EQ1:ET1"/>
    <mergeCell ref="EU1:EX1"/>
    <mergeCell ref="CU1:CX1"/>
    <mergeCell ref="FW1:FZ1"/>
    <mergeCell ref="A1:A2"/>
    <mergeCell ref="C1:F1"/>
    <mergeCell ref="AE1:AH1"/>
    <mergeCell ref="AQ1:AT1"/>
    <mergeCell ref="AA1:AD1"/>
    <mergeCell ref="S1:V1"/>
    <mergeCell ref="G1:J1"/>
    <mergeCell ref="K1:N1"/>
    <mergeCell ref="O1:R1"/>
    <mergeCell ref="AI1:AL1"/>
    <mergeCell ref="AM1:AP1"/>
    <mergeCell ref="AU1:AX1"/>
    <mergeCell ref="AY1:BB1"/>
    <mergeCell ref="BG1:BJ1"/>
    <mergeCell ref="BK1:BN1"/>
    <mergeCell ref="DG1:DJ1"/>
    <mergeCell ref="CA1:CD1"/>
    <mergeCell ref="CE1:CH1"/>
    <mergeCell ref="CM1:CP1"/>
    <mergeCell ref="CQ1:CT1"/>
    <mergeCell ref="FS1:FV1"/>
    <mergeCell ref="CY1:DB1"/>
    <mergeCell ref="DC1:DF1"/>
    <mergeCell ref="DO1:DR1"/>
    <mergeCell ref="DS1:DV1"/>
    <mergeCell ref="EY1:FB1"/>
    <mergeCell ref="DK1:DN1"/>
    <mergeCell ref="DW1:DZ1"/>
    <mergeCell ref="EA1:ED1"/>
    <mergeCell ref="EE1:EH1"/>
    <mergeCell ref="FC1:FF1"/>
  </mergeCells>
  <pageMargins left="0.7" right="0.7" top="0.75" bottom="0.7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2"/>
  <sheetViews>
    <sheetView workbookViewId="0">
      <selection activeCell="H7" sqref="H7"/>
    </sheetView>
  </sheetViews>
  <sheetFormatPr baseColWidth="10" defaultColWidth="10.81640625" defaultRowHeight="14.5"/>
  <cols>
    <col min="1" max="1" width="3.7265625" style="63" customWidth="1"/>
    <col min="2" max="2" width="61.54296875" style="63" hidden="1" customWidth="1"/>
    <col min="3" max="3" width="20.7265625" style="63" hidden="1" customWidth="1"/>
    <col min="4" max="4" width="55.453125" style="63" hidden="1" customWidth="1"/>
    <col min="5" max="5" width="21.26953125" style="63" hidden="1" customWidth="1"/>
    <col min="6" max="6" width="5.453125" style="64" customWidth="1"/>
    <col min="7" max="7" width="61.54296875" style="63" customWidth="1"/>
    <col min="8" max="8" width="20.7265625" style="63" customWidth="1"/>
    <col min="9" max="9" width="55.453125" style="63" customWidth="1"/>
    <col min="10" max="10" width="21.26953125" style="63" customWidth="1"/>
    <col min="11" max="11" width="4.7265625" style="63" customWidth="1"/>
    <col min="12" max="16384" width="10.81640625" style="63"/>
  </cols>
  <sheetData>
    <row r="1" spans="1:10" ht="18.5">
      <c r="A1" s="63" t="s">
        <v>848</v>
      </c>
      <c r="B1" s="377" t="s">
        <v>847</v>
      </c>
      <c r="C1" s="377"/>
      <c r="D1" s="377"/>
      <c r="E1" s="377"/>
      <c r="G1" s="377" t="s">
        <v>849</v>
      </c>
      <c r="H1" s="377"/>
      <c r="I1" s="377"/>
      <c r="J1" s="377"/>
    </row>
    <row r="2" spans="1:10">
      <c r="B2" s="378" t="s">
        <v>823</v>
      </c>
      <c r="C2" s="378"/>
      <c r="D2" s="379" t="s">
        <v>824</v>
      </c>
      <c r="E2" s="379"/>
      <c r="G2" s="378" t="s">
        <v>823</v>
      </c>
      <c r="H2" s="378"/>
      <c r="I2" s="379" t="s">
        <v>824</v>
      </c>
      <c r="J2" s="379"/>
    </row>
    <row r="3" spans="1:10">
      <c r="B3" s="65" t="s">
        <v>825</v>
      </c>
      <c r="C3" s="65" t="s">
        <v>826</v>
      </c>
      <c r="D3" s="66" t="s">
        <v>827</v>
      </c>
      <c r="E3" s="66" t="s">
        <v>828</v>
      </c>
      <c r="G3" s="65" t="s">
        <v>825</v>
      </c>
      <c r="H3" s="65" t="s">
        <v>826</v>
      </c>
      <c r="I3" s="66" t="s">
        <v>827</v>
      </c>
      <c r="J3" s="66" t="s">
        <v>828</v>
      </c>
    </row>
    <row r="4" spans="1:10">
      <c r="B4" s="63" t="s">
        <v>164</v>
      </c>
      <c r="C4" s="67">
        <f>+'[3]Informe INGRESOS'!Q14</f>
        <v>815233586</v>
      </c>
      <c r="D4" s="63" t="s">
        <v>164</v>
      </c>
      <c r="E4" s="67">
        <f>+'[3]Detallado de Gastos'!C117</f>
        <v>815233586.00000012</v>
      </c>
      <c r="G4" s="75" t="s">
        <v>164</v>
      </c>
      <c r="H4" s="76"/>
      <c r="I4" s="75" t="s">
        <v>164</v>
      </c>
      <c r="J4" s="76"/>
    </row>
    <row r="5" spans="1:10" ht="16.5" customHeight="1">
      <c r="B5" s="63" t="s">
        <v>166</v>
      </c>
      <c r="C5" s="67">
        <f>+'[3]Informe INGRESOS'!Q15</f>
        <v>207829419.5</v>
      </c>
      <c r="D5" s="63" t="s">
        <v>166</v>
      </c>
      <c r="E5" s="67">
        <f>+'[3]Detallado de Gastos'!O117</f>
        <v>207829419.49999997</v>
      </c>
      <c r="G5" s="75" t="s">
        <v>166</v>
      </c>
      <c r="H5" s="76"/>
      <c r="I5" s="75" t="s">
        <v>166</v>
      </c>
      <c r="J5" s="76"/>
    </row>
    <row r="6" spans="1:10">
      <c r="B6" s="63" t="s">
        <v>169</v>
      </c>
      <c r="C6" s="67">
        <f>+'[3]Informe INGRESOS'!Q17</f>
        <v>704515852</v>
      </c>
      <c r="D6" s="63" t="s">
        <v>169</v>
      </c>
      <c r="E6" s="67">
        <f>+'[3]Detallado de Gastos'!G117</f>
        <v>704515852</v>
      </c>
      <c r="G6" s="75" t="s">
        <v>169</v>
      </c>
      <c r="H6" s="76"/>
      <c r="I6" s="75" t="s">
        <v>169</v>
      </c>
      <c r="J6" s="76"/>
    </row>
    <row r="7" spans="1:10" ht="16.5" customHeight="1">
      <c r="B7" s="63" t="s">
        <v>170</v>
      </c>
      <c r="C7" s="67">
        <f>+'[3]Informe INGRESOS'!Q18</f>
        <v>195067814.5</v>
      </c>
      <c r="D7" s="63" t="s">
        <v>170</v>
      </c>
      <c r="E7" s="67">
        <f>+'[3]Detallado de Gastos'!S117</f>
        <v>195067814.5</v>
      </c>
      <c r="G7" s="75" t="s">
        <v>170</v>
      </c>
      <c r="H7" s="76"/>
      <c r="I7" s="75" t="s">
        <v>170</v>
      </c>
      <c r="J7" s="76"/>
    </row>
    <row r="8" spans="1:10">
      <c r="B8" s="63" t="s">
        <v>181</v>
      </c>
      <c r="C8" s="67">
        <f>+'[3]Informe INGRESOS'!Q27</f>
        <v>12118638621</v>
      </c>
      <c r="D8" s="63" t="s">
        <v>181</v>
      </c>
      <c r="E8" s="67">
        <f>+'[3]Detallado de Gastos'!BC117</f>
        <v>12118638621</v>
      </c>
      <c r="G8" s="75" t="s">
        <v>181</v>
      </c>
      <c r="H8" s="76"/>
      <c r="I8" s="75" t="s">
        <v>181</v>
      </c>
      <c r="J8" s="76"/>
    </row>
    <row r="9" spans="1:10">
      <c r="B9" s="63" t="s">
        <v>182</v>
      </c>
      <c r="C9" s="67">
        <f>+'[3]Informe INGRESOS'!Q28</f>
        <v>1806106515</v>
      </c>
      <c r="D9" s="63" t="s">
        <v>182</v>
      </c>
      <c r="E9" s="67">
        <f>+'[3]Detallado de Gastos'!EE117</f>
        <v>1806106515</v>
      </c>
      <c r="G9" s="75" t="s">
        <v>182</v>
      </c>
      <c r="H9" s="76"/>
      <c r="I9" s="75" t="s">
        <v>182</v>
      </c>
      <c r="J9" s="76"/>
    </row>
    <row r="10" spans="1:10">
      <c r="B10" s="63" t="s">
        <v>193</v>
      </c>
      <c r="C10" s="67">
        <f>+'[3]Informe INGRESOS'!Q37</f>
        <v>449287043</v>
      </c>
      <c r="D10" s="63" t="s">
        <v>193</v>
      </c>
      <c r="E10" s="67">
        <f>+'[3]Detallado de Gastos'!AE117</f>
        <v>449287043</v>
      </c>
      <c r="G10" s="75" t="s">
        <v>193</v>
      </c>
      <c r="H10" s="76"/>
      <c r="I10" s="75" t="s">
        <v>193</v>
      </c>
      <c r="J10" s="76"/>
    </row>
    <row r="11" spans="1:10">
      <c r="B11" s="63" t="s">
        <v>197</v>
      </c>
      <c r="C11" s="67">
        <f>+'[3]Informe INGRESOS'!Q40</f>
        <v>534221048</v>
      </c>
      <c r="D11" s="63" t="s">
        <v>197</v>
      </c>
      <c r="E11" s="67">
        <f>+'[3]Detallado de Gastos'!AQ117</f>
        <v>534221048</v>
      </c>
      <c r="G11" s="75" t="s">
        <v>197</v>
      </c>
      <c r="H11" s="76"/>
      <c r="I11" s="75" t="s">
        <v>197</v>
      </c>
      <c r="J11" s="76"/>
    </row>
    <row r="12" spans="1:10">
      <c r="B12" s="63" t="s">
        <v>202</v>
      </c>
      <c r="C12" s="67">
        <f>+'[3]Informe INGRESOS'!Q44</f>
        <v>2477606558</v>
      </c>
      <c r="D12" s="63" t="s">
        <v>202</v>
      </c>
      <c r="E12" s="67">
        <f>+'[3]Detallado de Gastos'!CI117</f>
        <v>2477606558</v>
      </c>
      <c r="G12" s="75" t="s">
        <v>202</v>
      </c>
      <c r="H12" s="76"/>
      <c r="I12" s="75" t="s">
        <v>202</v>
      </c>
      <c r="J12" s="76"/>
    </row>
    <row r="13" spans="1:10">
      <c r="B13" s="63" t="s">
        <v>203</v>
      </c>
      <c r="C13" s="67">
        <f>+'[3]Informe INGRESOS'!Q45</f>
        <v>1529978963</v>
      </c>
      <c r="D13" s="63" t="s">
        <v>203</v>
      </c>
      <c r="E13" s="67">
        <f>+'[3]Detallado de Gastos'!DW117</f>
        <v>1529978963</v>
      </c>
      <c r="G13" s="75" t="s">
        <v>203</v>
      </c>
      <c r="H13" s="76"/>
      <c r="I13" s="75" t="s">
        <v>203</v>
      </c>
      <c r="J13" s="76"/>
    </row>
    <row r="14" spans="1:10">
      <c r="B14" s="63" t="s">
        <v>206</v>
      </c>
      <c r="C14" s="67">
        <f>+'[3]Informe INGRESOS'!Q47</f>
        <v>313500676</v>
      </c>
      <c r="D14" s="63" t="s">
        <v>206</v>
      </c>
      <c r="E14" s="67">
        <f>+'[3]Detallado de Gastos'!BW117</f>
        <v>313500676</v>
      </c>
      <c r="G14" s="75" t="s">
        <v>206</v>
      </c>
      <c r="H14" s="76"/>
      <c r="I14" s="75" t="s">
        <v>206</v>
      </c>
      <c r="J14" s="76"/>
    </row>
    <row r="15" spans="1:10">
      <c r="B15" s="63" t="s">
        <v>207</v>
      </c>
      <c r="C15" s="67">
        <f>+'[3]Informe INGRESOS'!Q48</f>
        <v>580023807</v>
      </c>
      <c r="D15" s="63" t="s">
        <v>799</v>
      </c>
      <c r="E15" s="67">
        <f>+'[3]Detallado de Gastos'!EA117</f>
        <v>580023807</v>
      </c>
      <c r="G15" s="75" t="s">
        <v>207</v>
      </c>
      <c r="H15" s="76"/>
      <c r="I15" s="75" t="s">
        <v>799</v>
      </c>
      <c r="J15" s="76"/>
    </row>
    <row r="16" spans="1:10">
      <c r="B16" s="63" t="s">
        <v>210</v>
      </c>
      <c r="C16" s="67">
        <f>+'[3]Informe INGRESOS'!Q50</f>
        <v>294507514</v>
      </c>
      <c r="D16" s="63" t="s">
        <v>210</v>
      </c>
      <c r="E16" s="67">
        <f>+'[3]Detallado de Gastos'!CU117</f>
        <v>294507514</v>
      </c>
      <c r="G16" s="75" t="s">
        <v>210</v>
      </c>
      <c r="H16" s="76"/>
      <c r="I16" s="75" t="s">
        <v>210</v>
      </c>
      <c r="J16" s="76"/>
    </row>
    <row r="17" spans="2:10">
      <c r="B17" s="63" t="s">
        <v>248</v>
      </c>
      <c r="C17" s="67">
        <f>+'[3]Informe INGRESOS'!Q79</f>
        <v>33741232</v>
      </c>
      <c r="D17" s="63" t="s">
        <v>248</v>
      </c>
      <c r="E17" s="67">
        <f>+'[3]Detallado de Gastos'!DK117</f>
        <v>33741232</v>
      </c>
      <c r="G17" s="75" t="s">
        <v>248</v>
      </c>
      <c r="H17" s="76"/>
      <c r="I17" s="75" t="s">
        <v>248</v>
      </c>
      <c r="J17" s="76"/>
    </row>
    <row r="18" spans="2:10">
      <c r="B18" s="63" t="s">
        <v>249</v>
      </c>
      <c r="C18" s="67">
        <f>+'[3]Informe INGRESOS'!Q80</f>
        <v>228836384</v>
      </c>
      <c r="D18" s="63" t="s">
        <v>249</v>
      </c>
      <c r="E18" s="67">
        <f>+'[3]Detallado de Gastos'!EI117</f>
        <v>228836384</v>
      </c>
      <c r="G18" s="75" t="s">
        <v>249</v>
      </c>
      <c r="H18" s="76"/>
      <c r="I18" s="75" t="s">
        <v>249</v>
      </c>
      <c r="J18" s="76"/>
    </row>
    <row r="19" spans="2:10">
      <c r="B19" s="63" t="s">
        <v>302</v>
      </c>
      <c r="C19" s="67">
        <f>+'[3]Informe INGRESOS'!Q152</f>
        <v>7103620283</v>
      </c>
      <c r="D19" s="63" t="s">
        <v>302</v>
      </c>
      <c r="E19" s="67">
        <f>+'[3]Detallado de Gastos'!K117</f>
        <v>7103620283</v>
      </c>
      <c r="G19" s="75" t="s">
        <v>302</v>
      </c>
      <c r="H19" s="76"/>
      <c r="I19" s="75" t="s">
        <v>302</v>
      </c>
      <c r="J19" s="76"/>
    </row>
    <row r="20" spans="2:10">
      <c r="B20" s="63" t="s">
        <v>303</v>
      </c>
      <c r="C20" s="67">
        <f>+'[3]Informe INGRESOS'!Q153</f>
        <v>755734252</v>
      </c>
      <c r="D20" s="63" t="s">
        <v>303</v>
      </c>
      <c r="E20" s="67">
        <f>+'[3]Detallado de Gastos'!EM117</f>
        <v>755734252</v>
      </c>
      <c r="G20" s="75" t="s">
        <v>303</v>
      </c>
      <c r="H20" s="76"/>
      <c r="I20" s="75" t="s">
        <v>303</v>
      </c>
      <c r="J20" s="76"/>
    </row>
    <row r="21" spans="2:10">
      <c r="B21" s="63" t="s">
        <v>401</v>
      </c>
      <c r="C21" s="67">
        <f>+'[3]Informe INGRESOS'!Q246</f>
        <v>316413927</v>
      </c>
      <c r="D21" s="63" t="s">
        <v>401</v>
      </c>
      <c r="E21" s="67">
        <f>+'[3]Detallado de Gastos'!W117</f>
        <v>316413927</v>
      </c>
      <c r="G21" s="75" t="s">
        <v>401</v>
      </c>
      <c r="H21" s="76"/>
      <c r="I21" s="75" t="s">
        <v>401</v>
      </c>
      <c r="J21" s="76"/>
    </row>
    <row r="22" spans="2:10">
      <c r="B22" s="63" t="s">
        <v>402</v>
      </c>
      <c r="C22" s="67">
        <f>+'[3]Informe INGRESOS'!Q247</f>
        <v>316413927</v>
      </c>
      <c r="D22" s="63" t="s">
        <v>402</v>
      </c>
      <c r="E22" s="67">
        <f>+'[3]Detallado de Gastos'!AA117</f>
        <v>316413927</v>
      </c>
      <c r="G22" s="75" t="s">
        <v>402</v>
      </c>
      <c r="H22" s="76"/>
      <c r="I22" s="75" t="s">
        <v>402</v>
      </c>
      <c r="J22" s="76"/>
    </row>
    <row r="23" spans="2:10">
      <c r="B23" s="63" t="s">
        <v>404</v>
      </c>
      <c r="C23" s="67">
        <f>+'[3]Informe INGRESOS'!Q249</f>
        <v>1215724</v>
      </c>
      <c r="D23" s="63" t="s">
        <v>404</v>
      </c>
      <c r="E23" s="67">
        <f>+'[3]Detallado de Gastos'!EQ117</f>
        <v>1215724</v>
      </c>
      <c r="G23" s="75" t="s">
        <v>404</v>
      </c>
      <c r="H23" s="76"/>
      <c r="I23" s="75" t="s">
        <v>404</v>
      </c>
      <c r="J23" s="76"/>
    </row>
    <row r="24" spans="2:10">
      <c r="B24" s="63" t="s">
        <v>407</v>
      </c>
      <c r="C24" s="67">
        <f>+'[3]Informe INGRESOS'!Q252</f>
        <v>517931</v>
      </c>
      <c r="D24" s="63" t="s">
        <v>407</v>
      </c>
      <c r="E24" s="67">
        <f>+'[3]Detallado de Gastos'!EU117</f>
        <v>517931</v>
      </c>
      <c r="G24" s="75" t="s">
        <v>407</v>
      </c>
      <c r="H24" s="76"/>
      <c r="I24" s="75" t="s">
        <v>407</v>
      </c>
      <c r="J24" s="76"/>
    </row>
    <row r="25" spans="2:10">
      <c r="B25" s="63" t="s">
        <v>409</v>
      </c>
      <c r="C25" s="67">
        <f>+'[3]Informe INGRESOS'!Q254</f>
        <v>176758942</v>
      </c>
      <c r="D25" s="63" t="s">
        <v>409</v>
      </c>
      <c r="E25" s="67">
        <f>+'[3]Detallado de Gastos'!FG117</f>
        <v>176758942</v>
      </c>
      <c r="G25" s="75" t="s">
        <v>409</v>
      </c>
      <c r="H25" s="76"/>
      <c r="I25" s="75" t="s">
        <v>409</v>
      </c>
      <c r="J25" s="76"/>
    </row>
    <row r="26" spans="2:10">
      <c r="B26" s="63" t="s">
        <v>410</v>
      </c>
      <c r="C26" s="67">
        <f>+'[3]Informe INGRESOS'!Q255</f>
        <v>13228893</v>
      </c>
      <c r="D26" s="63" t="s">
        <v>819</v>
      </c>
      <c r="E26" s="67">
        <f>+'[3]Detallado de Gastos'!EY117</f>
        <v>13228893</v>
      </c>
      <c r="G26" s="75" t="s">
        <v>410</v>
      </c>
      <c r="H26" s="76"/>
      <c r="I26" s="75" t="s">
        <v>819</v>
      </c>
      <c r="J26" s="76"/>
    </row>
    <row r="27" spans="2:10">
      <c r="B27" s="63" t="s">
        <v>420</v>
      </c>
      <c r="C27" s="67">
        <f>+'[3]Informe INGRESOS'!Q261</f>
        <v>1703909</v>
      </c>
      <c r="D27" s="63" t="s">
        <v>420</v>
      </c>
      <c r="E27" s="67">
        <f>+'[3]Detallado de Gastos'!FC117</f>
        <v>1703909</v>
      </c>
      <c r="G27" s="75" t="s">
        <v>420</v>
      </c>
      <c r="H27" s="76"/>
      <c r="I27" s="75" t="s">
        <v>420</v>
      </c>
      <c r="J27" s="76"/>
    </row>
    <row r="28" spans="2:10">
      <c r="B28" s="63" t="s">
        <v>485</v>
      </c>
      <c r="C28" s="67">
        <f>+'[3]Informe INGRESOS'!Q316</f>
        <v>38125000</v>
      </c>
      <c r="D28" s="63" t="s">
        <v>485</v>
      </c>
      <c r="E28" s="67">
        <f>+'[3]Detallado de Gastos'!BS117</f>
        <v>38125000</v>
      </c>
      <c r="G28" s="75" t="s">
        <v>485</v>
      </c>
      <c r="H28" s="76"/>
      <c r="I28" s="75" t="s">
        <v>485</v>
      </c>
      <c r="J28" s="76"/>
    </row>
    <row r="29" spans="2:10">
      <c r="B29" s="63" t="s">
        <v>493</v>
      </c>
      <c r="C29" s="67">
        <f>+'[3]Informe INGRESOS'!Q329</f>
        <v>600000000</v>
      </c>
      <c r="D29" s="63" t="s">
        <v>493</v>
      </c>
      <c r="E29" s="67">
        <f>+'[3]Detallado de Gastos'!BO117</f>
        <v>600000000</v>
      </c>
      <c r="G29" s="75" t="s">
        <v>493</v>
      </c>
      <c r="H29" s="76"/>
      <c r="I29" s="75" t="s">
        <v>493</v>
      </c>
      <c r="J29" s="76"/>
    </row>
    <row r="30" spans="2:10" ht="43.5">
      <c r="C30" s="67"/>
      <c r="E30" s="67"/>
      <c r="G30" s="77" t="s">
        <v>508</v>
      </c>
      <c r="H30" s="76"/>
      <c r="I30" s="77" t="s">
        <v>508</v>
      </c>
      <c r="J30" s="76"/>
    </row>
    <row r="31" spans="2:10" ht="29">
      <c r="C31" s="67"/>
      <c r="E31" s="67"/>
      <c r="G31" s="77" t="s">
        <v>511</v>
      </c>
      <c r="H31" s="76"/>
      <c r="I31" s="77" t="s">
        <v>511</v>
      </c>
      <c r="J31" s="76"/>
    </row>
    <row r="32" spans="2:10" ht="29">
      <c r="C32" s="67"/>
      <c r="E32" s="67"/>
      <c r="G32" s="77" t="s">
        <v>512</v>
      </c>
      <c r="H32" s="76"/>
      <c r="I32" s="77" t="s">
        <v>512</v>
      </c>
      <c r="J32" s="76"/>
    </row>
    <row r="33" spans="2:10" ht="29">
      <c r="C33" s="67"/>
      <c r="E33" s="67"/>
      <c r="G33" s="77" t="s">
        <v>513</v>
      </c>
      <c r="H33" s="76"/>
      <c r="I33" s="77" t="s">
        <v>513</v>
      </c>
      <c r="J33" s="76"/>
    </row>
    <row r="34" spans="2:10" ht="29">
      <c r="C34" s="67"/>
      <c r="E34" s="67"/>
      <c r="G34" s="77" t="s">
        <v>514</v>
      </c>
      <c r="H34" s="76"/>
      <c r="I34" s="77" t="s">
        <v>514</v>
      </c>
      <c r="J34" s="76"/>
    </row>
    <row r="35" spans="2:10" ht="29">
      <c r="C35" s="67"/>
      <c r="E35" s="67"/>
      <c r="G35" s="77" t="s">
        <v>515</v>
      </c>
      <c r="H35" s="76"/>
      <c r="I35" s="77" t="s">
        <v>515</v>
      </c>
      <c r="J35" s="76"/>
    </row>
    <row r="36" spans="2:10" ht="29">
      <c r="C36" s="67"/>
      <c r="E36" s="67"/>
      <c r="G36" s="77" t="s">
        <v>520</v>
      </c>
      <c r="H36" s="76"/>
      <c r="I36" s="77" t="s">
        <v>520</v>
      </c>
      <c r="J36" s="76"/>
    </row>
    <row r="37" spans="2:10" ht="29">
      <c r="C37" s="67"/>
      <c r="E37" s="67"/>
      <c r="G37" s="77" t="s">
        <v>573</v>
      </c>
      <c r="H37" s="76"/>
      <c r="I37" s="77" t="s">
        <v>573</v>
      </c>
      <c r="J37" s="76"/>
    </row>
    <row r="38" spans="2:10" ht="29">
      <c r="C38" s="67"/>
      <c r="E38" s="67"/>
      <c r="G38" s="77" t="s">
        <v>576</v>
      </c>
      <c r="H38" s="76"/>
      <c r="I38" s="77" t="s">
        <v>576</v>
      </c>
      <c r="J38" s="76"/>
    </row>
    <row r="39" spans="2:10" ht="29">
      <c r="C39" s="67"/>
      <c r="E39" s="67"/>
      <c r="G39" s="77" t="s">
        <v>577</v>
      </c>
      <c r="H39" s="76"/>
      <c r="I39" s="77" t="s">
        <v>577</v>
      </c>
      <c r="J39" s="76"/>
    </row>
    <row r="40" spans="2:10" ht="29">
      <c r="C40" s="67"/>
      <c r="E40" s="67"/>
      <c r="G40" s="77" t="s">
        <v>578</v>
      </c>
      <c r="H40" s="76"/>
      <c r="I40" s="77" t="s">
        <v>578</v>
      </c>
      <c r="J40" s="76"/>
    </row>
    <row r="41" spans="2:10" ht="29">
      <c r="C41" s="67"/>
      <c r="E41" s="67"/>
      <c r="G41" s="77" t="s">
        <v>579</v>
      </c>
      <c r="H41" s="76"/>
      <c r="I41" s="77" t="s">
        <v>579</v>
      </c>
      <c r="J41" s="76"/>
    </row>
    <row r="42" spans="2:10" ht="29">
      <c r="C42" s="67"/>
      <c r="E42" s="67"/>
      <c r="G42" s="77" t="s">
        <v>580</v>
      </c>
      <c r="H42" s="76"/>
      <c r="I42" s="77" t="s">
        <v>580</v>
      </c>
      <c r="J42" s="76"/>
    </row>
    <row r="43" spans="2:10" ht="29">
      <c r="C43" s="67"/>
      <c r="E43" s="67"/>
      <c r="G43" s="77" t="s">
        <v>585</v>
      </c>
      <c r="H43" s="76"/>
      <c r="I43" s="77" t="s">
        <v>585</v>
      </c>
      <c r="J43" s="76"/>
    </row>
    <row r="44" spans="2:10">
      <c r="B44" s="63" t="s">
        <v>627</v>
      </c>
      <c r="C44" s="67">
        <f>+'[3]Informe INGRESOS'!Q477</f>
        <v>4189867288</v>
      </c>
      <c r="D44" s="63" t="s">
        <v>627</v>
      </c>
      <c r="E44" s="67">
        <f>+'[3]Detallado de Gastos'!FO117</f>
        <v>4189867288</v>
      </c>
      <c r="G44" s="75" t="s">
        <v>627</v>
      </c>
      <c r="H44" s="76"/>
      <c r="I44" s="75" t="s">
        <v>627</v>
      </c>
      <c r="J44" s="76"/>
    </row>
    <row r="45" spans="2:10">
      <c r="B45" s="63" t="s">
        <v>251</v>
      </c>
      <c r="C45" s="67">
        <f>+'[3]Informe INGRESOS'!Q81</f>
        <v>296065975</v>
      </c>
      <c r="D45" s="63" t="s">
        <v>251</v>
      </c>
      <c r="E45" s="67">
        <f>+'[3]Detallado de Gastos'!FK117</f>
        <v>296065974.99999994</v>
      </c>
      <c r="G45" s="75" t="s">
        <v>251</v>
      </c>
      <c r="H45" s="76"/>
      <c r="I45" s="75" t="s">
        <v>251</v>
      </c>
      <c r="J45" s="76"/>
    </row>
    <row r="46" spans="2:10">
      <c r="G46" s="75" t="s">
        <v>502</v>
      </c>
      <c r="H46" s="76"/>
      <c r="I46" s="75" t="s">
        <v>502</v>
      </c>
      <c r="J46" s="76"/>
    </row>
    <row r="47" spans="2:10">
      <c r="B47" s="69" t="s">
        <v>829</v>
      </c>
      <c r="C47" s="70">
        <f>SUM(C4:C45)</f>
        <v>36098761084</v>
      </c>
      <c r="D47" s="69" t="s">
        <v>829</v>
      </c>
      <c r="E47" s="70">
        <f>SUM(E4:E45)</f>
        <v>36098761084</v>
      </c>
      <c r="G47" s="71" t="s">
        <v>829</v>
      </c>
      <c r="H47" s="70">
        <f>SUM(H4:H46)</f>
        <v>0</v>
      </c>
      <c r="I47" s="71" t="s">
        <v>829</v>
      </c>
      <c r="J47" s="70">
        <f>SUM(J4:J46)</f>
        <v>0</v>
      </c>
    </row>
    <row r="48" spans="2:10">
      <c r="B48" s="68" t="s">
        <v>830</v>
      </c>
      <c r="C48" s="72">
        <f>COUNT(C4:C46)</f>
        <v>28</v>
      </c>
      <c r="D48" s="68" t="s">
        <v>830</v>
      </c>
      <c r="E48" s="72">
        <f>COUNT(E4:E46)</f>
        <v>28</v>
      </c>
      <c r="G48" s="73" t="s">
        <v>830</v>
      </c>
      <c r="H48" s="72">
        <f>COUNT(H4:H46)</f>
        <v>0</v>
      </c>
      <c r="I48" s="73" t="s">
        <v>830</v>
      </c>
      <c r="J48" s="72">
        <f>COUNT(J4:J46)</f>
        <v>0</v>
      </c>
    </row>
    <row r="51" spans="8:8">
      <c r="H51" s="67"/>
    </row>
    <row r="52" spans="8:8">
      <c r="H52" s="74"/>
    </row>
  </sheetData>
  <mergeCells count="6">
    <mergeCell ref="B1:E1"/>
    <mergeCell ref="G1:J1"/>
    <mergeCell ref="B2:C2"/>
    <mergeCell ref="D2:E2"/>
    <mergeCell ref="G2:H2"/>
    <mergeCell ref="I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Datos Generales</vt:lpstr>
      <vt:lpstr>Protocolo Diligenciar Ingresos</vt:lpstr>
      <vt:lpstr>Informe INGRESOS</vt:lpstr>
      <vt:lpstr>Protocolo_Diligenciar_Gastos</vt:lpstr>
      <vt:lpstr>Protocolo_Gastos Inversión</vt:lpstr>
      <vt:lpstr>Informe Gastos</vt:lpstr>
      <vt:lpstr>Detallado de Gastos</vt:lpstr>
      <vt:lpstr>comparacion fuentes</vt:lpstr>
      <vt:lpstr>Lista_CAR</vt:lpstr>
      <vt:lpstr>Vigencias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2016-11-26T19:57:08Z</dcterms:created>
  <dcterms:modified xsi:type="dcterms:W3CDTF">2026-07-28T15:37:26Z</dcterms:modified>
</cp:coreProperties>
</file>