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108" yWindow="-108" windowWidth="19416" windowHeight="10296" tabRatio="722"/>
  </bookViews>
  <sheets>
    <sheet name="CARGAS-LA-YAGUILGA-2024-2028 " sheetId="11" r:id="rId1"/>
  </sheets>
  <definedNames>
    <definedName name="_xlnm.Print_Area" localSheetId="0">'CARGAS-LA-YAGUILGA-2024-2028 '!$A$1:$D$7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L5" i="11" s="1"/>
  <c r="P5" i="11" s="1"/>
  <c r="T5" i="11" s="1"/>
  <c r="X5" i="11" s="1"/>
  <c r="G5" i="11"/>
  <c r="K5" i="11" s="1"/>
  <c r="O5" i="11" s="1"/>
  <c r="S5" i="11" s="1"/>
  <c r="W5" i="11" s="1"/>
  <c r="F7" i="11" l="1"/>
  <c r="E7" i="11"/>
  <c r="H4" i="11"/>
  <c r="G4" i="11"/>
  <c r="G7" i="11" l="1"/>
  <c r="I4" i="11" s="1"/>
  <c r="H7" i="11"/>
  <c r="J4" i="11" s="1"/>
  <c r="K4" i="11"/>
  <c r="K7" i="11" s="1"/>
  <c r="M5" i="11" s="1"/>
  <c r="L4" i="11"/>
  <c r="L7" i="11" s="1"/>
  <c r="N5" i="11" s="1"/>
  <c r="I5" i="11" l="1"/>
  <c r="I7" i="11" s="1"/>
  <c r="M4" i="11"/>
  <c r="J5" i="11"/>
  <c r="N4" i="11"/>
  <c r="N7" i="11" s="1"/>
  <c r="M7" i="11"/>
  <c r="J7" i="11"/>
  <c r="P4" i="11"/>
  <c r="P7" i="11" s="1"/>
  <c r="R5" i="11" s="1"/>
  <c r="O4" i="11"/>
  <c r="O7" i="11" s="1"/>
  <c r="Q5" i="11" s="1"/>
  <c r="Q4" i="11" l="1"/>
  <c r="Q7" i="11" s="1"/>
  <c r="S4" i="11"/>
  <c r="S7" i="11" s="1"/>
  <c r="U5" i="11" s="1"/>
  <c r="R4" i="11"/>
  <c r="R7" i="11" s="1"/>
  <c r="T4" i="11"/>
  <c r="T7" i="11" s="1"/>
  <c r="V5" i="11" s="1"/>
  <c r="V4" i="11" l="1"/>
  <c r="V7" i="11" s="1"/>
  <c r="X4" i="11"/>
  <c r="U4" i="11"/>
  <c r="U7" i="11" s="1"/>
  <c r="W4" i="11"/>
  <c r="D7" i="11"/>
  <c r="W7" i="11" l="1"/>
  <c r="Y5" i="11" s="1"/>
  <c r="X7" i="11"/>
  <c r="Z5" i="11" s="1"/>
  <c r="Z4" i="11" l="1"/>
  <c r="Z7" i="11" s="1"/>
  <c r="Y4" i="11"/>
  <c r="Y7" i="11" s="1"/>
</calcChain>
</file>

<file path=xl/sharedStrings.xml><?xml version="1.0" encoding="utf-8"?>
<sst xmlns="http://schemas.openxmlformats.org/spreadsheetml/2006/main" count="45" uniqueCount="28">
  <si>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</si>
  <si>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</si>
  <si>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</si>
  <si>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</si>
  <si>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</si>
  <si>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</si>
  <si>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</si>
  <si>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</si>
  <si>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</si>
  <si>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</si>
  <si>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</si>
  <si>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</si>
  <si>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</si>
  <si>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</si>
  <si>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PITAL</t>
  </si>
  <si>
    <t>AGRADO</t>
  </si>
  <si>
    <t>QUEBRADA LA YAGUILGA</t>
  </si>
  <si>
    <t>Carga contaminante Línea Base Kg- año</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</si>
  <si>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</si>
  <si>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</si>
  <si>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</si>
  <si>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</si>
  <si>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Promedio Tasa Crecimiento Prestador Agrado</t>
  </si>
  <si>
    <t xml:space="preserve">Promedio Tasa Crecimiento Prestador El Pital </t>
  </si>
  <si>
    <t>AGUAS Y ASEO DE EL PITAL Y AGRADO E.S.P S.A</t>
  </si>
  <si>
    <t>CARGA PROYECTADA DE NUEVOS USUARIOS U OTROS VERTEDORES</t>
  </si>
  <si>
    <t>PROYECCIÓN DE CARGA A VERTER EN EL AÑO 2024</t>
  </si>
  <si>
    <t>En este tramo, se encuentran dos áreas de prestación del Servicio Publico de Alcantarillado, administrados por el mismo Prestador.
El municipo de Agrado cuenta con PTAR en operación y para el año 2022 cumple norma de vertimiento en las concentraciones de DBO5 y SST. 
El municipio del Pital, tenía programada la construcción de la PTAR para el año 2023. El PSMV vence en diciembre del presnete año, por lo que se sugiere presentar propuesta de meta de carga contaminante y/o reformular PSMV.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</si>
</sst>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 #,##0.00_ ;_ * \-#,##0.00_ ;_ * &quot;-&quot;??_ ;_ @_ "/>
    <numFmt numFmtId="165" formatCode="0.0%"/>
  </numFmts>
  <fonts count="12">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name val="Arial"/>
      <family val="2"/>
    </font>
    <font>
      <sz val="12"/>
      <color theme="1"/>
      <name val="Calibri "/>
    </font>
    <font>
      <b/>
      <sz val="12"/>
      <color rgb="FF000099"/>
      <name val="Arial"/>
      <family val="2"/>
    </font>
    <font>
      <sz val="12"/>
      <color rgb="FF000099"/>
      <name val="Arial"/>
      <family val="2"/>
    </font>
    <font>
      <b/>
      <sz val="11"/>
      <color theme="1"/>
      <name val="Arial"/>
      <family val="2"/>
    </font>
    <font>
      <b/>
      <sz val="11"/>
      <name val="Arial"/>
      <family val="2"/>
    </font>
    <font>
      <sz val="11"/>
      <color theme="1"/>
      <name val="Arial"/>
      <family val="2"/>
    </font>
    <font>
      <b/>
      <sz val="11"/>
      <color rgb="FF000066"/>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28">
    <xf numFmtId="0" fontId="0" fillId="0" borderId="0" xfId="0"/>
    <xf numFmtId="0" fontId="3" fillId="0" borderId="0" xfId="1" applyFont="1" applyAlignment="1">
      <alignment horizontal="center" vertical="center"/>
    </xf>
    <xf numFmtId="0" fontId="5" fillId="0" borderId="0" xfId="1" applyFont="1" applyAlignment="1">
      <alignment horizontal="center" vertical="center"/>
    </xf>
    <xf numFmtId="0" fontId="5" fillId="3" borderId="0" xfId="1" applyFont="1" applyFill="1" applyAlignment="1">
      <alignment horizontal="center" vertical="center"/>
    </xf>
    <xf numFmtId="0" fontId="5" fillId="0" borderId="1" xfId="1" applyFont="1" applyBorder="1" applyAlignment="1">
      <alignment horizontal="center" vertical="center" wrapText="1"/>
    </xf>
    <xf numFmtId="0" fontId="6" fillId="2" borderId="1" xfId="1" applyFont="1" applyFill="1" applyBorder="1" applyAlignment="1">
      <alignment horizontal="center" vertical="center"/>
    </xf>
    <xf numFmtId="43" fontId="6" fillId="2" borderId="1" xfId="1" applyNumberFormat="1" applyFont="1" applyFill="1" applyBorder="1" applyAlignment="1">
      <alignment horizontal="center" vertical="center"/>
    </xf>
    <xf numFmtId="9" fontId="6"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7" fillId="2" borderId="0" xfId="1" applyFont="1" applyFill="1" applyAlignment="1">
      <alignment horizontal="center" vertical="center"/>
    </xf>
    <xf numFmtId="0" fontId="8" fillId="0" borderId="1" xfId="1" applyFont="1" applyBorder="1" applyAlignment="1">
      <alignment horizontal="center" vertical="center"/>
    </xf>
    <xf numFmtId="0" fontId="9" fillId="0" borderId="1" xfId="6" applyFont="1" applyBorder="1" applyAlignment="1">
      <alignment horizontal="center" vertical="center" wrapText="1"/>
    </xf>
    <xf numFmtId="0" fontId="8" fillId="0" borderId="4" xfId="1" applyFont="1" applyBorder="1" applyAlignment="1">
      <alignment horizontal="center" vertical="center" wrapText="1"/>
    </xf>
    <xf numFmtId="43" fontId="10" fillId="0" borderId="1" xfId="7" applyFont="1" applyBorder="1" applyAlignment="1">
      <alignment horizontal="center" vertical="center"/>
    </xf>
    <xf numFmtId="9" fontId="10" fillId="0" borderId="1" xfId="8" applyFont="1" applyBorder="1" applyAlignment="1">
      <alignment horizontal="center" vertical="center"/>
    </xf>
    <xf numFmtId="43" fontId="10" fillId="0" borderId="1" xfId="1" applyNumberFormat="1" applyFont="1" applyBorder="1" applyAlignment="1">
      <alignment horizontal="center" vertical="center"/>
    </xf>
    <xf numFmtId="0" fontId="10" fillId="0" borderId="1" xfId="1" applyFont="1" applyBorder="1" applyAlignment="1">
      <alignment horizontal="center" vertical="center"/>
    </xf>
    <xf numFmtId="0" fontId="10" fillId="0" borderId="0" xfId="1" applyFont="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11" fillId="0" borderId="1" xfId="1" applyFont="1" applyBorder="1" applyAlignment="1">
      <alignment horizontal="center" vertical="center" wrapText="1"/>
    </xf>
    <xf numFmtId="165" fontId="5" fillId="0" borderId="1" xfId="1" applyNumberFormat="1" applyFont="1" applyBorder="1" applyAlignment="1">
      <alignment horizontal="center" vertical="center"/>
    </xf>
    <xf numFmtId="0" fontId="5" fillId="4" borderId="0" xfId="1" applyFont="1" applyFill="1" applyAlignment="1">
      <alignment horizontal="center" vertical="center" wrapText="1"/>
    </xf>
    <xf numFmtId="0" fontId="5" fillId="4" borderId="0" xfId="1" applyFont="1" applyFill="1" applyAlignment="1">
      <alignment horizontal="center" vertical="center"/>
    </xf>
    <xf numFmtId="0" fontId="11" fillId="0" borderId="1" xfId="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11" fillId="0" borderId="1" xfId="1" applyFont="1" applyBorder="1" applyAlignment="1">
      <alignment horizontal="center" vertical="center"/>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zoomScale="60" zoomScaleNormal="60" zoomScaleSheetLayoutView="70" workbookViewId="0">
      <selection activeCell="J9" sqref="J9"/>
    </sheetView>
  </sheetViews>
  <sheetFormatPr baseColWidth="10" defaultColWidth="10" defaultRowHeight="30" customHeight="1"/>
  <cols>
    <col min="1" max="1" width="7.5" style="2" customWidth="1"/>
    <col min="2" max="2" width="56" style="2" customWidth="1"/>
    <col min="3" max="3" width="27.3984375" style="3" customWidth="1"/>
    <col min="4" max="4" width="15.296875" style="2" customWidth="1"/>
    <col min="5" max="5" width="15.796875" style="2" customWidth="1"/>
    <col min="6" max="6" width="16.09765625" style="2" customWidth="1"/>
    <col min="7" max="7" width="15.09765625" style="2" customWidth="1"/>
    <col min="8" max="8" width="14.796875" style="2" customWidth="1"/>
    <col min="9" max="9" width="17.69921875" style="2" customWidth="1"/>
    <col min="10" max="10" width="15.59765625" style="2" customWidth="1"/>
    <col min="11" max="11" width="15.3984375" style="2" customWidth="1"/>
    <col min="12" max="12" width="14.09765625" style="2" customWidth="1"/>
    <col min="13" max="13" width="16.5" style="2" customWidth="1"/>
    <col min="14" max="14" width="15.59765625" style="2" customWidth="1"/>
    <col min="15" max="15" width="15.09765625" style="2" customWidth="1"/>
    <col min="16" max="16" width="13.796875" style="2" customWidth="1"/>
    <col min="17" max="17" width="16.296875" style="2" customWidth="1"/>
    <col min="18" max="18" width="16.5" style="2" customWidth="1"/>
    <col min="19" max="19" width="14.19921875" style="2" customWidth="1"/>
    <col min="20" max="20" width="13.5" style="2" customWidth="1"/>
    <col min="21" max="21" width="15.59765625" style="2" customWidth="1"/>
    <col min="22" max="22" width="16" style="2" customWidth="1"/>
    <col min="23" max="24" width="14.3984375" style="2" customWidth="1"/>
    <col min="25" max="25" width="16.59765625" style="2" customWidth="1"/>
    <col min="26" max="26" width="16.796875" style="2" customWidth="1"/>
    <col min="27" max="27" width="20.59765625" style="2" customWidth="1"/>
    <col min="28" max="28" width="15.796875" style="2" customWidth="1"/>
    <col min="29" max="29" width="16.796875" style="2" customWidth="1"/>
    <col min="30" max="30" width="14.8984375" style="2" customWidth="1"/>
    <col min="31" max="31" width="17.796875" style="2" customWidth="1"/>
    <col min="32" max="32" width="14.796875" style="2" customWidth="1"/>
    <col min="33" max="34" width="20.59765625" style="2" customWidth="1"/>
    <col min="35" max="16384" width="10" style="2"/>
  </cols>
  <sheetData>
    <row r="1" spans="1:32" s="1" customFormat="1" ht="30" customHeight="1"/>
    <row r="2" spans="1:32" s="17" customFormat="1" ht="30" customHeight="1">
      <c r="A2" s="27" t="s">
        <v>0</v>
      </c>
      <c r="B2" s="27" t="s">
        <v>1</v>
      </c>
      <c r="C2" s="27" t="s">
        <v>2</v>
      </c>
      <c r="D2" s="24" t="s">
        <v>3</v>
      </c>
      <c r="E2" s="24" t="s">
        <v>17</v>
      </c>
      <c r="F2" s="24"/>
      <c r="G2" s="24" t="s">
        <v>26</v>
      </c>
      <c r="H2" s="24"/>
      <c r="I2" s="24"/>
      <c r="J2" s="24"/>
      <c r="K2" s="24" t="s">
        <v>18</v>
      </c>
      <c r="L2" s="24"/>
      <c r="M2" s="24"/>
      <c r="N2" s="24"/>
      <c r="O2" s="24" t="s">
        <v>19</v>
      </c>
      <c r="P2" s="24"/>
      <c r="Q2" s="24"/>
      <c r="R2" s="24"/>
      <c r="S2" s="24" t="s">
        <v>20</v>
      </c>
      <c r="T2" s="24"/>
      <c r="U2" s="24"/>
      <c r="V2" s="24"/>
      <c r="W2" s="24" t="s">
        <v>21</v>
      </c>
      <c r="X2" s="24"/>
      <c r="Y2" s="24"/>
      <c r="Z2" s="24"/>
      <c r="AA2" s="20" t="s">
        <v>4</v>
      </c>
      <c r="AB2" s="24" t="s">
        <v>5</v>
      </c>
      <c r="AC2" s="24"/>
      <c r="AD2" s="24"/>
      <c r="AE2" s="24"/>
      <c r="AF2" s="24"/>
    </row>
    <row r="3" spans="1:32" s="17" customFormat="1" ht="42" customHeight="1">
      <c r="A3" s="27"/>
      <c r="B3" s="27"/>
      <c r="C3" s="27"/>
      <c r="D3" s="24"/>
      <c r="E3" s="20" t="s">
        <v>6</v>
      </c>
      <c r="F3" s="20" t="s">
        <v>8</v>
      </c>
      <c r="G3" s="20" t="s">
        <v>7</v>
      </c>
      <c r="H3" s="20" t="s">
        <v>9</v>
      </c>
      <c r="I3" s="20" t="s">
        <v>10</v>
      </c>
      <c r="J3" s="20" t="s">
        <v>11</v>
      </c>
      <c r="K3" s="20" t="s">
        <v>7</v>
      </c>
      <c r="L3" s="20" t="s">
        <v>9</v>
      </c>
      <c r="M3" s="20" t="s">
        <v>10</v>
      </c>
      <c r="N3" s="20" t="s">
        <v>11</v>
      </c>
      <c r="O3" s="20" t="s">
        <v>7</v>
      </c>
      <c r="P3" s="20" t="s">
        <v>9</v>
      </c>
      <c r="Q3" s="20" t="s">
        <v>10</v>
      </c>
      <c r="R3" s="20" t="s">
        <v>11</v>
      </c>
      <c r="S3" s="20" t="s">
        <v>6</v>
      </c>
      <c r="T3" s="20" t="s">
        <v>9</v>
      </c>
      <c r="U3" s="20" t="s">
        <v>10</v>
      </c>
      <c r="V3" s="20" t="s">
        <v>11</v>
      </c>
      <c r="W3" s="20" t="s">
        <v>6</v>
      </c>
      <c r="X3" s="20" t="s">
        <v>9</v>
      </c>
      <c r="Y3" s="20" t="s">
        <v>10</v>
      </c>
      <c r="Z3" s="20" t="s">
        <v>11</v>
      </c>
      <c r="AA3" s="20">
        <v>2023</v>
      </c>
      <c r="AB3" s="20">
        <v>2024</v>
      </c>
      <c r="AC3" s="20">
        <v>2025</v>
      </c>
      <c r="AD3" s="20">
        <v>2026</v>
      </c>
      <c r="AE3" s="20">
        <v>2027</v>
      </c>
      <c r="AF3" s="20">
        <v>2028</v>
      </c>
    </row>
    <row r="4" spans="1:32" s="17" customFormat="1" ht="30" customHeight="1">
      <c r="A4" s="10">
        <v>1</v>
      </c>
      <c r="B4" s="11" t="s">
        <v>24</v>
      </c>
      <c r="C4" s="12" t="s">
        <v>14</v>
      </c>
      <c r="D4" s="10" t="s">
        <v>12</v>
      </c>
      <c r="E4" s="13">
        <v>87866.37583200002</v>
      </c>
      <c r="F4" s="13">
        <v>103632.00747840002</v>
      </c>
      <c r="G4" s="13">
        <f>E4*1.01</f>
        <v>88745.039590320026</v>
      </c>
      <c r="H4" s="13">
        <f>F4*1.01</f>
        <v>104668.32755318402</v>
      </c>
      <c r="I4" s="14">
        <f>G4/G7</f>
        <v>0.79061965355857655</v>
      </c>
      <c r="J4" s="14">
        <f>H4/H7</f>
        <v>0.87165958482083661</v>
      </c>
      <c r="K4" s="15">
        <f>G4*1.01</f>
        <v>89632.489986223227</v>
      </c>
      <c r="L4" s="15">
        <f>H4*1.01</f>
        <v>105715.01082871587</v>
      </c>
      <c r="M4" s="14">
        <f>K4/K7</f>
        <v>0.79061965355857666</v>
      </c>
      <c r="N4" s="14">
        <f>L4/L7</f>
        <v>0.87165958482083672</v>
      </c>
      <c r="O4" s="15">
        <f>K4*1.01</f>
        <v>90528.814886085456</v>
      </c>
      <c r="P4" s="15">
        <f>L4*1.01</f>
        <v>106772.16093700302</v>
      </c>
      <c r="Q4" s="14">
        <f>O4/O7</f>
        <v>0.79061965355857655</v>
      </c>
      <c r="R4" s="14">
        <f>P4/P7</f>
        <v>0.87165958482083661</v>
      </c>
      <c r="S4" s="15">
        <f>O4*1.01</f>
        <v>91434.103034946311</v>
      </c>
      <c r="T4" s="15">
        <f>P4*1.01</f>
        <v>107839.88254637305</v>
      </c>
      <c r="U4" s="14">
        <f>S4/S7</f>
        <v>0.79061965355857655</v>
      </c>
      <c r="V4" s="14">
        <f>T4/T7</f>
        <v>0.87165958482083661</v>
      </c>
      <c r="W4" s="15">
        <f>S4*1.01</f>
        <v>92348.444065295771</v>
      </c>
      <c r="X4" s="15">
        <f>T4*1.01</f>
        <v>108918.28137183678</v>
      </c>
      <c r="Y4" s="14">
        <f>W4/W7</f>
        <v>0.79061965355857655</v>
      </c>
      <c r="Z4" s="14">
        <f>X4/X7</f>
        <v>0.87165958482083661</v>
      </c>
      <c r="AA4" s="16">
        <v>1</v>
      </c>
      <c r="AB4" s="16"/>
      <c r="AC4" s="16"/>
      <c r="AD4" s="16"/>
      <c r="AE4" s="16"/>
      <c r="AF4" s="16"/>
    </row>
    <row r="5" spans="1:32" s="17" customFormat="1" ht="43.2" customHeight="1">
      <c r="A5" s="10">
        <v>2</v>
      </c>
      <c r="B5" s="18" t="s">
        <v>24</v>
      </c>
      <c r="C5" s="12" t="s">
        <v>15</v>
      </c>
      <c r="D5" s="10"/>
      <c r="E5" s="13">
        <v>23269.712723999997</v>
      </c>
      <c r="F5" s="13">
        <v>15258.450772799999</v>
      </c>
      <c r="G5" s="13">
        <f>E5*1.01</f>
        <v>23502.409851239998</v>
      </c>
      <c r="H5" s="13">
        <f>F5*1.01</f>
        <v>15411.035280528</v>
      </c>
      <c r="I5" s="14">
        <f>G5/G7</f>
        <v>0.20938034644142342</v>
      </c>
      <c r="J5" s="14">
        <f>H5/H7</f>
        <v>0.12834041517916336</v>
      </c>
      <c r="K5" s="15">
        <f>G5*1.01</f>
        <v>23737.433949752398</v>
      </c>
      <c r="L5" s="15">
        <f>H5*1.01</f>
        <v>15565.145633333281</v>
      </c>
      <c r="M5" s="14">
        <f>K5/K7</f>
        <v>0.20938034644142345</v>
      </c>
      <c r="N5" s="14">
        <f>L5/L7</f>
        <v>0.12834041517916336</v>
      </c>
      <c r="O5" s="15">
        <f>K5*1.01</f>
        <v>23974.808289249922</v>
      </c>
      <c r="P5" s="15">
        <f>L5*1.01</f>
        <v>15720.797089666614</v>
      </c>
      <c r="Q5" s="14">
        <f>O5/O7</f>
        <v>0.20938034644142342</v>
      </c>
      <c r="R5" s="14">
        <f>P5/P7</f>
        <v>0.12834041517916339</v>
      </c>
      <c r="S5" s="15">
        <f>O5*1.01</f>
        <v>24214.556372142422</v>
      </c>
      <c r="T5" s="15">
        <f>P5*1.01</f>
        <v>15878.00506056328</v>
      </c>
      <c r="U5" s="14">
        <f>S5/S7</f>
        <v>0.20938034644142342</v>
      </c>
      <c r="V5" s="14">
        <f>T5/T7</f>
        <v>0.12834041517916339</v>
      </c>
      <c r="W5" s="15">
        <f>S5*1.01</f>
        <v>24456.701935863846</v>
      </c>
      <c r="X5" s="15">
        <f>T5*1.01</f>
        <v>16036.785111168914</v>
      </c>
      <c r="Y5" s="14">
        <f>W5/W7</f>
        <v>0.20938034644142342</v>
      </c>
      <c r="Z5" s="14">
        <f>X5/X7</f>
        <v>0.12834041517916339</v>
      </c>
      <c r="AA5" s="16">
        <v>1</v>
      </c>
      <c r="AB5" s="16"/>
      <c r="AC5" s="16"/>
      <c r="AD5" s="16"/>
      <c r="AE5" s="16"/>
      <c r="AF5" s="16"/>
    </row>
    <row r="6" spans="1:32" s="17" customFormat="1" ht="46.2" customHeight="1">
      <c r="A6" s="10">
        <v>3</v>
      </c>
      <c r="B6" s="19" t="s">
        <v>25</v>
      </c>
      <c r="C6" s="12"/>
      <c r="D6" s="10"/>
      <c r="E6" s="13"/>
      <c r="F6" s="13"/>
      <c r="G6" s="13"/>
      <c r="H6" s="13"/>
      <c r="I6" s="14"/>
      <c r="J6" s="14"/>
      <c r="K6" s="15"/>
      <c r="L6" s="15"/>
      <c r="M6" s="14"/>
      <c r="N6" s="14"/>
      <c r="O6" s="15"/>
      <c r="P6" s="15"/>
      <c r="Q6" s="14"/>
      <c r="R6" s="14"/>
      <c r="S6" s="15"/>
      <c r="T6" s="15"/>
      <c r="U6" s="14"/>
      <c r="V6" s="14"/>
      <c r="W6" s="15"/>
      <c r="X6" s="15"/>
      <c r="Y6" s="14"/>
      <c r="Z6" s="14"/>
      <c r="AA6" s="16"/>
      <c r="AB6" s="16"/>
      <c r="AC6" s="16"/>
      <c r="AD6" s="16"/>
      <c r="AE6" s="16"/>
      <c r="AF6" s="16"/>
    </row>
    <row r="7" spans="1:32" s="9" customFormat="1" ht="30" customHeight="1">
      <c r="A7" s="25" t="s">
        <v>16</v>
      </c>
      <c r="B7" s="26"/>
      <c r="C7" s="5" t="s">
        <v>13</v>
      </c>
      <c r="D7" s="5">
        <f>COUNTA(D4:D5)</f>
        <v>1</v>
      </c>
      <c r="E7" s="6">
        <f t="shared" ref="E7:Z7" si="0">SUM(E4:E5)</f>
        <v>111136.08855600002</v>
      </c>
      <c r="F7" s="6">
        <f t="shared" si="0"/>
        <v>118890.45825120002</v>
      </c>
      <c r="G7" s="6">
        <f t="shared" si="0"/>
        <v>112247.44944156002</v>
      </c>
      <c r="H7" s="6">
        <f t="shared" si="0"/>
        <v>120079.36283371202</v>
      </c>
      <c r="I7" s="7">
        <f t="shared" si="0"/>
        <v>1</v>
      </c>
      <c r="J7" s="7">
        <f t="shared" si="0"/>
        <v>1</v>
      </c>
      <c r="K7" s="6">
        <f t="shared" si="0"/>
        <v>113369.92393597562</v>
      </c>
      <c r="L7" s="6">
        <f t="shared" si="0"/>
        <v>121280.15646204914</v>
      </c>
      <c r="M7" s="7">
        <f t="shared" si="0"/>
        <v>1</v>
      </c>
      <c r="N7" s="7">
        <f t="shared" si="0"/>
        <v>1</v>
      </c>
      <c r="O7" s="6">
        <f t="shared" si="0"/>
        <v>114503.62317533538</v>
      </c>
      <c r="P7" s="6">
        <f t="shared" si="0"/>
        <v>122492.95802666963</v>
      </c>
      <c r="Q7" s="7">
        <f t="shared" si="0"/>
        <v>1</v>
      </c>
      <c r="R7" s="7">
        <f t="shared" si="0"/>
        <v>1</v>
      </c>
      <c r="S7" s="6">
        <f t="shared" si="0"/>
        <v>115648.65940708874</v>
      </c>
      <c r="T7" s="6">
        <f t="shared" si="0"/>
        <v>123717.88760693633</v>
      </c>
      <c r="U7" s="7">
        <f t="shared" si="0"/>
        <v>1</v>
      </c>
      <c r="V7" s="7">
        <f t="shared" si="0"/>
        <v>1</v>
      </c>
      <c r="W7" s="6">
        <f t="shared" si="0"/>
        <v>116805.14600115962</v>
      </c>
      <c r="X7" s="6">
        <f t="shared" si="0"/>
        <v>124955.06648300569</v>
      </c>
      <c r="Y7" s="7">
        <f t="shared" si="0"/>
        <v>1</v>
      </c>
      <c r="Z7" s="7">
        <f t="shared" si="0"/>
        <v>1</v>
      </c>
      <c r="AA7" s="5">
        <v>2</v>
      </c>
      <c r="AB7" s="8"/>
      <c r="AC7" s="8"/>
      <c r="AD7" s="8"/>
      <c r="AE7" s="8"/>
      <c r="AF7" s="8"/>
    </row>
    <row r="8" spans="1:32" s="1" customFormat="1" ht="30" customHeight="1"/>
    <row r="9" spans="1:32" ht="63" customHeight="1">
      <c r="A9" s="22" t="s">
        <v>27</v>
      </c>
      <c r="B9" s="23"/>
      <c r="E9" s="4" t="s">
        <v>23</v>
      </c>
      <c r="F9" s="21">
        <v>0.01</v>
      </c>
    </row>
    <row r="10" spans="1:32" ht="68.400000000000006" customHeight="1">
      <c r="A10" s="23"/>
      <c r="B10" s="23"/>
      <c r="E10" s="4" t="s">
        <v>22</v>
      </c>
      <c r="F10" s="21">
        <v>0.01</v>
      </c>
    </row>
    <row r="11" spans="1:32" ht="30" customHeight="1">
      <c r="A11" s="23"/>
      <c r="B11" s="23"/>
    </row>
    <row r="12" spans="1:32" ht="30" customHeight="1">
      <c r="A12" s="23"/>
      <c r="B12" s="23"/>
    </row>
    <row r="13" spans="1:32" ht="30" customHeight="1">
      <c r="A13" s="23"/>
      <c r="B13" s="23"/>
    </row>
  </sheetData>
  <mergeCells count="13">
    <mergeCell ref="A9:B13"/>
    <mergeCell ref="W2:Z2"/>
    <mergeCell ref="AB2:AF2"/>
    <mergeCell ref="A7:B7"/>
    <mergeCell ref="E2:F2"/>
    <mergeCell ref="G2:J2"/>
    <mergeCell ref="K2:N2"/>
    <mergeCell ref="O2:R2"/>
    <mergeCell ref="S2:V2"/>
    <mergeCell ref="A2:A3"/>
    <mergeCell ref="B2:B3"/>
    <mergeCell ref="C2:C3"/>
    <mergeCell ref="D2:D3"/>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CARGAS-LA-YAGUILGA-2024-2028 </vt:lpstr>
      <vt:lpstr>'CARGAS-LA-YAGUILGA-2024-2028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2023-09-01T20:09:03Z</dcterms:modified>
</cp:coreProperties>
</file>