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108" yWindow="-108" windowWidth="19416" windowHeight="10296" tabRatio="722"/>
  </bookViews>
  <sheets>
    <sheet name="CARGAS-EL-HIGADO-2024-2028" sheetId="2" r:id="rId1"/>
    <sheet name="Hoja1" sheetId="10" r:id="rId2"/>
  </sheets>
  <definedNames>
    <definedName name="_xlnm.Print_Area" localSheetId="0">'CARGAS-EL-HIGADO-2024-2028'!$A$1:$D$5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E5" i="2"/>
  <c r="H4" i="2" l="1"/>
  <c r="G4" i="2"/>
  <c r="D5" i="2"/>
  <c r="K4" i="2" l="1"/>
  <c r="G5" i="2"/>
  <c r="L4" i="2"/>
  <c r="H5" i="2"/>
  <c r="J4" i="2" l="1"/>
  <c r="O4" i="2"/>
  <c r="J5" i="2"/>
  <c r="I4" i="2"/>
  <c r="P4" i="2"/>
  <c r="T4" i="2"/>
  <c r="I5" i="2" l="1"/>
  <c r="K5" i="2"/>
  <c r="M4" i="2" s="1"/>
  <c r="X4" i="2"/>
  <c r="L5" i="2"/>
  <c r="S4" i="2"/>
  <c r="S5" i="2" l="1"/>
  <c r="U4" i="2" s="1"/>
  <c r="W4" i="2"/>
  <c r="P5" i="2"/>
  <c r="M5" i="2"/>
  <c r="O5" i="2"/>
  <c r="N4" i="2"/>
  <c r="T5" i="2"/>
  <c r="V4" i="2" s="1"/>
  <c r="N5" i="2" l="1"/>
  <c r="Q4" i="2"/>
  <c r="U5" i="2"/>
  <c r="V5" i="2"/>
  <c r="R4" i="2"/>
  <c r="R5" i="2" s="1"/>
  <c r="X5" i="2"/>
  <c r="Z4" i="2" s="1"/>
  <c r="Q5" i="2" l="1"/>
  <c r="Z5" i="2"/>
  <c r="W5" i="2"/>
  <c r="Y4" i="2" s="1"/>
  <c r="Y5" i="2" l="1"/>
</calcChain>
</file>

<file path=xl/sharedStrings.xml><?xml version="1.0" encoding="utf-8"?>
<sst xmlns="http://schemas.openxmlformats.org/spreadsheetml/2006/main" count="40" uniqueCount="24">
  <si>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</si>
  <si>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</si>
  <si>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</si>
  <si>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</si>
  <si>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</si>
  <si>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</si>
  <si>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</si>
  <si>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</si>
  <si>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</si>
  <si>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</si>
  <si>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</si>
  <si>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</si>
  <si>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SUBTOTAL USUARIOS</t>
  </si>
  <si>
    <t>TARQUÍ</t>
  </si>
  <si>
    <t>QUEBRADA EL HIGADO</t>
  </si>
  <si>
    <t>MUNICIPIO DE TARQUÍ - ESP - PSMV</t>
  </si>
  <si>
    <t xml:space="preserve">PROYECCIÓN DE CARGA A VERTER EN EL AÑO 2025
</t>
  </si>
  <si>
    <t xml:space="preserve">PROYECCIÓN DE CARGA A VERTER EN EL AÑO 2027
</t>
  </si>
  <si>
    <t xml:space="preserve">PROYECCIÓN DE CARGA A VERTER EN EL AÑO 2028
</t>
  </si>
  <si>
    <t>Carga contaminante Línea Base Kg- año</t>
  </si>
  <si>
    <t xml:space="preserve">PROYECCIÓN DE CARGA A VERTER EN EL AÑO 2026
</t>
  </si>
  <si>
    <t xml:space="preserve">PROYECCIÓN DE CARGA A VERTER EN EL AÑO 2024
</t>
  </si>
  <si>
    <t>Promedio Tasa Crecimiento Prestador</t>
  </si>
  <si>
    <t>Se toma como Línea Base, la carga generada con monitoreo año 2022, dado que se cumple con norma de vertimiento; sin embargo el Caudal vertido sobrepasa el caudal otorgado en el Permiso de Vertimiento, por lo cual la carga contaminante del primer año se ajusta al caudal permitido.
Este Tramo cuenta con PORH, por lo que la carga maxíma permisible a largo plazo se proyecta en 16.410 Kg-año DBO5 y 32.820 Kg-año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</si>
</sst>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 #,##0.00_ ;_ * \-#,##0.00_ ;_ * &quot;-&quot;??_ ;_ @_ "/>
  </numFmts>
  <fonts count="10">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sz val="12"/>
      <color theme="1"/>
      <name val="Calibri"/>
      <family val="2"/>
      <scheme val="minor"/>
    </font>
    <font>
      <b/>
      <sz val="12"/>
      <color rgb="FF000099"/>
      <name val="Arial"/>
      <family val="2"/>
    </font>
    <font>
      <b/>
      <sz val="11"/>
      <color theme="1"/>
      <name val="Arial"/>
      <family val="2"/>
    </font>
    <font>
      <sz val="11"/>
      <color theme="1"/>
      <name val="Arial"/>
      <family val="2"/>
    </font>
    <font>
      <b/>
      <sz val="11"/>
      <color rgb="FF000066"/>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 fillId="0" borderId="0"/>
  </cellStyleXfs>
  <cellXfs count="36">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3" borderId="0" xfId="1" applyFont="1" applyFill="1" applyAlignment="1">
      <alignment horizontal="center" vertical="center"/>
    </xf>
    <xf numFmtId="0" fontId="6" fillId="2" borderId="1" xfId="1" applyFont="1" applyFill="1" applyBorder="1" applyAlignment="1">
      <alignment horizontal="center" vertical="center"/>
    </xf>
    <xf numFmtId="4" fontId="6" fillId="2" borderId="1" xfId="1" applyNumberFormat="1" applyFont="1" applyFill="1" applyBorder="1" applyAlignment="1">
      <alignment horizontal="center" vertical="center"/>
    </xf>
    <xf numFmtId="43" fontId="6" fillId="2" borderId="1" xfId="6" applyFont="1" applyFill="1" applyBorder="1" applyAlignment="1">
      <alignment horizontal="center" vertical="center"/>
    </xf>
    <xf numFmtId="9" fontId="6" fillId="2" borderId="1" xfId="1" applyNumberFormat="1" applyFont="1" applyFill="1" applyBorder="1" applyAlignment="1">
      <alignment horizontal="center" vertical="center"/>
    </xf>
    <xf numFmtId="43" fontId="6" fillId="2" borderId="1" xfId="1" applyNumberFormat="1" applyFont="1" applyFill="1" applyBorder="1" applyAlignment="1">
      <alignment horizontal="center" vertical="center"/>
    </xf>
    <xf numFmtId="0" fontId="6" fillId="2" borderId="0" xfId="1" applyFont="1" applyFill="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43" fontId="8" fillId="0" borderId="1" xfId="6" applyFont="1" applyBorder="1" applyAlignment="1">
      <alignment horizontal="center" vertical="center"/>
    </xf>
    <xf numFmtId="9" fontId="8" fillId="0" borderId="1" xfId="7" applyFont="1" applyBorder="1" applyAlignment="1">
      <alignment horizontal="center" vertical="center"/>
    </xf>
    <xf numFmtId="43" fontId="8" fillId="0" borderId="1" xfId="1" applyNumberFormat="1" applyFont="1" applyBorder="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8" fillId="0" borderId="0" xfId="1" applyFont="1" applyAlignment="1">
      <alignment vertical="center"/>
    </xf>
    <xf numFmtId="0" fontId="4" fillId="0" borderId="1" xfId="1" applyFont="1" applyBorder="1" applyAlignment="1">
      <alignment horizontal="center" vertical="center" wrapText="1"/>
    </xf>
    <xf numFmtId="10" fontId="4" fillId="0" borderId="1" xfId="1" applyNumberFormat="1" applyFont="1" applyBorder="1" applyAlignment="1">
      <alignment horizontal="center" vertical="center"/>
    </xf>
    <xf numFmtId="0" fontId="6" fillId="2" borderId="1" xfId="1" applyFont="1" applyFill="1" applyBorder="1" applyAlignment="1">
      <alignment horizontal="center" vertical="center" wrapText="1"/>
    </xf>
    <xf numFmtId="2" fontId="0" fillId="0" borderId="0" xfId="0" applyNumberFormat="1" applyFill="1" applyBorder="1" applyAlignment="1">
      <alignment vertical="center"/>
    </xf>
    <xf numFmtId="0" fontId="4" fillId="3" borderId="0" xfId="1" applyFont="1" applyFill="1" applyBorder="1" applyAlignment="1">
      <alignment horizontal="center" vertical="center"/>
    </xf>
    <xf numFmtId="0" fontId="7" fillId="0" borderId="4" xfId="1" applyFont="1" applyBorder="1" applyAlignment="1">
      <alignment horizontal="center" vertical="center" wrapText="1"/>
    </xf>
    <xf numFmtId="0" fontId="4" fillId="0" borderId="0" xfId="1" applyFont="1" applyBorder="1" applyAlignment="1">
      <alignment horizontal="center" vertical="center" wrapText="1"/>
    </xf>
    <xf numFmtId="9" fontId="0" fillId="0" borderId="0" xfId="7" applyFont="1" applyFill="1" applyBorder="1" applyAlignment="1">
      <alignment horizontal="center" vertical="center"/>
    </xf>
    <xf numFmtId="4" fontId="8" fillId="0" borderId="1" xfId="1" applyNumberFormat="1" applyFont="1" applyFill="1" applyBorder="1" applyAlignment="1">
      <alignment horizontal="center" vertical="center"/>
    </xf>
    <xf numFmtId="3" fontId="8" fillId="0" borderId="1" xfId="1" applyNumberFormat="1" applyFont="1" applyFill="1" applyBorder="1" applyAlignment="1">
      <alignment horizontal="center" vertical="center"/>
    </xf>
    <xf numFmtId="0" fontId="4" fillId="4" borderId="1" xfId="1" applyFont="1" applyFill="1" applyBorder="1" applyAlignment="1">
      <alignment horizontal="left" vertical="center" wrapText="1"/>
    </xf>
    <xf numFmtId="0" fontId="9" fillId="0" borderId="1"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9" fillId="0" borderId="1" xfId="1" applyFont="1" applyBorder="1" applyAlignment="1">
      <alignment horizontal="center" vertical="center"/>
    </xf>
  </cellXfs>
  <cellStyles count="9">
    <cellStyle name="Millares" xfId="6" builtinId="3"/>
    <cellStyle name="Millares [0] 2" xfId="2"/>
    <cellStyle name="Millares 2" xfId="5"/>
    <cellStyle name="Normal" xfId="0" builtinId="0"/>
    <cellStyle name="Normal 2" xfId="1"/>
    <cellStyle name="Normal 2 2" xfId="4"/>
    <cellStyle name="Normal 3 2" xfId="8"/>
    <cellStyle name="Porcentaje" xfId="7"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zoomScale="70" zoomScaleNormal="70" zoomScaleSheetLayoutView="70" workbookViewId="0">
      <selection activeCell="H4" sqref="H4"/>
    </sheetView>
  </sheetViews>
  <sheetFormatPr baseColWidth="10" defaultColWidth="10" defaultRowHeight="40.049999999999997" customHeight="1"/>
  <cols>
    <col min="1" max="1" width="7.5" style="3" customWidth="1"/>
    <col min="2" max="2" width="44.19921875" style="4" customWidth="1"/>
    <col min="3" max="3" width="17.796875" style="5" customWidth="1"/>
    <col min="4" max="4" width="15.3984375" style="3" customWidth="1"/>
    <col min="5" max="5" width="20.796875" style="4" customWidth="1"/>
    <col min="6" max="6" width="14.8984375" style="4" customWidth="1"/>
    <col min="7" max="7" width="12.19921875" style="4" customWidth="1"/>
    <col min="8" max="8" width="12.296875" style="4" customWidth="1"/>
    <col min="9" max="9" width="12.5" style="4" customWidth="1"/>
    <col min="10" max="10" width="13.296875" style="4" customWidth="1"/>
    <col min="11" max="11" width="11.69921875" style="4" customWidth="1"/>
    <col min="12" max="12" width="13.09765625" style="4" customWidth="1"/>
    <col min="13" max="13" width="13.796875" style="4" customWidth="1"/>
    <col min="14" max="14" width="13.19921875" style="4" customWidth="1"/>
    <col min="15" max="16" width="11.59765625" style="4" customWidth="1"/>
    <col min="17" max="17" width="12.69921875" style="4" customWidth="1"/>
    <col min="18" max="18" width="13.296875" style="4" customWidth="1"/>
    <col min="19" max="19" width="11.796875" style="4" customWidth="1"/>
    <col min="20" max="20" width="12.796875" style="4" customWidth="1"/>
    <col min="21" max="21" width="13.3984375" style="4" customWidth="1"/>
    <col min="22" max="22" width="14.5" style="4" customWidth="1"/>
    <col min="23" max="23" width="12.09765625" style="4" customWidth="1"/>
    <col min="24" max="24" width="11.3984375" style="4" customWidth="1"/>
    <col min="25" max="25" width="14.69921875" style="4" customWidth="1"/>
    <col min="26" max="26" width="14.09765625" style="4" customWidth="1"/>
    <col min="27" max="27" width="16.3984375" style="4" customWidth="1"/>
    <col min="28" max="28" width="10" style="4" customWidth="1"/>
    <col min="29" max="29" width="9.59765625" style="4" customWidth="1"/>
    <col min="30" max="30" width="11" style="4" customWidth="1"/>
    <col min="31" max="32" width="10.69921875" style="4" customWidth="1"/>
    <col min="33" max="16384" width="10" style="4"/>
  </cols>
  <sheetData>
    <row r="1" spans="1:32" s="2" customFormat="1" ht="40.049999999999997" customHeight="1">
      <c r="A1" s="1"/>
      <c r="C1" s="1"/>
      <c r="D1" s="1"/>
    </row>
    <row r="2" spans="1:32" s="20" customFormat="1" ht="40.049999999999997" customHeight="1">
      <c r="A2" s="35" t="s">
        <v>0</v>
      </c>
      <c r="B2" s="35" t="s">
        <v>1</v>
      </c>
      <c r="C2" s="35" t="s">
        <v>2</v>
      </c>
      <c r="D2" s="32" t="s">
        <v>3</v>
      </c>
      <c r="E2" s="32" t="s">
        <v>19</v>
      </c>
      <c r="F2" s="32"/>
      <c r="G2" s="32" t="s">
        <v>21</v>
      </c>
      <c r="H2" s="32"/>
      <c r="I2" s="32"/>
      <c r="J2" s="32"/>
      <c r="K2" s="32" t="s">
        <v>16</v>
      </c>
      <c r="L2" s="32"/>
      <c r="M2" s="32"/>
      <c r="N2" s="32"/>
      <c r="O2" s="32" t="s">
        <v>20</v>
      </c>
      <c r="P2" s="32"/>
      <c r="Q2" s="32"/>
      <c r="R2" s="32"/>
      <c r="S2" s="32" t="s">
        <v>17</v>
      </c>
      <c r="T2" s="32"/>
      <c r="U2" s="32"/>
      <c r="V2" s="32"/>
      <c r="W2" s="32" t="s">
        <v>18</v>
      </c>
      <c r="X2" s="32"/>
      <c r="Y2" s="32"/>
      <c r="Z2" s="32"/>
      <c r="AA2" s="19" t="s">
        <v>4</v>
      </c>
      <c r="AB2" s="32" t="s">
        <v>5</v>
      </c>
      <c r="AC2" s="32"/>
      <c r="AD2" s="32"/>
      <c r="AE2" s="32"/>
      <c r="AF2" s="32"/>
    </row>
    <row r="3" spans="1:32" s="20" customFormat="1" ht="40.049999999999997" customHeight="1">
      <c r="A3" s="35"/>
      <c r="B3" s="35"/>
      <c r="C3" s="35"/>
      <c r="D3" s="32"/>
      <c r="E3" s="19" t="s">
        <v>6</v>
      </c>
      <c r="F3" s="19" t="s">
        <v>8</v>
      </c>
      <c r="G3" s="19" t="s">
        <v>7</v>
      </c>
      <c r="H3" s="19" t="s">
        <v>9</v>
      </c>
      <c r="I3" s="19" t="s">
        <v>10</v>
      </c>
      <c r="J3" s="19" t="s">
        <v>11</v>
      </c>
      <c r="K3" s="19" t="s">
        <v>7</v>
      </c>
      <c r="L3" s="19" t="s">
        <v>9</v>
      </c>
      <c r="M3" s="19" t="s">
        <v>10</v>
      </c>
      <c r="N3" s="19" t="s">
        <v>11</v>
      </c>
      <c r="O3" s="19" t="s">
        <v>7</v>
      </c>
      <c r="P3" s="19" t="s">
        <v>9</v>
      </c>
      <c r="Q3" s="19" t="s">
        <v>10</v>
      </c>
      <c r="R3" s="19" t="s">
        <v>11</v>
      </c>
      <c r="S3" s="19" t="s">
        <v>6</v>
      </c>
      <c r="T3" s="19" t="s">
        <v>9</v>
      </c>
      <c r="U3" s="19" t="s">
        <v>10</v>
      </c>
      <c r="V3" s="19" t="s">
        <v>11</v>
      </c>
      <c r="W3" s="19" t="s">
        <v>6</v>
      </c>
      <c r="X3" s="19" t="s">
        <v>9</v>
      </c>
      <c r="Y3" s="19" t="s">
        <v>10</v>
      </c>
      <c r="Z3" s="19" t="s">
        <v>11</v>
      </c>
      <c r="AA3" s="19">
        <v>2023</v>
      </c>
      <c r="AB3" s="19">
        <v>2024</v>
      </c>
      <c r="AC3" s="19">
        <v>2025</v>
      </c>
      <c r="AD3" s="19">
        <v>2026</v>
      </c>
      <c r="AE3" s="19">
        <v>2027</v>
      </c>
      <c r="AF3" s="19">
        <v>2028</v>
      </c>
    </row>
    <row r="4" spans="1:32" s="18" customFormat="1" ht="40.049999999999997" customHeight="1">
      <c r="A4" s="12">
        <v>1</v>
      </c>
      <c r="B4" s="13" t="s">
        <v>15</v>
      </c>
      <c r="C4" s="26" t="s">
        <v>13</v>
      </c>
      <c r="D4" s="12"/>
      <c r="E4" s="29">
        <v>30133.742220359996</v>
      </c>
      <c r="F4" s="30">
        <v>16461.818884439999</v>
      </c>
      <c r="G4" s="14">
        <f>E4*1.01</f>
        <v>30435.079642563596</v>
      </c>
      <c r="H4" s="14">
        <f>F4*1.01</f>
        <v>16626.4370732844</v>
      </c>
      <c r="I4" s="15">
        <f>G4/$G$5</f>
        <v>1</v>
      </c>
      <c r="J4" s="15">
        <f>H4/$H$5</f>
        <v>1</v>
      </c>
      <c r="K4" s="16">
        <f>G4*1.01</f>
        <v>30739.430438989231</v>
      </c>
      <c r="L4" s="16">
        <f>H4*1.01</f>
        <v>16792.701444017242</v>
      </c>
      <c r="M4" s="15">
        <f>K4/$K$5</f>
        <v>1</v>
      </c>
      <c r="N4" s="15">
        <f>L4/$L$5</f>
        <v>1</v>
      </c>
      <c r="O4" s="16">
        <f>K4*1.01</f>
        <v>31046.824743379126</v>
      </c>
      <c r="P4" s="16">
        <f>L4*1.01</f>
        <v>16960.628458457417</v>
      </c>
      <c r="Q4" s="15">
        <f>O4/$O$5</f>
        <v>1</v>
      </c>
      <c r="R4" s="15">
        <f>P4/$P$5</f>
        <v>1</v>
      </c>
      <c r="S4" s="16">
        <f>O4*1.01</f>
        <v>31357.292990812919</v>
      </c>
      <c r="T4" s="16">
        <f>P4*1.01</f>
        <v>17130.23474304199</v>
      </c>
      <c r="U4" s="15">
        <f>S4/$S$5</f>
        <v>1</v>
      </c>
      <c r="V4" s="15">
        <f>T4/$T$5</f>
        <v>1</v>
      </c>
      <c r="W4" s="16">
        <f>S4*1.01</f>
        <v>31670.865920721048</v>
      </c>
      <c r="X4" s="16">
        <f>T4*1.01</f>
        <v>17301.537090472411</v>
      </c>
      <c r="Y4" s="15">
        <f>W4/$W$5</f>
        <v>1</v>
      </c>
      <c r="Z4" s="15">
        <f>X4/$X$5</f>
        <v>1</v>
      </c>
      <c r="AA4" s="17">
        <v>1</v>
      </c>
      <c r="AB4" s="17"/>
      <c r="AC4" s="17"/>
      <c r="AD4" s="17"/>
      <c r="AE4" s="17"/>
      <c r="AF4" s="17"/>
    </row>
    <row r="5" spans="1:32" s="11" customFormat="1" ht="40.049999999999997" customHeight="1">
      <c r="A5" s="33" t="s">
        <v>14</v>
      </c>
      <c r="B5" s="34"/>
      <c r="C5" s="23" t="s">
        <v>12</v>
      </c>
      <c r="D5" s="6">
        <f>COUNTA(D4:D4)</f>
        <v>0</v>
      </c>
      <c r="E5" s="7">
        <f t="shared" ref="E5:Z5" si="0">SUM(E4:E4)</f>
        <v>30133.742220359996</v>
      </c>
      <c r="F5" s="7">
        <f t="shared" si="0"/>
        <v>16461.818884439999</v>
      </c>
      <c r="G5" s="8">
        <f t="shared" si="0"/>
        <v>30435.079642563596</v>
      </c>
      <c r="H5" s="8">
        <f t="shared" si="0"/>
        <v>16626.4370732844</v>
      </c>
      <c r="I5" s="9">
        <f t="shared" si="0"/>
        <v>1</v>
      </c>
      <c r="J5" s="9">
        <f t="shared" si="0"/>
        <v>1</v>
      </c>
      <c r="K5" s="10">
        <f t="shared" si="0"/>
        <v>30739.430438989231</v>
      </c>
      <c r="L5" s="10">
        <f t="shared" si="0"/>
        <v>16792.701444017242</v>
      </c>
      <c r="M5" s="9">
        <f t="shared" si="0"/>
        <v>1</v>
      </c>
      <c r="N5" s="9">
        <f t="shared" si="0"/>
        <v>1</v>
      </c>
      <c r="O5" s="10">
        <f t="shared" si="0"/>
        <v>31046.824743379126</v>
      </c>
      <c r="P5" s="10">
        <f t="shared" si="0"/>
        <v>16960.628458457417</v>
      </c>
      <c r="Q5" s="9">
        <f t="shared" si="0"/>
        <v>1</v>
      </c>
      <c r="R5" s="9">
        <f t="shared" si="0"/>
        <v>1</v>
      </c>
      <c r="S5" s="10">
        <f t="shared" si="0"/>
        <v>31357.292990812919</v>
      </c>
      <c r="T5" s="10">
        <f t="shared" si="0"/>
        <v>17130.23474304199</v>
      </c>
      <c r="U5" s="9">
        <f t="shared" si="0"/>
        <v>1</v>
      </c>
      <c r="V5" s="9">
        <f t="shared" si="0"/>
        <v>1</v>
      </c>
      <c r="W5" s="10">
        <f t="shared" si="0"/>
        <v>31670.865920721048</v>
      </c>
      <c r="X5" s="10">
        <f t="shared" si="0"/>
        <v>17301.537090472411</v>
      </c>
      <c r="Y5" s="9">
        <f t="shared" si="0"/>
        <v>1</v>
      </c>
      <c r="Z5" s="9">
        <f t="shared" si="0"/>
        <v>1</v>
      </c>
      <c r="AA5" s="6">
        <v>1</v>
      </c>
      <c r="AB5" s="6"/>
      <c r="AC5" s="6"/>
      <c r="AD5" s="6"/>
      <c r="AE5" s="6"/>
      <c r="AF5" s="6"/>
    </row>
    <row r="6" spans="1:32" ht="66.599999999999994" customHeight="1">
      <c r="C6" s="25"/>
      <c r="J6" s="24"/>
    </row>
    <row r="7" spans="1:32" ht="57.6" customHeight="1">
      <c r="A7" s="31" t="s">
        <v>23</v>
      </c>
      <c r="B7" s="31"/>
      <c r="C7" s="31"/>
      <c r="E7" s="21" t="s">
        <v>22</v>
      </c>
      <c r="F7" s="22">
        <v>0.01</v>
      </c>
      <c r="J7" s="24"/>
    </row>
    <row r="8" spans="1:32" ht="165" customHeight="1">
      <c r="A8" s="31"/>
      <c r="B8" s="31"/>
      <c r="C8" s="31"/>
      <c r="E8" s="27"/>
      <c r="F8" s="28"/>
      <c r="I8" s="24"/>
      <c r="J8" s="24"/>
    </row>
    <row r="9" spans="1:32" ht="40.049999999999997" customHeight="1">
      <c r="A9" s="31"/>
      <c r="B9" s="31"/>
      <c r="C9" s="31"/>
      <c r="I9" s="24"/>
      <c r="J9" s="24"/>
    </row>
    <row r="10" spans="1:32" ht="40.049999999999997" customHeight="1">
      <c r="A10" s="31"/>
      <c r="B10" s="31"/>
      <c r="C10" s="31"/>
      <c r="I10" s="24"/>
      <c r="J10" s="24"/>
    </row>
    <row r="11" spans="1:32" ht="40.049999999999997" customHeight="1">
      <c r="A11" s="31"/>
      <c r="B11" s="31"/>
      <c r="C11" s="31"/>
    </row>
  </sheetData>
  <mergeCells count="13">
    <mergeCell ref="A7:C11"/>
    <mergeCell ref="W2:Z2"/>
    <mergeCell ref="AB2:AF2"/>
    <mergeCell ref="A5:B5"/>
    <mergeCell ref="O2:R2"/>
    <mergeCell ref="S2:V2"/>
    <mergeCell ref="E2:F2"/>
    <mergeCell ref="G2:J2"/>
    <mergeCell ref="K2:N2"/>
    <mergeCell ref="A2:A3"/>
    <mergeCell ref="B2:B3"/>
    <mergeCell ref="C2:C3"/>
    <mergeCell ref="D2:D3"/>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CARGAS-EL-HIGADO-2024-2028</vt:lpstr>
      <vt:lpstr>Hoja1</vt:lpstr>
      <vt:lpstr>'CARGAS-EL-HIGADO-2024-2028'!Área_de_impresión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2023-11-17T20:57:51Z</dcterms:modified>
</cp:coreProperties>
</file>