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TAS_CAM_2019-2023\TASA RETRIBUTIVA\Acuerdo No. 4\PROPUESTA DEFINITIVA - Meta de Carga Contaminante DBO y SST 2024-2028\"/>
    </mc:Choice>
  </mc:AlternateContent>
  <bookViews>
    <workbookView xWindow="-108" yWindow="-108" windowWidth="19416" windowHeight="10296" tabRatio="722"/>
  </bookViews>
  <sheets>
    <sheet name="CARGAS-EL-HIGADO-2024-2028" sheetId="2" r:id="rId1"/>
    <sheet name="Hoja1" sheetId="10" r:id="rId2"/>
  </sheets>
  <definedNames>
    <definedName name="_xlnm.Print_Area" localSheetId="0">'CARGAS-EL-HIGADO-2024-2028'!$A$1:$D$5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 l="1"/>
  <c r="E5" i="2"/>
  <c r="H4" i="2" l="1"/>
  <c r="G4" i="2"/>
  <c r="D5" i="2"/>
  <c r="K4" i="2" l="1"/>
  <c r="G5" i="2"/>
  <c r="L4" i="2"/>
  <c r="H5" i="2"/>
  <c r="J4" i="2" l="1"/>
  <c r="O4" i="2"/>
  <c r="J5" i="2"/>
  <c r="I4" i="2"/>
  <c r="P4" i="2"/>
  <c r="T4" i="2"/>
  <c r="I5" i="2" l="1"/>
  <c r="K5" i="2"/>
  <c r="M4" i="2" s="1"/>
  <c r="X4" i="2"/>
  <c r="L5" i="2"/>
  <c r="S4" i="2"/>
  <c r="S5" i="2" l="1"/>
  <c r="U4" i="2" s="1"/>
  <c r="W4" i="2"/>
  <c r="P5" i="2"/>
  <c r="M5" i="2"/>
  <c r="O5" i="2"/>
  <c r="N4" i="2"/>
  <c r="T5" i="2"/>
  <c r="V4" i="2" s="1"/>
  <c r="N5" i="2" l="1"/>
  <c r="Q4" i="2"/>
  <c r="U5" i="2"/>
  <c r="V5" i="2"/>
  <c r="R4" i="2"/>
  <c r="R5" i="2" s="1"/>
  <c r="X5" i="2"/>
  <c r="Z4" i="2" s="1"/>
  <c r="Q5" i="2" l="1"/>
  <c r="Z5" i="2"/>
  <c r="W5" i="2"/>
  <c r="Y4" i="2" s="1"/>
  <c r="Y5" i="2" l="1"/>
</calcChain>
</file>

<file path=xl/sharedStrings.xml><?xml version="1.0" encoding="utf-8"?>
<sst xmlns="http://schemas.openxmlformats.org/spreadsheetml/2006/main" count="40" uniqueCount="24">
  <si>
    <t>N°</t>
  </si>
  <si>
    <t>USUARIO</t>
  </si>
  <si>
    <t>MUNICIPIO</t>
  </si>
  <si>
    <t>USUARIOS CON PSMV</t>
  </si>
  <si>
    <t xml:space="preserve">NUMERO DE VERTIMIENTOS </t>
  </si>
  <si>
    <t>REDUCCIÓN DE VERTIMIENTOS</t>
  </si>
  <si>
    <t>Cc
DBO5 (kg/año)</t>
  </si>
  <si>
    <t>Cm
DBO5 (kg/año)</t>
  </si>
  <si>
    <t>Cc
SST (kg/año)</t>
  </si>
  <si>
    <t>Cm
SST (kg/año)</t>
  </si>
  <si>
    <t>% PONDERADO DBO5</t>
  </si>
  <si>
    <t>% PONDERADO SST</t>
  </si>
  <si>
    <t>SUBTOTAL USUARIOS</t>
  </si>
  <si>
    <t>TARQUÍ</t>
  </si>
  <si>
    <t>QUEBRADA EL HIGADO</t>
  </si>
  <si>
    <t>MUNICIPIO DE TARQUÍ - ESP - PSMV</t>
  </si>
  <si>
    <t xml:space="preserve">PROYECCIÓN DE CARGA A VERTER EN EL AÑO 2025
</t>
  </si>
  <si>
    <t xml:space="preserve">PROYECCIÓN DE CARGA A VERTER EN EL AÑO 2027
</t>
  </si>
  <si>
    <t xml:space="preserve">PROYECCIÓN DE CARGA A VERTER EN EL AÑO 2028
</t>
  </si>
  <si>
    <t>Carga contaminante Línea Base Kg- año</t>
  </si>
  <si>
    <t xml:space="preserve">PROYECCIÓN DE CARGA A VERTER EN EL AÑO 2026
</t>
  </si>
  <si>
    <t xml:space="preserve">PROYECCIÓN DE CARGA A VERTER EN EL AÑO 2024
</t>
  </si>
  <si>
    <t>Promedio Tasa Crecimiento Prestador</t>
  </si>
  <si>
    <t>Se toma como Línea Base, la carga generada con monitoreo año 2022, dado que se cumple con norma de vertimiento; sin embargo el Caudal vertido sobrepasa el caudal otorgado en el Permiso de Vertimiento, por lo cual la carga contaminante del primer año se ajusta al caudal permitido.
Este Tramo cuenta con PORH, por lo que la carga maxíma permisible a largo plazo se proyecta en 16.410 Kg-año DBO5 y 32.820 Kg-año SST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</si>
</sst>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 #,##0.00_ ;_ * \-#,##0.00_ ;_ * &quot;-&quot;??_ ;_ @_ "/>
  </numFmts>
  <fonts count="10">
    <font>
      <sz val="12"/>
      <color theme="1"/>
      <name val="Calibri"/>
      <family val="2"/>
      <scheme val="minor"/>
    </font>
    <font>
      <sz val="11"/>
      <color theme="1"/>
      <name val="Calibri"/>
      <family val="2"/>
      <scheme val="minor"/>
    </font>
    <font>
      <sz val="12"/>
      <color theme="1"/>
      <name val="Arial"/>
      <family val="2"/>
    </font>
    <font>
      <sz val="10"/>
      <name val="Arial"/>
      <family val="2"/>
    </font>
    <font>
      <sz val="12"/>
      <color theme="1"/>
      <name val="Calibri "/>
    </font>
    <font>
      <sz val="12"/>
      <color theme="1"/>
      <name val="Calibri"/>
      <family val="2"/>
      <scheme val="minor"/>
    </font>
    <font>
      <b/>
      <sz val="12"/>
      <color rgb="FF000099"/>
      <name val="Arial"/>
      <family val="2"/>
    </font>
    <font>
      <b/>
      <sz val="11"/>
      <color theme="1"/>
      <name val="Arial"/>
      <family val="2"/>
    </font>
    <font>
      <sz val="11"/>
      <color theme="1"/>
      <name val="Arial"/>
      <family val="2"/>
    </font>
    <font>
      <b/>
      <sz val="11"/>
      <color rgb="FF000066"/>
      <name val="Arial"/>
      <family val="2"/>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1" fillId="0" borderId="0"/>
    <xf numFmtId="41" fontId="1" fillId="0" borderId="0" applyFont="0" applyFill="0" applyBorder="0" applyAlignment="0" applyProtection="0"/>
    <xf numFmtId="9" fontId="1" fillId="0" borderId="0" applyFont="0" applyFill="0" applyBorder="0" applyAlignment="0" applyProtection="0"/>
    <xf numFmtId="0" fontId="3" fillId="0" borderId="0"/>
    <xf numFmtId="164" fontId="3"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3" fillId="0" borderId="0"/>
  </cellStyleXfs>
  <cellXfs count="36">
    <xf numFmtId="0" fontId="0" fillId="0" borderId="0" xfId="0"/>
    <xf numFmtId="0" fontId="2" fillId="0" borderId="0" xfId="1" applyFont="1" applyAlignment="1">
      <alignment horizontal="center" vertical="center"/>
    </xf>
    <xf numFmtId="0" fontId="2" fillId="0" borderId="0" xfId="1" applyFont="1" applyAlignment="1">
      <alignment vertical="center"/>
    </xf>
    <xf numFmtId="0" fontId="4" fillId="0" borderId="0" xfId="1" applyFont="1" applyAlignment="1">
      <alignment horizontal="center" vertical="center"/>
    </xf>
    <xf numFmtId="0" fontId="4" fillId="0" borderId="0" xfId="1" applyFont="1" applyAlignment="1">
      <alignment vertical="center"/>
    </xf>
    <xf numFmtId="0" fontId="4" fillId="3" borderId="0" xfId="1" applyFont="1" applyFill="1" applyAlignment="1">
      <alignment horizontal="center" vertical="center"/>
    </xf>
    <xf numFmtId="0" fontId="6" fillId="2" borderId="1" xfId="1" applyFont="1" applyFill="1" applyBorder="1" applyAlignment="1">
      <alignment horizontal="center" vertical="center"/>
    </xf>
    <xf numFmtId="4" fontId="6" fillId="2" borderId="1" xfId="1" applyNumberFormat="1" applyFont="1" applyFill="1" applyBorder="1" applyAlignment="1">
      <alignment horizontal="center" vertical="center"/>
    </xf>
    <xf numFmtId="43" fontId="6" fillId="2" borderId="1" xfId="6" applyFont="1" applyFill="1" applyBorder="1" applyAlignment="1">
      <alignment horizontal="center" vertical="center"/>
    </xf>
    <xf numFmtId="9" fontId="6" fillId="2" borderId="1" xfId="1" applyNumberFormat="1" applyFont="1" applyFill="1" applyBorder="1" applyAlignment="1">
      <alignment horizontal="center" vertical="center"/>
    </xf>
    <xf numFmtId="43" fontId="6" fillId="2" borderId="1" xfId="1" applyNumberFormat="1" applyFont="1" applyFill="1" applyBorder="1" applyAlignment="1">
      <alignment horizontal="center" vertical="center"/>
    </xf>
    <xf numFmtId="0" fontId="6" fillId="2" borderId="0" xfId="1" applyFont="1" applyFill="1" applyAlignment="1">
      <alignment horizontal="center" vertical="center"/>
    </xf>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43" fontId="8" fillId="0" borderId="1" xfId="6" applyFont="1" applyBorder="1" applyAlignment="1">
      <alignment horizontal="center" vertical="center"/>
    </xf>
    <xf numFmtId="9" fontId="8" fillId="0" borderId="1" xfId="7" applyFont="1" applyBorder="1" applyAlignment="1">
      <alignment horizontal="center" vertical="center"/>
    </xf>
    <xf numFmtId="43" fontId="8" fillId="0" borderId="1" xfId="1" applyNumberFormat="1" applyFont="1" applyBorder="1" applyAlignment="1">
      <alignment horizontal="center" vertical="center"/>
    </xf>
    <xf numFmtId="0" fontId="8" fillId="0" borderId="1" xfId="1" applyFont="1" applyBorder="1" applyAlignment="1">
      <alignment horizontal="center" vertical="center"/>
    </xf>
    <xf numFmtId="0" fontId="8" fillId="0" borderId="0" xfId="1" applyFont="1" applyAlignment="1">
      <alignment horizontal="center" vertical="center"/>
    </xf>
    <xf numFmtId="0" fontId="9" fillId="0" borderId="1" xfId="1" applyFont="1" applyBorder="1" applyAlignment="1">
      <alignment horizontal="center" vertical="center" wrapText="1"/>
    </xf>
    <xf numFmtId="0" fontId="8" fillId="0" borderId="0" xfId="1" applyFont="1" applyAlignment="1">
      <alignment vertical="center"/>
    </xf>
    <xf numFmtId="0" fontId="4" fillId="0" borderId="1" xfId="1" applyFont="1" applyBorder="1" applyAlignment="1">
      <alignment horizontal="center" vertical="center" wrapText="1"/>
    </xf>
    <xf numFmtId="10" fontId="4" fillId="0" borderId="1" xfId="1" applyNumberFormat="1" applyFont="1" applyBorder="1" applyAlignment="1">
      <alignment horizontal="center" vertical="center"/>
    </xf>
    <xf numFmtId="0" fontId="6" fillId="2" borderId="1" xfId="1" applyFont="1" applyFill="1" applyBorder="1" applyAlignment="1">
      <alignment horizontal="center" vertical="center" wrapText="1"/>
    </xf>
    <xf numFmtId="2" fontId="0" fillId="0" borderId="0" xfId="0" applyNumberFormat="1" applyFill="1" applyBorder="1" applyAlignment="1">
      <alignment vertical="center"/>
    </xf>
    <xf numFmtId="0" fontId="4" fillId="3" borderId="0" xfId="1" applyFont="1" applyFill="1" applyBorder="1" applyAlignment="1">
      <alignment horizontal="center" vertical="center"/>
    </xf>
    <xf numFmtId="0" fontId="7" fillId="0" borderId="4" xfId="1" applyFont="1" applyBorder="1" applyAlignment="1">
      <alignment horizontal="center" vertical="center" wrapText="1"/>
    </xf>
    <xf numFmtId="0" fontId="4" fillId="0" borderId="0" xfId="1" applyFont="1" applyBorder="1" applyAlignment="1">
      <alignment horizontal="center" vertical="center" wrapText="1"/>
    </xf>
    <xf numFmtId="9" fontId="0" fillId="0" borderId="0" xfId="7" applyFont="1" applyFill="1" applyBorder="1" applyAlignment="1">
      <alignment horizontal="center" vertical="center"/>
    </xf>
    <xf numFmtId="4" fontId="8" fillId="0" borderId="1" xfId="1" applyNumberFormat="1" applyFont="1" applyFill="1" applyBorder="1" applyAlignment="1">
      <alignment horizontal="center" vertical="center"/>
    </xf>
    <xf numFmtId="3" fontId="8" fillId="0" borderId="1" xfId="1" applyNumberFormat="1" applyFont="1" applyFill="1" applyBorder="1" applyAlignment="1">
      <alignment horizontal="center" vertical="center"/>
    </xf>
    <xf numFmtId="0" fontId="4" fillId="4" borderId="1" xfId="1" applyFont="1" applyFill="1" applyBorder="1" applyAlignment="1">
      <alignment horizontal="left" vertical="center" wrapText="1"/>
    </xf>
    <xf numFmtId="0" fontId="9" fillId="0" borderId="1" xfId="1" applyFont="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9" fillId="0" borderId="1" xfId="1" applyFont="1" applyBorder="1" applyAlignment="1">
      <alignment horizontal="center" vertical="center"/>
    </xf>
  </cellXfs>
  <cellStyles count="9">
    <cellStyle name="Millares" xfId="6" builtinId="3"/>
    <cellStyle name="Millares [0] 2" xfId="2"/>
    <cellStyle name="Millares 2" xfId="5"/>
    <cellStyle name="Normal" xfId="0" builtinId="0"/>
    <cellStyle name="Normal 2" xfId="1"/>
    <cellStyle name="Normal 2 2" xfId="4"/>
    <cellStyle name="Normal 3 2" xfId="8"/>
    <cellStyle name="Porcentaje" xfId="7" builtinId="5"/>
    <cellStyle name="Porcentaje 2" xfId="3"/>
  </cellStyles>
  <dxfs count="0"/>
  <tableStyles count="0" defaultTableStyle="TableStyleMedium2" defaultPivotStyle="PivotStyleLight16"/>
  <colors>
    <mruColors>
      <color rgb="FFC6E6A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zoomScale="70" zoomScaleNormal="70" zoomScaleSheetLayoutView="70" workbookViewId="0">
      <selection activeCell="H4" sqref="H4"/>
    </sheetView>
  </sheetViews>
  <sheetFormatPr baseColWidth="10" defaultColWidth="10" defaultRowHeight="40.049999999999997" customHeight="1"/>
  <cols>
    <col min="1" max="1" width="7.5" style="3" customWidth="1"/>
    <col min="2" max="2" width="44.19921875" style="4" customWidth="1"/>
    <col min="3" max="3" width="17.796875" style="5" customWidth="1"/>
    <col min="4" max="4" width="15.3984375" style="3" customWidth="1"/>
    <col min="5" max="5" width="20.796875" style="4" customWidth="1"/>
    <col min="6" max="6" width="14.8984375" style="4" customWidth="1"/>
    <col min="7" max="7" width="12.19921875" style="4" customWidth="1"/>
    <col min="8" max="8" width="12.296875" style="4" customWidth="1"/>
    <col min="9" max="9" width="12.5" style="4" customWidth="1"/>
    <col min="10" max="10" width="13.296875" style="4" customWidth="1"/>
    <col min="11" max="11" width="11.69921875" style="4" customWidth="1"/>
    <col min="12" max="12" width="13.09765625" style="4" customWidth="1"/>
    <col min="13" max="13" width="13.796875" style="4" customWidth="1"/>
    <col min="14" max="14" width="13.19921875" style="4" customWidth="1"/>
    <col min="15" max="16" width="11.59765625" style="4" customWidth="1"/>
    <col min="17" max="17" width="12.69921875" style="4" customWidth="1"/>
    <col min="18" max="18" width="13.296875" style="4" customWidth="1"/>
    <col min="19" max="19" width="11.796875" style="4" customWidth="1"/>
    <col min="20" max="20" width="12.796875" style="4" customWidth="1"/>
    <col min="21" max="21" width="13.3984375" style="4" customWidth="1"/>
    <col min="22" max="22" width="14.5" style="4" customWidth="1"/>
    <col min="23" max="23" width="12.09765625" style="4" customWidth="1"/>
    <col min="24" max="24" width="11.3984375" style="4" customWidth="1"/>
    <col min="25" max="25" width="14.69921875" style="4" customWidth="1"/>
    <col min="26" max="26" width="14.09765625" style="4" customWidth="1"/>
    <col min="27" max="27" width="16.3984375" style="4" customWidth="1"/>
    <col min="28" max="28" width="10" style="4" customWidth="1"/>
    <col min="29" max="29" width="9.59765625" style="4" customWidth="1"/>
    <col min="30" max="30" width="11" style="4" customWidth="1"/>
    <col min="31" max="32" width="10.69921875" style="4" customWidth="1"/>
    <col min="33" max="16384" width="10" style="4"/>
  </cols>
  <sheetData>
    <row r="1" spans="1:32" s="2" customFormat="1" ht="40.049999999999997" customHeight="1">
      <c r="A1" s="1"/>
      <c r="C1" s="1"/>
      <c r="D1" s="1"/>
    </row>
    <row r="2" spans="1:32" s="20" customFormat="1" ht="40.049999999999997" customHeight="1">
      <c r="A2" s="35" t="s">
        <v>0</v>
      </c>
      <c r="B2" s="35" t="s">
        <v>1</v>
      </c>
      <c r="C2" s="35" t="s">
        <v>2</v>
      </c>
      <c r="D2" s="32" t="s">
        <v>3</v>
      </c>
      <c r="E2" s="32" t="s">
        <v>19</v>
      </c>
      <c r="F2" s="32"/>
      <c r="G2" s="32" t="s">
        <v>21</v>
      </c>
      <c r="H2" s="32"/>
      <c r="I2" s="32"/>
      <c r="J2" s="32"/>
      <c r="K2" s="32" t="s">
        <v>16</v>
      </c>
      <c r="L2" s="32"/>
      <c r="M2" s="32"/>
      <c r="N2" s="32"/>
      <c r="O2" s="32" t="s">
        <v>20</v>
      </c>
      <c r="P2" s="32"/>
      <c r="Q2" s="32"/>
      <c r="R2" s="32"/>
      <c r="S2" s="32" t="s">
        <v>17</v>
      </c>
      <c r="T2" s="32"/>
      <c r="U2" s="32"/>
      <c r="V2" s="32"/>
      <c r="W2" s="32" t="s">
        <v>18</v>
      </c>
      <c r="X2" s="32"/>
      <c r="Y2" s="32"/>
      <c r="Z2" s="32"/>
      <c r="AA2" s="19" t="s">
        <v>4</v>
      </c>
      <c r="AB2" s="32" t="s">
        <v>5</v>
      </c>
      <c r="AC2" s="32"/>
      <c r="AD2" s="32"/>
      <c r="AE2" s="32"/>
      <c r="AF2" s="32"/>
    </row>
    <row r="3" spans="1:32" s="20" customFormat="1" ht="40.049999999999997" customHeight="1">
      <c r="A3" s="35"/>
      <c r="B3" s="35"/>
      <c r="C3" s="35"/>
      <c r="D3" s="32"/>
      <c r="E3" s="19" t="s">
        <v>6</v>
      </c>
      <c r="F3" s="19" t="s">
        <v>8</v>
      </c>
      <c r="G3" s="19" t="s">
        <v>7</v>
      </c>
      <c r="H3" s="19" t="s">
        <v>9</v>
      </c>
      <c r="I3" s="19" t="s">
        <v>10</v>
      </c>
      <c r="J3" s="19" t="s">
        <v>11</v>
      </c>
      <c r="K3" s="19" t="s">
        <v>7</v>
      </c>
      <c r="L3" s="19" t="s">
        <v>9</v>
      </c>
      <c r="M3" s="19" t="s">
        <v>10</v>
      </c>
      <c r="N3" s="19" t="s">
        <v>11</v>
      </c>
      <c r="O3" s="19" t="s">
        <v>7</v>
      </c>
      <c r="P3" s="19" t="s">
        <v>9</v>
      </c>
      <c r="Q3" s="19" t="s">
        <v>10</v>
      </c>
      <c r="R3" s="19" t="s">
        <v>11</v>
      </c>
      <c r="S3" s="19" t="s">
        <v>6</v>
      </c>
      <c r="T3" s="19" t="s">
        <v>9</v>
      </c>
      <c r="U3" s="19" t="s">
        <v>10</v>
      </c>
      <c r="V3" s="19" t="s">
        <v>11</v>
      </c>
      <c r="W3" s="19" t="s">
        <v>6</v>
      </c>
      <c r="X3" s="19" t="s">
        <v>9</v>
      </c>
      <c r="Y3" s="19" t="s">
        <v>10</v>
      </c>
      <c r="Z3" s="19" t="s">
        <v>11</v>
      </c>
      <c r="AA3" s="19">
        <v>2023</v>
      </c>
      <c r="AB3" s="19">
        <v>2024</v>
      </c>
      <c r="AC3" s="19">
        <v>2025</v>
      </c>
      <c r="AD3" s="19">
        <v>2026</v>
      </c>
      <c r="AE3" s="19">
        <v>2027</v>
      </c>
      <c r="AF3" s="19">
        <v>2028</v>
      </c>
    </row>
    <row r="4" spans="1:32" s="18" customFormat="1" ht="40.049999999999997" customHeight="1">
      <c r="A4" s="12">
        <v>1</v>
      </c>
      <c r="B4" s="13" t="s">
        <v>15</v>
      </c>
      <c r="C4" s="26" t="s">
        <v>13</v>
      </c>
      <c r="D4" s="12"/>
      <c r="E4" s="29">
        <v>30133.742220359996</v>
      </c>
      <c r="F4" s="30">
        <v>16461.818884439999</v>
      </c>
      <c r="G4" s="14">
        <f>E4*1.01</f>
        <v>30435.079642563596</v>
      </c>
      <c r="H4" s="14">
        <f>F4*1.01</f>
        <v>16626.4370732844</v>
      </c>
      <c r="I4" s="15">
        <f>G4/$G$5</f>
        <v>1</v>
      </c>
      <c r="J4" s="15">
        <f>H4/$H$5</f>
        <v>1</v>
      </c>
      <c r="K4" s="16">
        <f>G4*1.01</f>
        <v>30739.430438989231</v>
      </c>
      <c r="L4" s="16">
        <f>H4*1.01</f>
        <v>16792.701444017242</v>
      </c>
      <c r="M4" s="15">
        <f>K4/$K$5</f>
        <v>1</v>
      </c>
      <c r="N4" s="15">
        <f>L4/$L$5</f>
        <v>1</v>
      </c>
      <c r="O4" s="16">
        <f>K4*1.01</f>
        <v>31046.824743379126</v>
      </c>
      <c r="P4" s="16">
        <f>L4*1.01</f>
        <v>16960.628458457417</v>
      </c>
      <c r="Q4" s="15">
        <f>O4/$O$5</f>
        <v>1</v>
      </c>
      <c r="R4" s="15">
        <f>P4/$P$5</f>
        <v>1</v>
      </c>
      <c r="S4" s="16">
        <f>O4*1.01</f>
        <v>31357.292990812919</v>
      </c>
      <c r="T4" s="16">
        <f>P4*1.01</f>
        <v>17130.23474304199</v>
      </c>
      <c r="U4" s="15">
        <f>S4/$S$5</f>
        <v>1</v>
      </c>
      <c r="V4" s="15">
        <f>T4/$T$5</f>
        <v>1</v>
      </c>
      <c r="W4" s="16">
        <f>S4*1.01</f>
        <v>31670.865920721048</v>
      </c>
      <c r="X4" s="16">
        <f>T4*1.01</f>
        <v>17301.537090472411</v>
      </c>
      <c r="Y4" s="15">
        <f>W4/$W$5</f>
        <v>1</v>
      </c>
      <c r="Z4" s="15">
        <f>X4/$X$5</f>
        <v>1</v>
      </c>
      <c r="AA4" s="17">
        <v>1</v>
      </c>
      <c r="AB4" s="17"/>
      <c r="AC4" s="17"/>
      <c r="AD4" s="17"/>
      <c r="AE4" s="17"/>
      <c r="AF4" s="17"/>
    </row>
    <row r="5" spans="1:32" s="11" customFormat="1" ht="40.049999999999997" customHeight="1">
      <c r="A5" s="33" t="s">
        <v>14</v>
      </c>
      <c r="B5" s="34"/>
      <c r="C5" s="23" t="s">
        <v>12</v>
      </c>
      <c r="D5" s="6">
        <f>COUNTA(D4:D4)</f>
        <v>0</v>
      </c>
      <c r="E5" s="7">
        <f t="shared" ref="E5:Z5" si="0">SUM(E4:E4)</f>
        <v>30133.742220359996</v>
      </c>
      <c r="F5" s="7">
        <f t="shared" si="0"/>
        <v>16461.818884439999</v>
      </c>
      <c r="G5" s="8">
        <f t="shared" si="0"/>
        <v>30435.079642563596</v>
      </c>
      <c r="H5" s="8">
        <f t="shared" si="0"/>
        <v>16626.4370732844</v>
      </c>
      <c r="I5" s="9">
        <f t="shared" si="0"/>
        <v>1</v>
      </c>
      <c r="J5" s="9">
        <f t="shared" si="0"/>
        <v>1</v>
      </c>
      <c r="K5" s="10">
        <f t="shared" si="0"/>
        <v>30739.430438989231</v>
      </c>
      <c r="L5" s="10">
        <f t="shared" si="0"/>
        <v>16792.701444017242</v>
      </c>
      <c r="M5" s="9">
        <f t="shared" si="0"/>
        <v>1</v>
      </c>
      <c r="N5" s="9">
        <f t="shared" si="0"/>
        <v>1</v>
      </c>
      <c r="O5" s="10">
        <f t="shared" si="0"/>
        <v>31046.824743379126</v>
      </c>
      <c r="P5" s="10">
        <f t="shared" si="0"/>
        <v>16960.628458457417</v>
      </c>
      <c r="Q5" s="9">
        <f t="shared" si="0"/>
        <v>1</v>
      </c>
      <c r="R5" s="9">
        <f t="shared" si="0"/>
        <v>1</v>
      </c>
      <c r="S5" s="10">
        <f t="shared" si="0"/>
        <v>31357.292990812919</v>
      </c>
      <c r="T5" s="10">
        <f t="shared" si="0"/>
        <v>17130.23474304199</v>
      </c>
      <c r="U5" s="9">
        <f t="shared" si="0"/>
        <v>1</v>
      </c>
      <c r="V5" s="9">
        <f t="shared" si="0"/>
        <v>1</v>
      </c>
      <c r="W5" s="10">
        <f t="shared" si="0"/>
        <v>31670.865920721048</v>
      </c>
      <c r="X5" s="10">
        <f t="shared" si="0"/>
        <v>17301.537090472411</v>
      </c>
      <c r="Y5" s="9">
        <f t="shared" si="0"/>
        <v>1</v>
      </c>
      <c r="Z5" s="9">
        <f t="shared" si="0"/>
        <v>1</v>
      </c>
      <c r="AA5" s="6">
        <v>1</v>
      </c>
      <c r="AB5" s="6"/>
      <c r="AC5" s="6"/>
      <c r="AD5" s="6"/>
      <c r="AE5" s="6"/>
      <c r="AF5" s="6"/>
    </row>
    <row r="6" spans="1:32" ht="66.599999999999994" customHeight="1">
      <c r="C6" s="25"/>
      <c r="J6" s="24"/>
    </row>
    <row r="7" spans="1:32" ht="57.6" customHeight="1">
      <c r="A7" s="31" t="s">
        <v>23</v>
      </c>
      <c r="B7" s="31"/>
      <c r="C7" s="31"/>
      <c r="E7" s="21" t="s">
        <v>22</v>
      </c>
      <c r="F7" s="22">
        <v>0.01</v>
      </c>
      <c r="J7" s="24"/>
    </row>
    <row r="8" spans="1:32" ht="165" customHeight="1">
      <c r="A8" s="31"/>
      <c r="B8" s="31"/>
      <c r="C8" s="31"/>
      <c r="E8" s="27"/>
      <c r="F8" s="28"/>
      <c r="I8" s="24"/>
      <c r="J8" s="24"/>
    </row>
    <row r="9" spans="1:32" ht="40.049999999999997" customHeight="1">
      <c r="A9" s="31"/>
      <c r="B9" s="31"/>
      <c r="C9" s="31"/>
      <c r="I9" s="24"/>
      <c r="J9" s="24"/>
    </row>
    <row r="10" spans="1:32" ht="40.049999999999997" customHeight="1">
      <c r="A10" s="31"/>
      <c r="B10" s="31"/>
      <c r="C10" s="31"/>
      <c r="I10" s="24"/>
      <c r="J10" s="24"/>
    </row>
    <row r="11" spans="1:32" ht="40.049999999999997" customHeight="1">
      <c r="A11" s="31"/>
      <c r="B11" s="31"/>
      <c r="C11" s="31"/>
    </row>
  </sheetData>
  <mergeCells count="13">
    <mergeCell ref="A7:C11"/>
    <mergeCell ref="W2:Z2"/>
    <mergeCell ref="AB2:AF2"/>
    <mergeCell ref="A5:B5"/>
    <mergeCell ref="O2:R2"/>
    <mergeCell ref="S2:V2"/>
    <mergeCell ref="E2:F2"/>
    <mergeCell ref="G2:J2"/>
    <mergeCell ref="K2:N2"/>
    <mergeCell ref="A2:A3"/>
    <mergeCell ref="B2:B3"/>
    <mergeCell ref="C2:C3"/>
    <mergeCell ref="D2:D3"/>
  </mergeCells>
  <pageMargins left="0.7" right="0.7" top="0.75" bottom="0.75" header="0.3" footer="0.3"/>
  <pageSetup scale="1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2" sqref="K22"/>
    </sheetView>
  </sheetViews>
  <sheetFormatPr baseColWidth="10" defaultRowHeight="15.6"/>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CARGAS-EL-HIGADO-2024-2028</vt:lpstr>
      <vt:lpstr>Hoja1</vt:lpstr>
      <vt:lpstr>'CARGAS-EL-HIGADO-2024-2028'!Área_de_impresión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CAM</cp:lastModifiedBy>
  <dcterms:created xsi:type="dcterms:W3CDTF">2018-09-27T07:22:44Z</dcterms:created>
  <dcterms:modified xsi:type="dcterms:W3CDTF">2023-11-17T20:57:51Z</dcterms:modified>
</cp:coreProperties>
</file>